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xr:revisionPtr revIDLastSave="0" documentId="8_{03FFD328-52D0-495F-B858-AD10A9964E7F}" xr6:coauthVersionLast="47" xr6:coauthVersionMax="47" xr10:uidLastSave="{00000000-0000-0000-0000-000000000000}"/>
  <bookViews>
    <workbookView xWindow="-120" yWindow="-120" windowWidth="29040" windowHeight="15840" firstSheet="2" activeTab="6"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Final" sheetId="9" r:id="rId7"/>
    <sheet name="Painel de Gestão Final" sheetId="10" r:id="rId8"/>
  </sheets>
  <definedNames>
    <definedName name="_xlnm._FilterDatabase" localSheetId="2" hidden="1">'Monitoria Anual - 2'!$A$10:$AN$10</definedName>
    <definedName name="_xlnm._FilterDatabase" localSheetId="6" hidden="1">'Monitoria Final'!$J$1:$J$1012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 roundtripDataSignature="AMtx7mhjyeQtN9QG1iX0H7swVvI1uVBPew=="/>
    </ext>
  </extLst>
</workbook>
</file>

<file path=xl/calcChain.xml><?xml version="1.0" encoding="utf-8"?>
<calcChain xmlns="http://schemas.openxmlformats.org/spreadsheetml/2006/main">
  <c r="D34" i="6" l="1"/>
  <c r="D35" i="6"/>
  <c r="D33" i="6"/>
  <c r="D32" i="6"/>
  <c r="D32" i="2"/>
  <c r="G34" i="6"/>
  <c r="H34" i="6"/>
  <c r="I34" i="6"/>
  <c r="J34" i="6"/>
  <c r="F34" i="6"/>
  <c r="G33" i="6"/>
  <c r="H33" i="6"/>
  <c r="I33" i="6"/>
  <c r="J33" i="6"/>
  <c r="F33" i="6"/>
  <c r="E35" i="6"/>
  <c r="E34" i="6"/>
  <c r="E33" i="6"/>
  <c r="E32" i="6"/>
  <c r="F32" i="6"/>
  <c r="H32" i="6"/>
  <c r="I32" i="6"/>
  <c r="J32" i="6"/>
  <c r="G32" i="6"/>
  <c r="E25" i="10"/>
  <c r="F26" i="10"/>
  <c r="G26" i="10"/>
  <c r="F27" i="10"/>
  <c r="G27" i="10"/>
  <c r="F28" i="10"/>
  <c r="G28" i="10"/>
  <c r="G25" i="10"/>
  <c r="F25" i="10"/>
  <c r="D25" i="10" s="1"/>
  <c r="E28" i="10"/>
  <c r="E27" i="10"/>
  <c r="E26" i="10"/>
  <c r="E32" i="4"/>
  <c r="Z16" i="6"/>
  <c r="AA16" i="6"/>
  <c r="AB16" i="6"/>
  <c r="Z17" i="6" a="1"/>
  <c r="Z17" i="6"/>
  <c r="AA17" i="6" a="1"/>
  <c r="AA17" i="6"/>
  <c r="AB17" i="6"/>
  <c r="Z18" i="6" a="1"/>
  <c r="Z18" i="6"/>
  <c r="AA18" i="6" a="1"/>
  <c r="AA18" i="6"/>
  <c r="AB18" i="6"/>
  <c r="Z19" i="6" a="1"/>
  <c r="Z19" i="6"/>
  <c r="AA19" i="6" a="1"/>
  <c r="AA19" i="6"/>
  <c r="AB19" i="6"/>
  <c r="Z20" i="6" a="1"/>
  <c r="Z20" i="6"/>
  <c r="AA20" i="6" a="1"/>
  <c r="AA20" i="6"/>
  <c r="AB20" i="6"/>
  <c r="D22" i="6"/>
  <c r="D15" i="10"/>
  <c r="D17" i="10"/>
  <c r="D16" i="10"/>
  <c r="F21" i="6"/>
  <c r="J34" i="4"/>
  <c r="J33" i="4"/>
  <c r="J32" i="4"/>
  <c r="J34" i="2"/>
  <c r="D22" i="10"/>
  <c r="D18" i="10"/>
  <c r="D5" i="10"/>
  <c r="B3" i="10"/>
  <c r="F35" i="6"/>
  <c r="D29" i="6"/>
  <c r="D24" i="6"/>
  <c r="D23" i="6"/>
  <c r="D20" i="6"/>
  <c r="D19" i="6"/>
  <c r="D18" i="6"/>
  <c r="D17" i="6"/>
  <c r="F15" i="6"/>
  <c r="D7" i="6"/>
  <c r="D5" i="6"/>
  <c r="B3" i="6"/>
  <c r="J35" i="4"/>
  <c r="I35" i="4"/>
  <c r="H35" i="4"/>
  <c r="G35" i="4"/>
  <c r="F35" i="4"/>
  <c r="E35" i="4"/>
  <c r="I34" i="4"/>
  <c r="H34" i="4"/>
  <c r="G34" i="4"/>
  <c r="F34" i="4"/>
  <c r="E34" i="4"/>
  <c r="I33" i="4"/>
  <c r="H33" i="4"/>
  <c r="G33" i="4"/>
  <c r="F33" i="4"/>
  <c r="E33" i="4"/>
  <c r="I32" i="4"/>
  <c r="H32" i="4"/>
  <c r="G32" i="4"/>
  <c r="F32" i="4"/>
  <c r="D29" i="4"/>
  <c r="D24" i="4"/>
  <c r="D23" i="4"/>
  <c r="F21" i="4"/>
  <c r="AA20" i="4" a="1"/>
  <c r="AA20" i="4" s="1"/>
  <c r="Z20" i="4" a="1"/>
  <c r="Z20" i="4" s="1"/>
  <c r="D20" i="4"/>
  <c r="AA19" i="4" a="1"/>
  <c r="AA19" i="4" s="1"/>
  <c r="Z19" i="4" a="1"/>
  <c r="Z19" i="4" s="1"/>
  <c r="D19" i="4"/>
  <c r="AA18" i="4" a="1"/>
  <c r="AA18" i="4" s="1"/>
  <c r="Z18" i="4" a="1"/>
  <c r="Z18" i="4" s="1"/>
  <c r="D18" i="4"/>
  <c r="AA17" i="4" a="1"/>
  <c r="AA17" i="4" s="1"/>
  <c r="Z17" i="4" a="1"/>
  <c r="Z17" i="4" s="1"/>
  <c r="D17" i="4"/>
  <c r="AA16" i="4"/>
  <c r="Z16" i="4"/>
  <c r="D16" i="4"/>
  <c r="F15" i="4"/>
  <c r="D7" i="4"/>
  <c r="D5" i="4"/>
  <c r="B3" i="4"/>
  <c r="J35" i="2"/>
  <c r="I35" i="2"/>
  <c r="H35" i="2"/>
  <c r="G35" i="2"/>
  <c r="F35" i="2"/>
  <c r="E35" i="2"/>
  <c r="I34" i="2"/>
  <c r="H34" i="2"/>
  <c r="G34" i="2"/>
  <c r="F34" i="2"/>
  <c r="E34" i="2"/>
  <c r="J33" i="2"/>
  <c r="I33" i="2"/>
  <c r="H33" i="2"/>
  <c r="G33" i="2"/>
  <c r="F33" i="2"/>
  <c r="E33" i="2"/>
  <c r="J32" i="2"/>
  <c r="I32" i="2"/>
  <c r="H32" i="2"/>
  <c r="G32" i="2"/>
  <c r="F32" i="2"/>
  <c r="E32" i="2"/>
  <c r="D29" i="2"/>
  <c r="D24" i="2"/>
  <c r="D23" i="2"/>
  <c r="F21" i="2"/>
  <c r="AA20" i="2" a="1"/>
  <c r="AA20" i="2" s="1"/>
  <c r="Z20" i="2" a="1"/>
  <c r="Z20" i="2" s="1"/>
  <c r="D20" i="2"/>
  <c r="AA19" i="2" a="1"/>
  <c r="AA19" i="2" s="1"/>
  <c r="Z19" i="2" a="1"/>
  <c r="Z19" i="2" s="1"/>
  <c r="D19" i="2"/>
  <c r="AA18" i="2" a="1"/>
  <c r="AA18" i="2" s="1"/>
  <c r="Z18" i="2" a="1"/>
  <c r="Z18" i="2" s="1"/>
  <c r="D18" i="2"/>
  <c r="AA17" i="2" a="1"/>
  <c r="AA17" i="2" s="1"/>
  <c r="Z17" i="2" a="1"/>
  <c r="Z17" i="2" s="1"/>
  <c r="D17" i="2"/>
  <c r="AA16" i="2"/>
  <c r="Z16" i="2"/>
  <c r="D16" i="2"/>
  <c r="F15" i="2"/>
  <c r="D7" i="2"/>
  <c r="D5" i="2"/>
  <c r="B3" i="2"/>
  <c r="E17" i="10" l="1"/>
  <c r="E15" i="10"/>
  <c r="D33" i="4"/>
  <c r="D27" i="10"/>
  <c r="D28" i="10"/>
  <c r="D26" i="10"/>
  <c r="D34" i="4"/>
  <c r="AB17" i="2"/>
  <c r="F17" i="2" s="1"/>
  <c r="AB16" i="2"/>
  <c r="F16" i="2" s="1"/>
  <c r="AB18" i="2"/>
  <c r="F18" i="2" s="1"/>
  <c r="D33" i="2"/>
  <c r="D35" i="2"/>
  <c r="F16" i="6"/>
  <c r="F18" i="6"/>
  <c r="AB20" i="2"/>
  <c r="F20" i="2" s="1"/>
  <c r="D34" i="2"/>
  <c r="AB20" i="4"/>
  <c r="F20" i="4" s="1"/>
  <c r="D35" i="4"/>
  <c r="F20" i="6"/>
  <c r="AB19" i="4"/>
  <c r="F19" i="4" s="1"/>
  <c r="D32" i="4"/>
  <c r="AB18" i="4"/>
  <c r="F18" i="4" s="1"/>
  <c r="AB17" i="4"/>
  <c r="F17" i="4" s="1"/>
  <c r="AB16" i="4"/>
  <c r="F16" i="4" s="1"/>
  <c r="E16" i="10"/>
  <c r="E18" i="10"/>
  <c r="AB19" i="2"/>
  <c r="F19" i="2" s="1"/>
  <c r="F17" i="6"/>
  <c r="E17" i="6"/>
  <c r="E19" i="6"/>
  <c r="E18" i="6"/>
  <c r="F19" i="6"/>
  <c r="D22" i="2"/>
  <c r="E18" i="2" s="1"/>
  <c r="E20" i="6"/>
  <c r="D22" i="4"/>
  <c r="E16" i="6"/>
  <c r="F22" i="6" l="1"/>
  <c r="E22" i="6"/>
  <c r="F22" i="2"/>
  <c r="G21" i="2" s="1"/>
  <c r="E16" i="2"/>
  <c r="E20" i="2"/>
  <c r="E17" i="2"/>
  <c r="E19" i="2"/>
  <c r="E18" i="4"/>
  <c r="E16" i="4"/>
  <c r="E20" i="4"/>
  <c r="E17" i="4"/>
  <c r="F22" i="4"/>
  <c r="G20" i="4" s="1"/>
  <c r="E19" i="4"/>
  <c r="G19" i="6"/>
  <c r="G18" i="2" l="1"/>
  <c r="G16" i="2"/>
  <c r="G15" i="2"/>
  <c r="G17" i="2"/>
  <c r="G20" i="2"/>
  <c r="G19" i="2"/>
  <c r="G18" i="4"/>
  <c r="E22" i="2"/>
  <c r="G16" i="4"/>
  <c r="G20" i="6"/>
  <c r="G18" i="6"/>
  <c r="G16" i="6"/>
  <c r="G21" i="6"/>
  <c r="G15" i="6"/>
  <c r="G17" i="6"/>
  <c r="G15" i="4"/>
  <c r="G17" i="4"/>
  <c r="G21" i="4"/>
  <c r="G19" i="4"/>
  <c r="E22" i="4"/>
  <c r="G22" i="2" l="1"/>
  <c r="G22" i="4"/>
  <c r="G22" i="6"/>
</calcChain>
</file>

<file path=xl/sharedStrings.xml><?xml version="1.0" encoding="utf-8"?>
<sst xmlns="http://schemas.openxmlformats.org/spreadsheetml/2006/main" count="8490" uniqueCount="3266">
  <si>
    <t>PLANO DE AÇÃO NACIONAL DE CONSERVAÇÃO DE ESPÉCIES AMEAÇADAS DE EXTINÇÃO - PAN</t>
  </si>
  <si>
    <t>Plano de Ação Nacional para a Conservação dos Sistemas Lacustres e Lagunares do Sul do Brasil - PAN Lagoas do Sul</t>
  </si>
  <si>
    <t>Objetivo geral do PAN</t>
  </si>
  <si>
    <t>Promover a conservação das espécies e ecossistemas e o reconhecimento e apoio aos modos de vida sustentáveis e/ou tradicionais associados ao território das lagoas da planície costeira do sul do Brasil</t>
  </si>
  <si>
    <t>Data da monitoria</t>
  </si>
  <si>
    <t>29/10 a 01/11/2019</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</si>
  <si>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</si>
  <si>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</si>
  <si>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</si>
  <si>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</si>
  <si>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</si>
  <si>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</si>
  <si>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</si>
  <si>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</si>
  <si>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</si>
  <si>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</si>
  <si>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</si>
  <si>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</si>
  <si>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</si>
  <si>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</si>
  <si>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</si>
  <si>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</si>
  <si>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</si>
  <si>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</si>
  <si>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</si>
  <si>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</si>
  <si>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</si>
  <si>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</si>
  <si>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</si>
  <si>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</si>
  <si>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</si>
  <si>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</si>
  <si>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</si>
  <si>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</si>
  <si>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</si>
  <si>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</si>
  <si>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</si>
  <si>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</si>
  <si>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</si>
  <si>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</si>
  <si>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</si>
  <si>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</si>
  <si>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</si>
  <si>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</si>
  <si>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</si>
  <si>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</si>
  <si>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</si>
  <si>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</si>
  <si>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Promover e fortalecer ações articuladas e ações intersetoriais de uso e gestão do território, com foco ecossistêmico, na conservação e na sustentabilidade, incentivando o empoderamento equitativo da sociedade.</t>
  </si>
  <si>
    <t>1.1</t>
  </si>
  <si>
    <t>Executar ações de fiscalização nas Unidades de Conservação estaduais das áreas de abrangência do PAN no Rio Grande do Sul.</t>
  </si>
  <si>
    <t>Relatório de ações de fiscalização produzido.</t>
  </si>
  <si>
    <t>Redução dos ilícitos ambientais através de ações continuadas de fiscalização.</t>
  </si>
  <si>
    <t>Luciana Bandeira (Fiscalização/SEMA - RS)</t>
  </si>
  <si>
    <t xml:space="preserve">Salete Ferreira (DUC/DBIO/SEMA), Liana Barbizan (DBIO),Leonardo Marques Urruth (DLF/DBIO/SEMA - RS), Luciano Soares (REBIO Mato Grande), Dayse Dayse Aparecida dos Santos Rocha (PEI/SEMA - RS), Paulo Grubler (PEVA), Fernanda Schimit (REBIO Mata Paludosa) e Alexandre Krob (Instituto Curicaca).         </t>
  </si>
  <si>
    <t>No interior e entorno das seguintes Unidades de Conservação: REBIO Mato Grande, Parque Estadual do Camaquã, REBIO Banhado do Maçarico, Parque Estadual de Itapuã, Reserva Biológica da Mata Paludosa, APA do Banhado Grande, RVS Banhado dos Pachecos e REBIO Serra Geral</t>
  </si>
  <si>
    <t>Litoral do Rio Grande do Sul</t>
  </si>
  <si>
    <t>Custo para diárias e combustível.</t>
  </si>
  <si>
    <t>x</t>
  </si>
  <si>
    <t xml:space="preserve">
Desde a elaboração do PAN de 2017, foram realizados diversos tipos de ações de fiscalização nas localidades das lagoas, como operações conjuntas com outros órgãos como IBAMA, monitoramento de rotina realizado pelas equipes das UCs estaduais. O Diretor do DBIO planeja implantar na região do litoral, em 2020, o Plano Operacional de Controle (POC, Portaria SEMA n° 29/2008), que é uma metodologia de fiscalização conjunta, coordenada pela SEMA, entre as instituições (federais, estaduais e municipais) com competência legal para fiscalização ambiental. Porém, ainda está sendo construído com a gestão a efetivação desta atividade.</t>
  </si>
  <si>
    <t>De novembro de 2017 até o fim de setembro de 2019 foram lavrados 190 Autos de Infração relacionados a Unidades de Conservação, fauna e pesca na área das Lagoas Costeiras do Rio Grande do Sul, gerando um montante de mais de R$ 2.500.000,00 em multas (média de R$ 13.590,00).</t>
  </si>
  <si>
    <t>Os principais problemas enfrentados são o reduzido número de agentes ambientais, isolamento de algumas UCs e dificuldade na aplicação das sanções administrativas. Há a necessidade de maior integração dos órgãos do SISEPRA, com o estabelecimento de programas de treinamento e reciclagem, objetivando o aprimoramento do procedimento de registro das constatações das infrações ambientais. Outro problema é que a Divisão de Unidades de Conservação não tem a compilação das fiscalizações ordinárias realizadas em Unidades de Conservação e entorno. A servidora Salete Ferreira ficou de compilar estes dados e, esperamos, na próxima monitoria do GAT teremos as informações, também, das fiscalizações realizadas por Unidade de Conservação.</t>
  </si>
  <si>
    <t xml:space="preserve">
Claudia Cecilia Hartfelder (Fiscalização/SEMA-RS)</t>
  </si>
  <si>
    <t>Claudia Cecilia Hartfelder (SEMA/DBIO/Setor de Fiscalização)</t>
  </si>
  <si>
    <t>1.2</t>
  </si>
  <si>
    <t>Realizar análise dos Planos de Recuperação de Áreas Degradadas (PRADs)  na região da APA da Baleia Franca (APABF).</t>
  </si>
  <si>
    <t>Análises técnicas dos PRADs.</t>
  </si>
  <si>
    <t>Fortalecimento da gestão da APABF e conservação da biodiversidade.</t>
  </si>
  <si>
    <t>Ronaldo Cataldo Costa (CEPSUL/ICMBio)(APABF/ICMBio)</t>
  </si>
  <si>
    <t>Equipe APABF/ICMBio e Walter Steenbock (CEPSUL/ICMBio).</t>
  </si>
  <si>
    <t>Municípios de Florianópolis, Palhoça, Paulo Lopes, Garopaba, Imbituba, Laguna, Tubarão, Jaguaruna e Balneário Rincão - SC</t>
  </si>
  <si>
    <t>Território da APA da Baleia Franca</t>
  </si>
  <si>
    <t>Análises realizadas pela equipe da APABF, com foco em PRADs afetos às lagoas da APABF.</t>
  </si>
  <si>
    <t>Equipe da APABF faz análise e aprovação de pequenos PRADs em áreas autuadas, porém não há ainda uma síntese sobre a execução e os resultados. O IMA tem questionado competência do ICMBio/APABF para se manifestar em PRADs.</t>
  </si>
  <si>
    <t>IMA questiona competência do ICMBio/APABF para se manifestar em PRADs.</t>
  </si>
  <si>
    <t>Ronaldo Cataldo Costa</t>
  </si>
  <si>
    <t>Caio Eichenberger
(APABF/ICMBio)</t>
  </si>
  <si>
    <t>1.3</t>
  </si>
  <si>
    <t>Apoiar a elaboração do Plano de Manejo da APA da Baleia Franca.</t>
  </si>
  <si>
    <t>Plano de Manejo.</t>
  </si>
  <si>
    <t>Fortalecimento da gestão da APABF e conservação da biodiversidade</t>
  </si>
  <si>
    <t>Alessandra Larissa D'Oliveira Fonseca (UFSC), Maya Ribeiro Baggio (CEPSUL/ICMBio, SOS Rio da Madre e RMS da Guarda do Embaú) e Alexandre Krob (Instituto Curicaca).</t>
  </si>
  <si>
    <t>Plano de Manejo oficializado pela Portaria 1.123/2018.</t>
  </si>
  <si>
    <t>Plano de Manejo e portaria 1.123/2018.</t>
  </si>
  <si>
    <t>Ronaldo: Judicialização, com suspensão do PM, e posterior cancelamento da suspensão. Atualmente a situação é de insegurança jurídica, que prejudica a implementação do PM, também gerada pela instabilidade institucional no ICMBio. Porém, isso já vai além do escopo da ação proposta.</t>
  </si>
  <si>
    <t xml:space="preserve">Ronaldo Cataldo - ESEC Taim
</t>
  </si>
  <si>
    <t>Na Oficina, foi feeita previsão da inclusão de nova ação: "Apoiar a implementação do Plano de Manejo da APA da Baleia Franca", a ser discutida com a gestão atual da APA. Esta discussão foi feita com Caio Eichenberger, novo gestor da APA, e o texto de nova ação está colocado abaixo, no local específico para novas ações.</t>
  </si>
  <si>
    <t xml:space="preserve">Produto obtido: Plano de Manejo oficializado pela Portaria 1.123/2018.
Inclusão de nova ação 1.54 a partir desta: "Apoiar a implementação do Plano de Manejo da APA da Baleia Franca". </t>
  </si>
  <si>
    <t>1.4</t>
  </si>
  <si>
    <t>Apoiar a elaboração e implementação do Plano de Manejo do Parque Estadual da Serra do Tabuleiro (PEST).</t>
  </si>
  <si>
    <t>Plano de Manejo e formação do Conselho.</t>
  </si>
  <si>
    <t>Fortalecimento da gestão do PEST e conservação da biodiversidade.</t>
  </si>
  <si>
    <t>Morgana Eltz (IMA - SC)</t>
  </si>
  <si>
    <t>Alessandra Larissa D'Oliveira Fonseca (UFSC), Paulo Roberto Pagliosa Alves (UFSC), Luiz Henrique Fragoas Pimenta (Instituto Tabuleiro, Cooperativa Caipora, PEST e RMS da Guarda do Embaú) e Maya Ribeiro Baggio (CEPSUL/ICMBio, SOS Rio da Madre e RMS da Guarda do Embaú) e Alexandre Krob (Instituto Curicaca).</t>
  </si>
  <si>
    <t>Parque Estadual da Serra do Tabuleiro</t>
  </si>
  <si>
    <t>Zona Costeira de SC</t>
  </si>
  <si>
    <t>Recursos provenientes de compensação ambiental, conforme Art. 36 SNUC.</t>
  </si>
  <si>
    <t>Plano de Manejo foi aprovado em dezembro de 2018. PORTARIA Nº 289/2018, de 20/12/2018. Sinergias com ADIN 5385, ACP Rio da Madre, Plano de Recursos Hídricos (ação 1.33), Reserva Mundial do Surfe (ação 1.5), Plano de Manejo APABF e Desenvolvimento Territorial Sustentável (DTS - ação 3.31). Além disso, foi feita publicação do Decreto Estadual nº 179/2019, que dá diretrizes de gestão da APA do Entorno Costeiro, UC criada por meio da recategorização de áreas do PEST e alvo da ADIN 5385.</t>
  </si>
  <si>
    <t>Aprovação do Plano de Manejo do PEST e publicação do Decreto de diretrizes de gestão da APA do Entorno Costeiro</t>
  </si>
  <si>
    <t>Morgana Eltz (IMA-SC)</t>
  </si>
  <si>
    <t>1.5</t>
  </si>
  <si>
    <t>Apoiar a elaboração do Planejamento Estratégico da Reserva Mundial de Surfe para promover a revitalização da Bacia do Rio da Madre.</t>
  </si>
  <si>
    <t>Plano de Ação para a revitalização da Bacia do Rio da Madre.</t>
  </si>
  <si>
    <t>Ações para a revitalização da Bacia do Rio da Madre.</t>
  </si>
  <si>
    <t>Luiz Henrique Fragoas Pimenta (Instituto Tabuleiro, Cooperativa Caipora, PEST e RMS da Guarda do Embaú)</t>
  </si>
  <si>
    <t>Alessandra Larissa D'Oliveira Fonseca (UFSC), Ronaldo Cataldo Costa (CEPSUL/ICMBio)(APABF/ICMBio) e Maya Ribeiro Baggio (CEPSUL/ICMBio, SOS Rio da Madre, RMS da Guarda do Embaú).</t>
  </si>
  <si>
    <t>Rio da Madre e Guarda do Embaú</t>
  </si>
  <si>
    <t>Bacia do Rio da Madre - SC</t>
  </si>
  <si>
    <t>A Reserva Mundial do Surfe (RMS) da Guarda do Embaú faz parte de um programa internacional para conservação da zona costeira.</t>
  </si>
  <si>
    <t>Realização de oficinas para busca de soluções coletivas para o saneamento da Guarda do Embaú nos dias 12 e 26 de março e 02 de abril 2019. Sinergias com ação 1.4 - Plano de Manejo PEST, Ação 1.33 - Plano de Recursos Hídricos, Ação 1.30 - Monitoramento do Rio da Madre, Ação 3.31 – DTS, Ação Civil Pública MPSC e MPF.</t>
  </si>
  <si>
    <t>Luiz Pimenta</t>
  </si>
  <si>
    <t>1.6</t>
  </si>
  <si>
    <t>Apoiar a criação  da RESEX Ibiraquera, RESEX Farol de Santa Marta, RESEX Lagoa dos Quadros e a RDS Areais da Ribanceira.</t>
  </si>
  <si>
    <t>Registros de reuniões; ofícios.</t>
  </si>
  <si>
    <t>Fortalecer a articulação para a criação das Unidades de Conservação (UCs).</t>
  </si>
  <si>
    <t xml:space="preserve"> Maria Aparecida Ferreira "Cida" (Conselho Comunitário e Fórum da Agenda 21 de Ibiraquera)</t>
  </si>
  <si>
    <t>Valdomiro Hoffmann (Fórum da Pesca do Litoral Norte), Daniel Vilasboas Slomp (DUC/SEMA - RS) e Paulo Roberto Pagliosa Alves (UFSC).</t>
  </si>
  <si>
    <t>Lagoa de Ibiraquera, Farol Santa Marta, areais da Ribanceira e Lagoa dos Quadros</t>
  </si>
  <si>
    <t>Imbituba e Laguna - SC e Litoral Norte do RS</t>
  </si>
  <si>
    <t>Resex de Ibiraquera - colocou-se como pauta dentro da CONFREM e entrou como demanda no Plano de Manejo da APABF, mas pela condição conflituosa, não ficou institucionalizado. Não houve nenhuma ação neste sentido.</t>
  </si>
  <si>
    <t>Cida: cenário político nacional</t>
  </si>
  <si>
    <t>Maria Aparecida Ferreira (Cida)</t>
  </si>
  <si>
    <t>1.7</t>
  </si>
  <si>
    <t>Apoiar o processo de criação do PARNA do Albardão.</t>
  </si>
  <si>
    <t>Documento técnico com todos os subsídios para a criação do PARNA.</t>
  </si>
  <si>
    <t xml:space="preserve"> Criação do PARNA.</t>
  </si>
  <si>
    <t>Verônica de Novaes e Silva (COCUC/ICMBio)</t>
  </si>
  <si>
    <t>Walter Steenbock  (CEPSUL/ICMBIO),  Alexandre Krob (Instituto Curicaca).</t>
  </si>
  <si>
    <t>Região costeira de Santa Vitória do Palmar - RS</t>
  </si>
  <si>
    <t>Litoral sul brasileiro</t>
  </si>
  <si>
    <t>Orçamento será viabilizado pelo FUNBIO.</t>
  </si>
  <si>
    <t>Processo de criação instaurado no ICMBio. Foi contratada consultoria e entregue produtos relacionados ao disgnóstico para a criação, envolvendo também proposição de polígono. Foi feito seminário com pesquisadores e está em execução um detalhamento do diagnóstico social, econômico, biológico e ecológico para fundamentar a criação. Entre as propostas de criação de UCs, está entre as 5 prioritárias na Coordenação de Criação de UCs (COCUC/ICMBio).Paula: Processo de criação em andamento
Em relação à consultoria, o consultor entregou os 7  produtos, porém, o último (diagnóstico final sobre os efeitos socioeconômicos) de forma insuficiente no que diz respeito às informações solicitadas. O CEPSUL e TAMAR estão viabilizando nova contratação para sistematizar, sumarizar e completar as informações necessárias ao processo.</t>
  </si>
  <si>
    <t>Plano de Trabalho
Referências Bibliográficas
Dados parciais (meios biótico, abiótico e pressão da pesca)
Dados parciais (estudos socioeconômicos)
Diagnóstico Final ambiental (meios biótico e abiótico) 
Diagnóstico Final sobre Pressão de Pesca 
Diagnóstico Final sobre os estudos socioeconômicos</t>
  </si>
  <si>
    <t>Atrasos  por parte do consultor contratado e baixa qualidade do último produto apresentado, o que levou a COCUC a indicar o pagamento parcial do mesmo.</t>
  </si>
  <si>
    <t>Verônica de Novaes e Silva</t>
  </si>
  <si>
    <t>1.8</t>
  </si>
  <si>
    <t>Apoiar a elaboração e implementação do Plano de Manejo do REVIS Ilha dos Lobos, contendo ações com foco no monitoramento da qualidade ambiental na região.</t>
  </si>
  <si>
    <t>Plano de Manejo do REVIS Ilha dos Lobos; publicações técnico-científicas.</t>
  </si>
  <si>
    <t>Fortalecimento da gestão do REVIS Ilha dos Lobos e conservação da biodiversidade.</t>
  </si>
  <si>
    <t>Aline Kelleman (REVIS Ilha dos Lobos/ICMBio)</t>
  </si>
  <si>
    <t xml:space="preserve">Ronaldo Cataldo Costa (CEPSUL/ICMBio)(APABF/ICMBio), Alexandre Krob (Instituto Curicaca) e Walter Steenbock (CEPSUL/ICMBio). </t>
  </si>
  <si>
    <t>Torres - RS e Passo de Torres - SC</t>
  </si>
  <si>
    <t>Litoral Norte do Rio Grande do Sul e sul de Santa Catarina</t>
  </si>
  <si>
    <t>Recursos próprios do Projeto GEF Mar.</t>
  </si>
  <si>
    <t xml:space="preserve">O Revis Ilha dos Lobos e a Coordenação de Elaboração e Revisão de Plano de Manejo do ICMBio já estabeleceram as etapas para a elaboração do Plano de Manejo e os elaboraram os Termos de Referência para a contratação de consultor. </t>
  </si>
  <si>
    <t>Termos de Refência aprovados aguardando a contratação dos serviços para elaboração do Plano de Manejo</t>
  </si>
  <si>
    <t>Lentidão na execução do recurso pelo Funbio tem atrasado o início da elaboração do Plano de Manejo do Revis Ilha dos Lobos</t>
  </si>
  <si>
    <t>Aline Kellermann</t>
  </si>
  <si>
    <t>1.9</t>
  </si>
  <si>
    <t>Apoiar a implementação do Parque Estadual do Camaquã (regularização fundiária, criação de conselho e licenciamento ambiental).</t>
  </si>
  <si>
    <t>Levantamento fundiário; regularização fundiária (início); documento de criação do conselho.</t>
  </si>
  <si>
    <t>Fortalecimento da Implementação da Unidade de Conservação.</t>
  </si>
  <si>
    <t xml:space="preserve">Leonardo Marques Urruth (DLF/DBIO/SEMA - RS) </t>
  </si>
  <si>
    <t>Jamir Luís Silva da Silva (Embrapa Clima Temperado) e Alexandre Krob (Instituto Curicaca).</t>
  </si>
  <si>
    <t>Municípios de Camaquã e São Lourenço do Sul - RS</t>
  </si>
  <si>
    <t>Municípios do entorno do Parque Estadual do Camaquã e Lagoa dos Patos - RS</t>
  </si>
  <si>
    <t xml:space="preserve">Foi definida a empresa executora do levantamento fundiário "Goldengeo", que está nessa  semana (última semana de out/2019) firmando contrato com o empreendedor responsável pela medida compensatória e empresa TANAC SA. O Plano Operacional Anual de 2019/2020 foi elaborado. </t>
  </si>
  <si>
    <t xml:space="preserve">Firmatura do contrato com a empresa executora do levantamento fundiário. Documento de planejamento "Plano Operacional Anual" 2019/2020 do Parque do Camaquã elaborado e em execução. </t>
  </si>
  <si>
    <t>Leonardo Urruth</t>
  </si>
  <si>
    <t>1.10</t>
  </si>
  <si>
    <t>Promover a inclusão da APA da Lagoa Verde no Sistema Estadual de Unidades de Conservação do Rio Grande do Sul (SEUC/RS).</t>
  </si>
  <si>
    <t>Formação de Grupo de Trabalho envolvendo o Comitê Gestor da APA com a SEMA - RS; registro de reuniões e de um planejamento para efetivar a inclusão; protocolo de encaminhamento de solicitação de inclusão.</t>
  </si>
  <si>
    <t>Inclusão da APA da Lagoa Verde no SEUC - RS.</t>
  </si>
  <si>
    <t>Cleber Palma Silva (FURG e APA Lagoa Verde)</t>
  </si>
  <si>
    <t>Werner Hartmann Spotorno (NEMA).</t>
  </si>
  <si>
    <t>Rio Grande - RS</t>
  </si>
  <si>
    <t>Estuário da Lagoa dos Patos - RS</t>
  </si>
  <si>
    <t>O Conselho Gestor da APA da Lagoa Verde está instituído e já vem procurando constituir um Grupo de Trabalho com a SEMA - RS.</t>
  </si>
  <si>
    <t xml:space="preserve">Todas as etapas previstas; A APA foi incluída no SEUC/RS. Ação concluída com sucesso. Poderá ocorrer ampliação da APA; plano de ação anual sendo elaborado e desenvolvimento de atividades de educação ambiental (NEMA). </t>
  </si>
  <si>
    <t>Inclusão da APA no SEUC/RS</t>
  </si>
  <si>
    <t xml:space="preserve">Cleber Palma Silva </t>
  </si>
  <si>
    <t xml:space="preserve">Produto obtido: A APA foi incluída no SEUC/RS. 
Poderá ocorrer ampliação da APA; plano de ação anual sendo elaborado e desenvolvimento de atividades de educação ambiental (NEMA). </t>
  </si>
  <si>
    <t>1.11</t>
  </si>
  <si>
    <t>Apoiar  a criação de Unidade de Conservação na região das Lagoas do Morro Forno e da Lagoa do Jacaré.</t>
  </si>
  <si>
    <t>Estudo de viabilidade da Unidade de Conservação; Processo de criação protocolado no órgão ambiental; Audiência pública realizada.</t>
  </si>
  <si>
    <t>Criação da Unidade de Conservação.</t>
  </si>
  <si>
    <t>Alexandre Krob (Instituto Curicaca)</t>
  </si>
  <si>
    <t>Fabiana Dimer (Prefeitura Municipal de Dom Pedro de Alcântara), Andreas Kindel (UFRGS), Luis Baptista (RPPN Mata do Professor), Glayson Bencke (FZB), Paola Stumpf (DUC/SEMA - RS) e Daniel Vilasboas Slomp (DUC/SEMA - RS).</t>
  </si>
  <si>
    <t>Dom Pedro de Alcântara, Morrinhos do Sul, Mampituba e Torres - RS</t>
  </si>
  <si>
    <t>Encosta da Serra e Litoral Norte - RS</t>
  </si>
  <si>
    <t>A parte de Avaliação Ecológica Rápida já foi executada pelo Instituto Curicaca e parceiros. As demais etapas deverão ocorrer complementarmente.</t>
  </si>
  <si>
    <t>Através de duas reuniões já realizadas entre o Instituto Curicaca e a nova direção do Departamento de Biodiversidade da Secretaria Estadual do Meio Ambiente e Infraestrutura do RS, os processos de criação de Unidade de Conservação cuja ONG teve protagonismo propositivo e/ou técnico estão sendo reabertos. Estamos mantendo reuniões periódicas para manter essa agenda em alta. Deverão haver novos desdobramentos no início de 2020. Além disso, estamos buscando e aportando conhecimentos técnicos para que enfim avance o Plano do Sistema Estadual de Unidades de Conservação do RS, onde essas e outras UC deverão surgir com maior prioridade.</t>
  </si>
  <si>
    <t>Oficio de demanda de reunião e memória interna das discussões e encaminhamentos</t>
  </si>
  <si>
    <t>O Estado já manifestou uma certa tendência em manter seus esforços na implantação de UC existentes e evitar a criação de novas UC.</t>
  </si>
  <si>
    <t>Alexandre Krob</t>
  </si>
  <si>
    <t>1.12</t>
  </si>
  <si>
    <t>Apoiar estudos para a criação de uma Unidade de Conservação Federal em Pontal de Tapes.</t>
  </si>
  <si>
    <t>Documentos (estudo para a criação de uma Unidade de Conservação Federal Pontal de Tapes, relatórios técnicos, entre outros).</t>
  </si>
  <si>
    <t>Processo para a criação da Unidade de Conservação Pontal de Tapes.</t>
  </si>
  <si>
    <t>Ricardo Silva Pereira Mello (UERGS)</t>
  </si>
  <si>
    <t xml:space="preserve"> Cindy Tavares Barreto (FURG)</t>
  </si>
  <si>
    <t>Pontal de Tapes - RS</t>
  </si>
  <si>
    <t>Território de abrangência do PAN Lagoas</t>
  </si>
  <si>
    <t>Realização de estudos técnicos socioambientais, divulgação de informações, promoção do diálogo intersetorial com a inclusão das populações residentes na região, buscando abranger e difundir os objetivos do PAN Lagoas do Sul.</t>
  </si>
  <si>
    <t xml:space="preserve">Foram realizados três trabalhos de conclusão de Curso de Bacharelado em Gestão Ambiental da UERGS com a temática de usos e conservação dos Butiazais no município de Tapes em 2018. No segundo semestre de 2019 até o presente momento, está em andamento uma avaliação de alternativas de conservação com base em área (Unidades de Conservação ou outras Áreas Protegidas) da Região dos Butiazais de Tapes pelos acadêmicos da disciplina “Gestão de Áreas Protegidas” no Curso de Bacharelado em Gestão Ambiental da UERGS. </t>
  </si>
  <si>
    <t xml:space="preserve">Três trabalhos de conclusão de Curso de Bacharelado em Gestão Ambiental da UERGS valorizando os usos e a conservação dos Butiazais no município de Tapes em 2018. </t>
  </si>
  <si>
    <t>Problemas enfrentados na execução da ação incluem a falta de recursos para as pesquisas, o desinteresse de atores sociais como os do agronegócio e pescadores, além do contexto político desfavorável em nível regional e nacional. Sugestão é iniciarmos uma sequencia de debates na Câmara de Vereadores e diversos setores da sociedade, incluindo Turismo, Agricultura, Comércio e Instituições de Ensino, Governo etc. em 2019.</t>
  </si>
  <si>
    <t xml:space="preserve">Ricardo Silva Pereira Mello </t>
  </si>
  <si>
    <t>1.13</t>
  </si>
  <si>
    <t>Realizar estudo do estado de conservação e mapa de prioridades para conservação/planejamento das dunas do litoral norte do Rio Grande do Sul.</t>
  </si>
  <si>
    <t>Relatório com indicação de áreas prioritárias.</t>
  </si>
  <si>
    <t>Conservação das dunas do litoral norte do RS.</t>
  </si>
  <si>
    <t>Andreas Kindel (UFRGS), Luciana Anele (DPQG/FEPAM - RS), Rivaldo da Silva (Prefeitura Municipal de Torres), Paulo Grubler (DUC/SEMA - RS), Leonardo Marques Urruth (DLF/DBIO/SEMA - RS), Daniel Vilasboas Slomp (DUC/SEMA - RS) e Dilton de Castro (Comitê da Bacia do Rio Tramandaí).</t>
  </si>
  <si>
    <t>Litoral Norte do RS</t>
  </si>
  <si>
    <t>Estudo foi finalizado, o mapa foi gerado e já subsidiou tecnicamente a proposta técnica em âmbito da Sema/RS para criação de uma UC nas dunas de Cidreira.</t>
  </si>
  <si>
    <t>Mapa com priorização.</t>
  </si>
  <si>
    <t>Produto obtido: Estudo finalizado e mapa com a priorização entregue à SEMA/RS, juntamente com a proposta técnica para a criação de uma UC na dunas de Cidreira. 
Ação em sinergia com a ação 1.16.</t>
  </si>
  <si>
    <t>1.14</t>
  </si>
  <si>
    <t>Realizar estudos para criação de Unidade de Conservação municipal nas dunas do município de Rio Grande.</t>
  </si>
  <si>
    <t>Documento técnico com todos os subsídios para a criação.</t>
  </si>
  <si>
    <t>Processo de criação iniciado.</t>
  </si>
  <si>
    <t>Lilian Wetzel (NEMA)</t>
  </si>
  <si>
    <t>Daniel Vilasboas Slomp (DUC/SEMA - RS) e Eduardo Morrone (Secretaria Municipal de Meio Ambiente de Rio Grande).</t>
  </si>
  <si>
    <t>Praia do Cassino, município de Rio Grande / RS</t>
  </si>
  <si>
    <t>Litoral / Região costeira do Rio Grande do Sul</t>
  </si>
  <si>
    <t>Estudos técnicos para implementação de 2 UCs que irá abranger todo o cordão de Dunas de Rio Grande, uma vai até os moles e outra até o Parque do Albardão (Recursos: Fundação O Boticário, projeto 03/19 a 07/20. SMC/PMRG e SMMA/PMRG). Foi criado GT para a criação de um Parque municipal e um documento técnico para auxiliar na criação das UCs. Convênio 106/2015 SMC/PMRG.</t>
  </si>
  <si>
    <t>Estudos técnicos; documento técnico.</t>
  </si>
  <si>
    <t>Lilian Wetzel</t>
  </si>
  <si>
    <t>1.15</t>
  </si>
  <si>
    <t>Propor a criação de Unidade de Conservação nos Campos de Dunas entre os municípios de Tramandaí e Cidreira/RS e ecossistemas terrestres e marinhos associados.</t>
  </si>
  <si>
    <t>Projeto de criação da UC implementado.</t>
  </si>
  <si>
    <t>Unidade de Conservação criada.</t>
  </si>
  <si>
    <t xml:space="preserve">Joana Braun Bassi (DBIO/SEMA - RS) </t>
  </si>
  <si>
    <t>Daniel Vilasboas Slomp (DUC/SEMA - RS), Alexandre Krob (Instituto Curicaca) e Dilton de Castro (Comitê da Bacia do Rio Tramandaí)</t>
  </si>
  <si>
    <t>Tramandaí e Cidreira  - RS</t>
  </si>
  <si>
    <t>Litoral Norte do Rio Grande do Sul</t>
  </si>
  <si>
    <t>Recursos oriundos da SEMA - RS. A estimativa refere-se ao custo de diárias e combustível, além do custo ainda não estimado oriundo de medidas compensatórias para a regularização fundiária.</t>
  </si>
  <si>
    <r>
      <rPr>
        <sz val="12"/>
        <color theme="1"/>
        <rFont val="Calibri"/>
        <family val="2"/>
      </rPr>
      <t xml:space="preserve">Parecer técnico justificando tecnicamente a criação da Unidade de Conservação protocolado em fevereiro de 2018 (Parecer técnico n° 001/2018). no mês de fevereiro de 2018.  A criação da UC foi incluída no planejamento da Divisão de Unidades de Conservação da SEMA como ação prioritária. Ação também foi incluída como prioritária no PAN Herpetofauna do Sul, como estratégia de conservação dos lagartos </t>
    </r>
    <r>
      <rPr>
        <i/>
        <sz val="12"/>
        <color theme="1"/>
        <rFont val="Calibri"/>
        <family val="2"/>
      </rPr>
      <t>Liolaemus ociipitalis</t>
    </r>
    <r>
      <rPr>
        <sz val="12"/>
        <color theme="1"/>
        <rFont val="Calibri"/>
        <family val="2"/>
      </rPr>
      <t xml:space="preserve"> e </t>
    </r>
    <r>
      <rPr>
        <i/>
        <sz val="12"/>
        <color theme="1"/>
        <rFont val="Calibri"/>
        <family val="2"/>
      </rPr>
      <t>Contomastix lacertoides</t>
    </r>
    <r>
      <rPr>
        <sz val="12"/>
        <color theme="1"/>
        <rFont val="Calibri"/>
        <family val="2"/>
      </rPr>
      <t>. Foi , também, apensado ao processo judicial (justiça federal) o parecer técnico 001/2018. A área, também, foi incluída na atualização das áreas prioritárias do bioma Pampa/2018 – Instituto Curicaca. Em fevereiro de 2019 foi encaminhado memorando à Direção do DBIO por articuladores de ações do PAN na SEMA, solicitando manifestação quanto a continuidade desta ação. Pretende-se, até a primeira reunião de monitoria, levar uma posição institucional da SEMA sobre as perspectivas de continuidade desta ação.</t>
    </r>
  </si>
  <si>
    <r>
      <rPr>
        <sz val="12"/>
        <color theme="1"/>
        <rFont val="Calibri"/>
        <family val="2"/>
      </rPr>
      <t xml:space="preserve">1- Parecer técnico emitido, fundamentando a criação de duas Unidades de Conservação, para conservar amostras dos últimos remanescentes do gradiente da transição mar-interior, tipicamente representantivos dos ecossistemas da planície costeira, e que estão hoje praticamente desaparecidos no Litoral Norte do RS em função da grande e crescente ocupação e urbanização dos balneários e cidades litorâneas;           
2- Priorização da ação no planejamento/2019 da Divisão de Unidades de Conservação;                               
3 – Inclusão da ação no PAN Herpetofauna do Sul, como estratégia de conservação de </t>
    </r>
    <r>
      <rPr>
        <i/>
        <sz val="12"/>
        <color theme="1"/>
        <rFont val="Calibri"/>
        <family val="2"/>
      </rPr>
      <t xml:space="preserve">Liolaemus ociipitalis </t>
    </r>
    <r>
      <rPr>
        <sz val="12"/>
        <color theme="1"/>
        <rFont val="Calibri"/>
        <family val="2"/>
      </rPr>
      <t>e</t>
    </r>
    <r>
      <rPr>
        <i/>
        <sz val="12"/>
        <color theme="1"/>
        <rFont val="Calibri"/>
        <family val="2"/>
      </rPr>
      <t xml:space="preserve"> Contomastix lacertoides</t>
    </r>
    <r>
      <rPr>
        <sz val="12"/>
        <color theme="1"/>
        <rFont val="Calibri"/>
        <family val="2"/>
      </rPr>
      <t>;                                
4 – Área incluída no mapeamento das áreas prioritárias para conservação/2018.</t>
    </r>
  </si>
  <si>
    <t xml:space="preserve">Falta de priorização das últimas gestões da SEMA quanto à criação de Unidades de Conservação Estaduais. O cenário desta ação não é atualmente promissor, devido a dificuldades políticas. </t>
  </si>
  <si>
    <t>Joana Bassi</t>
  </si>
  <si>
    <t>1.16</t>
  </si>
  <si>
    <t>Articular e apoiar tecnicamente a criação de Unidade de Conservação abrangendo o conjunto de ecossistemas da região de Cidreira (desde o mar até as lagoas).</t>
  </si>
  <si>
    <t>Proposta técnica de criação.</t>
  </si>
  <si>
    <t>Subsídios à proposta de criação.</t>
  </si>
  <si>
    <t xml:space="preserve">Alexandre Krob (Instituto Curicaca) </t>
  </si>
  <si>
    <t>Joana Braun Bassi (DBIO/SEMA - RS), Beatriz Barros (Instituto Curicaca), Henrique Ilha (ICMBio), Paulo Ott (GEMARS/UFRGS) e Kleber Grübel da Silva (NEMA).</t>
  </si>
  <si>
    <t>Cidreira - RS</t>
  </si>
  <si>
    <t>Porção sul do Litoral Norte</t>
  </si>
  <si>
    <t>Estado já manifestou uma certa tendência em manter seus esforços na implantação de UC existentes e evitar a criação de novas UC.</t>
  </si>
  <si>
    <t>Na Oficina, foi proposta a adequação de  texto para proposição de nova ação referente à criação da UC, bem como adequar texto dos produtos. Importante pensar a diferenciação de produtos no caminho para a criação da UC. Verificar com articulador. Esta verificação foi feita e o texto da nova ação está descrito no campo específico, ao final da Matriz.</t>
  </si>
  <si>
    <t>Produtos obtidos: Oficio de demanda de reunião e memória interna das discussões e encaminhamentos
Em sinergia com a ação 1.15 e foi criada uma nova ação como continuidade desta, ação 1.55.</t>
  </si>
  <si>
    <t>1.17</t>
  </si>
  <si>
    <t>Realizar estudos e articulações institucionais com fins de criação de Unidade de Conservação do Banhado do Estreito/RS.</t>
  </si>
  <si>
    <t>Documento técnico de avaliação e Reuniões Tecnicas.</t>
  </si>
  <si>
    <t>Kleber Grübel da Silva (NEMA)</t>
  </si>
  <si>
    <t>Cleber Palma Silva (FURG e APA Lagoa Verde).</t>
  </si>
  <si>
    <t>São José do Norte - RS</t>
  </si>
  <si>
    <t>Região Costeira - Banhados</t>
  </si>
  <si>
    <t xml:space="preserve"> A atividade não foi iniciada.</t>
  </si>
  <si>
    <t>Nenhum</t>
  </si>
  <si>
    <t>No contexto regional estamos dando prioridade a outras ações. No contexto nacional há uma forte resistência em dar andamento a estas ações.</t>
  </si>
  <si>
    <t>Kleber Grübel da Silva</t>
  </si>
  <si>
    <t>1.18</t>
  </si>
  <si>
    <t>Realizar estudos e articulações institucionais com fins de criação de Unidade de Conservação dos Marismas do Torotama/RS.</t>
  </si>
  <si>
    <t>Documento técnico de avaliação e Reuniões Técnicas.</t>
  </si>
  <si>
    <t>Cleber Palma Silva (FURG e APA Lagoa Verde), Fernando Faria (LAATM/FURG) e Cindy Tavares Barreto (FURG).</t>
  </si>
  <si>
    <t>Estuário- Marismas</t>
  </si>
  <si>
    <t>1.19</t>
  </si>
  <si>
    <t>Incentivar e promover a aproximação da gestão de Unidades de Conservação com as comunidades pesqueiras e tradicionais.</t>
  </si>
  <si>
    <t>Realização de seminários (dentre eles, um seminário de integração Mbya Guarani e Parque Estadual do Camaquã) e também com as Unidades de Conservação: Parque Estadual de Itapuã, Reserva Biológica do Lami, Parque Estadual do Delta do Jacuí, RPPN Barba Negra (responsabilidade da Celulose Riograndense) e Refúgio da Vida Silvestre do Morro São Pedro.</t>
  </si>
  <si>
    <t>Aproximação da gestão de Unidades de Conservação com as comunidades tradicionais.</t>
  </si>
  <si>
    <t>Luís Paulo Vieira Ramos (EMATER - Porto Alegre e Fórum Delta do Jacuí)</t>
  </si>
  <si>
    <t>Cindy Tavares Barreto (FURG), Leonardo Marques Urruth (DLF/DBIO/SEMA - RS) e Gabriela Peixoto Coelho de Souza (PGDR/UFRGS).</t>
  </si>
  <si>
    <t>Laguna dos Patos, Lago Guaíba - RS</t>
  </si>
  <si>
    <t>Território de abrangência do PAN</t>
  </si>
  <si>
    <t>As reuniões para  revisão do Plano de Manejo da APA e do PE do Delta do Jacuí ainda não iniciaram. As lideranças dos pescadores da região, Fórum do Delta do Jacuí e Colônia de Pescadores Z5, fizeram contato com o gestor da unidade de conservação, que se comprometeu em chamar os pescadores para as reuniões de discussão para revisão do plano.  Os Pescadores com apoio do Fórum do Delta do Jacuí buscaram o apoio do MPF para garantia de seus direitos enquanto Comunidade Tradicional quando começar a revisão do Plano de Manejo. na Oficina, foi informado que há aproximação sendo esabelecida entre a gestão do Parque Estadual de Itapuã e as comunidades pesqueiras tradicionais. A gestão do Parque de Camaquã está fazendo aproximação com pescadores, via Emater,  para compreender a regra da pesca artesanal e cadastrar pescadores que usam o rio e a lagua dos patos, dentro e no entorno do Parque, para conhecer as prátcas e avaliar impactos. Já foi realizado levantamento dos pescadores dentro do Parque.</t>
  </si>
  <si>
    <t>Como não aconteceram reuniões não existem registros sobre as mesmas.</t>
  </si>
  <si>
    <t xml:space="preserve">Invisibilização dos Pescadores enquanto Comunidade Tradicional. Mudança dos gestores da Unidade de Conservação. </t>
  </si>
  <si>
    <t>Luis Paulo Ramos</t>
  </si>
  <si>
    <t>1.20</t>
  </si>
  <si>
    <r>
      <rPr>
        <sz val="12"/>
        <color theme="1"/>
        <rFont val="Calibri"/>
        <family val="2"/>
      </rPr>
      <t xml:space="preserve">Apoiar a aproximação da gestão da Unidade de Conservação Parque Estadual Itapuã com a comunidade indígena Mbyá-Guarani da </t>
    </r>
    <r>
      <rPr>
        <i/>
        <sz val="12"/>
        <color theme="1"/>
        <rFont val="Calibri"/>
        <family val="2"/>
      </rPr>
      <t>Tekoá Pindó Mirim.</t>
    </r>
  </si>
  <si>
    <t>Registros das reuniões e das vivências e documentos de acordo com a comunidade.</t>
  </si>
  <si>
    <t>Acordos implementados.</t>
  </si>
  <si>
    <t>Dayse Aparecida dos Santos Rocha (PEI/SEMA - RS), Luisa Lokschin (DUC/SEMA - RS), Ignácio Kunkel (SDR) e Márcia Londero (EMATER - RS).</t>
  </si>
  <si>
    <r>
      <rPr>
        <sz val="12"/>
        <color theme="1"/>
        <rFont val="Calibri"/>
        <family val="2"/>
      </rPr>
      <t>Aldeia</t>
    </r>
    <r>
      <rPr>
        <i/>
        <sz val="12"/>
        <color theme="1"/>
        <rFont val="Calibri"/>
        <family val="2"/>
      </rPr>
      <t xml:space="preserve"> Tekoá Pìndó </t>
    </r>
    <r>
      <rPr>
        <sz val="12"/>
        <color theme="1"/>
        <rFont val="Calibri"/>
        <family val="2"/>
      </rPr>
      <t>Mirim</t>
    </r>
  </si>
  <si>
    <t>Área de abrangência do Parque Estadual de Ipuã e entorno (RS)</t>
  </si>
  <si>
    <t>Custo de combustível e uma estimativa de R$25.000,00 oriundo de medidas compensatórias a ser implementado em projetos.</t>
  </si>
  <si>
    <t xml:space="preserve">Já foram realizadas as seguintes ações: (1) Acesso gratuito dos moradores da Pindó Mirim para visitação às áreas de uso público do Parque Estadual de Itapuã (PEI) e comercialização de seu artesanato tradicional (ok); (2) Vivências e interfaces com os guarda-parque do PEI visando ampliar sua compreensão sobre o modo de vida Mbyá-guarani (ok);  (3) Elaboração e visibilização de materiais visuais no PEI de reconhecimento e valorização da cultura Mbyá-guarani (ok); Apoio na certificação, orientação e fortalecimento do viveiro artesanal de orquídeas (certificado de viveirismo artesanal emitido em setembro/2018; ok). Estas ações constam no projeto “Parque Estadual de Itapuã e tekoá Pindó Mirim: fortalecendo diálogos e saberes interculturais" ( processo administrativo n° 17/0500-0003251-3)”. </t>
  </si>
  <si>
    <t>1) Carteirinha de acesso livre das famílias da Pindó Mirim ao PEI e venda de seu artesanato tradicional;    
2) Envolvimento dos Guarani nas atividades do PEI, a partir da boa relação construída com a gestora Dayse Rocha e equipe do PEI;                                             
3) Relação mais amigável com os guarda parque do PEI, os quais tem compreendido a necessidade de um olhar diferenciado para o conflito de sobreposição;      
4) Dois banners elaborados e expostos no centro de visitação do PEI: “Artesanato Mbyá-Guarani: saber ancestral, sustentabilidade e resistência” e “Itapuã: “ponta de pedra” em Mbyá Guarani”; incorporação do tema indígena nas ações de educação ambiental do PEI; 
5) Certificado de viveirismo artesanal emitido para o viveiro de orquídeas da aldeia, regularizando a venda.</t>
  </si>
  <si>
    <t>A ação prevista no projeto de “realização de um etnomapeamento no PEI e entorno” está pendente e, provavelmente, se realizada, não será pela SEMA. Avalia-se, a partir de duas atividades do etnomapeamento já realizadas, que a coordenação pela SEMA de um etnomapeamento, em área de Parque sob gestão da secretaria, limitará a possibilidade de um diálogo mais simétrico sobre os manejos e usos de interesse dos Guarani. Neste sentido, pretende-se firmar alguma construção com Universidade (UFRGS? UERGS?) para continuidade deste trabalho.</t>
  </si>
  <si>
    <t>Joana Bassi (SEMA-RS)
Rafael Rissi (PGDR)</t>
  </si>
  <si>
    <t>1.21</t>
  </si>
  <si>
    <t>Articular e realizar estudos para a implantação de corredor ecológico para aves limícolas migratórias na região de abrangência do PAN.</t>
  </si>
  <si>
    <t>Proposta técnica de criação do corredor.</t>
  </si>
  <si>
    <t>Processo institucional da criação de corredor iniciado.</t>
  </si>
  <si>
    <t>Glayson Bencke (FZB), Jan Mähler (FZB), Andreas Kindel (Instituto de Biociências da UFRGS), Demétrio Guadagnin  (Instituto de Biociências da UFRGS), Daniele Paludo (CEMAVE/ICMBio), Fernando Weber (PARNA Lagoa do Peixe/ICMBio), Cindy Tavares Barreto (FURG) e Fernando Faria (FURG/LAATM).</t>
  </si>
  <si>
    <t>Ainda não houve oportunidade para avançar na ação de conectividade, mas nesse período o Instituto Curicaca iniciou a execução do projeto "Gestão das perturbações à avifauna em Sítio Ramsar e ordenamento do turismo de observação de aves
no Parque Nacional da Lagoa do Peixe com organização e inserção da comunidade local", que vem, contribuindo nessa direção. Na Oficina, foi colocado que há outros estudos, porém estão desconectados entre si, para o produto almejado.</t>
  </si>
  <si>
    <t xml:space="preserve">Não foi possível priorizar o tema </t>
  </si>
  <si>
    <t>1.22</t>
  </si>
  <si>
    <t>Articular e realizar estudos para a criação de mosaicos de áreas protegidas e zonas úmidas na região das lagoas (corredores, Unidades de Conservação, Reservas Indígenas, Áreas de Quilombo).</t>
  </si>
  <si>
    <t>Proposta técnica de criação enviada ao Ministério do Meio Ambiente.</t>
  </si>
  <si>
    <t>Processo de criação de mosaico iniciado.</t>
  </si>
  <si>
    <t>Cleber Palma Silva (FURG e APA Lagoa Verde), Dilton de Castro (Comitê da Bacia do Rio Tramandaí) e Rodrigo Rodrigues de Freitas (UNISUL).</t>
  </si>
  <si>
    <t>Viamão, Glorinha, Osório, Gravataí, Capivari - RS</t>
  </si>
  <si>
    <t>Região metropolitana de Porto Alegre e Litoral Norte do Rio Grande do Sul</t>
  </si>
  <si>
    <t>Avaliar como proposta de RAMSAR Regional</t>
  </si>
  <si>
    <t>A Rede de Áreas Protegidas do Litoral Norte tem a criação do Mosaico Porta de Torres como um objetivo central. Desde a proposta iniciada pelo Instituto Curicaca em 2010 houve uma forte apropriação por um conjunto de gestores da Rede e vem avançando dentro do possível. Recentemente, em função do contexto da política ambiental em âmbito federal estar retrocedendo quanto às Unidades de Conservação, o Instituto Curicaca propôs à Sema/RS que o mosaico fosse criado na esfera estadual. A Rede articulou a partir disso duas reuniões importantes, uma com o Diretor do DBio buscando aliado, outra com o Secretário Estadual de Meio Ambiente para apresentar a proposta. O Curicaca participou sustentando a importância de um mosaico estadual. O processo está iniciando análise.</t>
  </si>
  <si>
    <t>O Governo Estadual também vê com ressalvas esforços para a criação de áreas protegidas. Estamos muito dependentes da interpretação que o Secretário faça dessa figura de gestão do território.</t>
  </si>
  <si>
    <t>1.23</t>
  </si>
  <si>
    <t>Incentivar a qualificação dos municípios de abrangência do PAN para a criação e/ou cadastramento das unidades de conservação no Sistema Estadual de Unidades de Conservação do Rio Grande do Sul (SEUC - RS).</t>
  </si>
  <si>
    <t xml:space="preserve">Eventos de qualificação e ofícios enviados aos municípios. </t>
  </si>
  <si>
    <t>Cadastramento das Unidades de Conservação dos municípios.</t>
  </si>
  <si>
    <t>Daniel Vilasboas Slomp (DUC/SEMA - RS)</t>
  </si>
  <si>
    <t>Alexandre Krob (Instituto Curicaca).</t>
  </si>
  <si>
    <t>Rio Grande do Sul</t>
  </si>
  <si>
    <t xml:space="preserve">1- Cadastro da APA da Lagoa Verde (Rio Grande) no SEUC: Ação realizada com sucesso e a APA está cadastrada no SEUC sob registro nº 903.00036/18;
2 - Contato com os municípios de Pelotas, Osório, Terra de Areia e Rio Grande para criação ou regularização de UCs municipais: Foi contato o servidor da SEMA Paulo Grubler,  representante da Rede das Áreas Protegidas do Litoral Norte RS - RAPLN, para que realizasse a mediação do tema com os municípios de Osório e Terra de Areia, no entanto não houve retorno sobre essa ação. Foi realizado contato via e-mail com o município de Osório refenrente a ARIE da Região dos Lagos, no entanto não houve retorno. Os municípios de Rio Grande e Pelotas foram contatados e tratado da possibilidade de criação e implantação de novas unidades de conservação municipais, se comprometeram de apresentar propostas de áreas para tal fim; 
3 - Abertura do processo de criação de UC na região da lagoa do Jacaré e do Forno (litoral norte) proposta pelo Curicaca: Foi aberto dentro da SEMA o Processo nº 18/0500-0004052-0, referente ao estudo técnico elaborado pelo Instituto Curicaca: "Proposta de criação deUnidade de Conservação no complexo das lagoas do Morro do Forno e Lagoa do Jacaré, Litoral Norte do RS", que Propõem um Refúgio de Vida Silvestre numa área de 9.489,9 ha;
4 - Desarquivamento de proposta de UC de uso sustentável na região dos butiazais de tapes para avaliação interna da SEMA: O processo já foi desarquivado, avaliado por analistas ambientais da Divisão de Unidades de Conservação - DUC/SEMA e apresentado via Folha de Informação nº 054/2018-DUC à gestão da SEMA-RS. O documento tratava de atualizar a situação do processo dessa e de outras áreas potenciais de criação de Unidade de Conservação dentro do Estado, contudo não houve retorno da gestão sobre as considerações presentes no documento;
5 - Contato prefeitura Gravataí e Glorinha para regularização de UC de proteção integral dentro da APA do Banhado Grande: No dia 27/03/19 houve reunião promovida pelo MPE entre SEMA e representantes municipais de Gravataí e Glorinha para tratar da efetivação das UCs municipais. Foi acordado que após a finalização do Plano de Manejo da APA do Banhado Grande as prefeituras utilizariam os estudos do PM para propor as poligonais de suas UCs (tendo em vista que um dos estudos é referente a dinâmica das áreas inundáveis da região). O prazo estabelecido para definição das áreas é fevereiro de 2020;
6 - Contato com a prefeitura de Porto Alegre para renovação do cadastro das UCs municipais no SEUC e regularização da REVIS São Pedro e PNM Saint Hilaire: O cadastro do PNM Morro do Osso e da REBIO do Lami foram renovados em 2019. A REVIS São Pedro foi incluida no SEUC sob registro nº 803.00041/19. O PNM Saint Hilaire foi tratado em reunião com representates da prefeitura, contudo não há definição dentro da SMAM-POA de como fará a regularização da UC dentro do SEUC;   
7 - Priorizar as UC's dentro das Áreas Prioritárias para forçar os gestores a cumprir com as exigências do SEUC:  Ação não iniciada. Essa ação está prevista para ser realizada em conjunto com o Walter Steenbock, pois envolve o envio de documentos oficiais relacionados ao PAN. </t>
  </si>
  <si>
    <t xml:space="preserve">Foi renovado o cadastro de sete (07) Unidades de Conservação dentro do SEUC (Área de Proteção Ambiental Lagoa Itapeva-Torres; Parque Natural Municipal Manuel de Barros Pereira-Santo Antônio da Patrulha; Refúgio da Vida Silvestre do Molhe Leste-São José do Norte; Reserva Biológica do Lami José Lutzenberger e Parque Natural Municipal Morro do Osso-Porto Alegre; Parque Natural Municipal Tupancy-Arroio do Sal; Parque Natural Municipal Morro José Lutzenberger-Guaíba). - Foi realizada a inserção de duas (02) novas Unidades de Conservação no SEUC. (Área de Proteção Ambiental da Lagoa Verde-Rio Grande; Refúgio de Vida Silvestre São Pedro-Porto Alegre). - Foi aberto aberto Processo SEMA nº 18/0500-0004052-0, referente a "Proposta de criação deUnidade de Conservação no complexo das lagoas do Morro do Forno e Lagoa do Jacaré, Litoral Norte do RS". Foram realizadas seis (06) reuniões com representantes de gestões municipais para tratar de assuntos referentes a criação de Unidades de Conservação dentro do território do PAN Lagoas do Sul (Palmares do Sul, Rio Grande, Pelotas, Porto Alegre, Gravataí, Glorinha). </t>
  </si>
  <si>
    <t>1.24</t>
  </si>
  <si>
    <t>Promover a articulação interinstitucional para a implementação e integração dos sistemas de informação geográficas para uso das Unidades de Conservação.</t>
  </si>
  <si>
    <t>Rede articulada entre instituições envolvidas diretamente ou como apoio na gestão de Unidades de Conservação.</t>
  </si>
  <si>
    <t>Unidades de Conservação utilizando os sistemas de informação integrados.</t>
  </si>
  <si>
    <t>Tatiana Silva da Silva (UFRGS)</t>
  </si>
  <si>
    <t>Caio Cavalcante Dutra Eichenberg (ESEC Taim/ICMBio), André Osório (SEMA - RS) e Lisandro Signori (ICMBio).</t>
  </si>
  <si>
    <t>Sta Vitória do Palmar, Rio Grande, Viamão, Mostardas - RS</t>
  </si>
  <si>
    <t>Unidades de Conservação de proteção integral relacionadas a sistemas de áreas úmidas</t>
  </si>
  <si>
    <t>O contato vem sendo mantido constantemente com as chefias, principalmente das UCs federais APA da Baleia Franca, Parque Nacional da Lagoa do Peixe (através da representação de Tatiana Silva no conselho consultivo do parque), e Estação Ecológica do Taim.
Neste período, em termos de ações verdadeiramente articuladas, houve a tentativa de formulação de uma proposta conjunta para utilização de recursos GEF-Mar, o que, dadas as repetidas mudanças na chefia do PARNA da Lagoa do Peixe, acabou por não se concretizar. 
Em termos de apoio a estas UCs individualmente, o grupo LabModel-RAZ vem discutindo possibilidades de acordo com as demandas colocadas pelas chefias, a saber: 
- APA da Baleia Franca: curso de capacitação de gestores municipais e uso de geotecnologicas para o monitoramento de baleias (VANTs)
- PARNA da Lagoa do Peixe: geotecnologias aplicadas à avaliação da dispersão de sementes de pinus e à avaliação de mudanças em sistemas de matas nativas
- ESEC Taim: geotecnologias (VANT+GNSS) aplicadas à determinação de áreas alagáveis na UC e ZA.</t>
  </si>
  <si>
    <t>Tatiana Silva da Silva</t>
  </si>
  <si>
    <t>Substituir: Caio Cavalcante Dutra Eichenberg (ESEC Taim/ICMBio por Ronaldo Cataldo Costa (CEPSUL/ICMBio)</t>
  </si>
  <si>
    <t>1.25</t>
  </si>
  <si>
    <t>Apoiar e subsidiar o monitoramento da qualidade das águas na Região Hidrográfica Litoral, auxiliando a definir parâmetros específicos para os ecossistemas lacustres, incluindo bioindicadores e metabolismo, espécies raras, ameaçadas ou endêmicas.</t>
  </si>
  <si>
    <t>Banco de dados e documentos da qualidade de água na região hidrográfica.</t>
  </si>
  <si>
    <t>Subsídio para o plano de ação de bacia e respectivo enquadramento.</t>
  </si>
  <si>
    <t>Dilton de Castro (Comitê da Bacia do Rio Tramandaí)</t>
  </si>
  <si>
    <t>Cleber Palma Silva (FURG e APA Lagoa Verde), Cacinele Rocha (CECLIMAR/UFRGS), Cindy Tavares Barreto (FURG), Paulo Roberto Pagliosa Alves (UFSC) e Alessandra Larissa D'Oliveira Fonseca (UFSC).</t>
  </si>
  <si>
    <t>Bacia do Tramandaí, Lagoa Mirim, canal São Gonçalo e Lagoa dos Patos - RS</t>
  </si>
  <si>
    <t>Região Hidrográfica do litoral do Rio Grande do Sul</t>
  </si>
  <si>
    <t>Execução do Projeto Tramandahy Fase 3.</t>
  </si>
  <si>
    <t>O projeto Taramandahy faz o monitoramento da qualidade de água do Rio Tramandaí: Monitoramento quadrimestral de 14 pontos da Bacia do Rio Tramandaí (mais ou menos 30 parâmetros físicos, químicos e biológicos). Foi feito mapeamento do impacto ambiental em cinco lagoas costeiras. Foram realizados os 6 monitoramentos previstos para o período; logística de campo e laudo executado pelo Ceclimar/Ufrgs. Atividade cumprida integralmente conforme cronograma; necessidade de continuidade, maior frequência e expandir para outras lagoas costeiras.</t>
  </si>
  <si>
    <t>Além dos laudos emitidos em cada uma das 6 coletas, outro produto obtido são 2 capítulos no livro Ciclo das Águas da bacia do rio tramandaí, que atualmente encontra-se na gráfica, em impressão.</t>
  </si>
  <si>
    <t>Dilton de Castro</t>
  </si>
  <si>
    <t>1.26</t>
  </si>
  <si>
    <t>Apoiar estudos visando o desenvolvimento de modelagem ecotoxicológica para fins de avaliação e monitoramento da qualidade de recursos hídricos, incluindo as lagoas costeiras.</t>
  </si>
  <si>
    <t>Banco de dados físico-químicos dos recursos hídricos, incluindo as lagoas costeiras, e modelos ecotoxicológicos aplicados a estes ambientes.</t>
  </si>
  <si>
    <t>Subsídio para políticas públicas de monitoramento e controle da qualidade dos recursos hídricos e para os planos de manejo de áreas protegidas.</t>
  </si>
  <si>
    <t>Adalto Bianchini (FURG)</t>
  </si>
  <si>
    <t>Camila Martinez de Gaspar Martins (FURG), Juliana Z. Sandrini (FURG) e Marta Marques de Souza (FURG).</t>
  </si>
  <si>
    <t>Rio Grande, São Vitória do Palmar, Arroio Grande, São Pedro do Sul, Alegrete, Uruguaiana, Lavras do Sul, Cristal, Caraá e São Leopoldo / RS</t>
  </si>
  <si>
    <t>Áreas de abrangência do PAN Lagoas do Sul</t>
  </si>
  <si>
    <t>O custo está vinculado ao levantamento de dados físico-químicos e biológicos, envolvendo, portanto, passagens, diárias, bolsas de pesquisa, viaturas, embarcações, material de coleta e análises laboratoriais de amostras ambientais e biológicas.</t>
  </si>
  <si>
    <t xml:space="preserve">Foram realizados levantamentos de dados abióticos relativos à um conjunto de parâmetros físicos e químicos da água nas três regiões hidrográficas do Rio Grande do Sul, incluindo as lagoas costeiras, visando a aplicação de modelagem ecotoxicológica, especialmente o Modelo do Ligante Biótico. </t>
  </si>
  <si>
    <t>Banco de dados abióticos obtidos em diferentes estações do ano nas três regiões hidrográficas do Rio Grande do Sul.</t>
  </si>
  <si>
    <t>Adalto Bianchini</t>
  </si>
  <si>
    <t xml:space="preserve">Como o banco é dinâmico e as atividades relacionadas à ação continuam, a ação foi considerada em andamento, e não como concluída. </t>
  </si>
  <si>
    <t>1.27</t>
  </si>
  <si>
    <t>Apoiar estudos visando a identificação de biomarcadores para fins de avaliação e monitoramento da qualidade de recursos hídricos, incluindo as lagoas costeiras.</t>
  </si>
  <si>
    <t>Documentos técnicos sobre os biomarcadores adequados para aplicação em programas de avaliação e monitoramento da qualidade dos recursos hídricos, incluindo as lagoas costeiras.</t>
  </si>
  <si>
    <t>Subsídios para políticas públicas de gestão de recursos hídricos (monitoramento e controle da qualidade dos recursos hídricos e para os planos de manejo de áreas protegidas).</t>
  </si>
  <si>
    <t>Camila Martinez de Gaspar Martins (FURG), Juliana Z. Sandrini (FURG), Marta Marques de Souza (FURG) e Cindy Tavares Barreto (CPESUL/ICMBio).</t>
  </si>
  <si>
    <t>Rio Grande, São Vitória do Palmar, Arroio Grande, São Pedro do Sul, Alegrete, Uruguaiana, Lavras do Sul, Cristal, Caraá e São Leopoldo</t>
  </si>
  <si>
    <t xml:space="preserve">Foram realizadas coletas e análises de amostras biológicas de organismos de diferentes níveis da cadeia trófica, incluíndo o plâncton, crustáceos e peixes nas três regiões hidrográficas do Rio Grande do Sul, incluindo as lagoas costeiras, visando a identificação de biomarcadores de exposição e de efeito de contaminantes químicos. </t>
  </si>
  <si>
    <t>Banco de dados bióticos obtidos em diferentes estações do ano nas três bacias hidrográficas do Rio Grande do Sul. Identificação de potenciais biomarcadores de exposição e efeito a contaminantes químicos.</t>
  </si>
  <si>
    <t>1.28</t>
  </si>
  <si>
    <t>Promover programas de avaliação e monitoramento da qualidade dos recursos hídricos utilizando modelagem ecotoxicológica e biomarcadores.</t>
  </si>
  <si>
    <t>Programas de avaliação e monitoramento da qualidade dos recursos hídricos.</t>
  </si>
  <si>
    <t>Camila Martinez de Gaspar Martins (FURG), Juliana Z. Sandrini (FURG), Marta Marques de Souza (FURG), Cindy Tavares Barreto (FURG) e Maya Ribeiro Baggio (CEPSUL/ICMBio, SOS Rio da Madre e RMS da Guarda do Embaú).</t>
  </si>
  <si>
    <t>Rio Grande, São Vitória do Palmar, Arroio Grande, São Pedro do Sul, Alegrete, Uruguaiana, Lavras do Sul, Cristal, Caraá e São Leopoldo.</t>
  </si>
  <si>
    <t xml:space="preserve">Aplicação de modelagem ecotoxicológica e de biomarcadores de contaminação química em diferentes corpos hídricos nas três regiões hidrográficas do Rio Grande do Sul, visando a avaliação e monitoramento da qualidade dos recursos hídricos analisados. </t>
  </si>
  <si>
    <t>Modelo de avaliação e monitoramento da qualidade de recursos hídricos nas três regiões hidrográficas do Rio Grande do Sul, utilizando-se dados abióticos e bióticos, bem como de níveis de contaminantes inorgânicos e orgânicos.</t>
  </si>
  <si>
    <t xml:space="preserve">Como o modelo é dinâmico e as atividades relacionadas à ação continuam, a ação foi considerada em andamento, e não como concluída. </t>
  </si>
  <si>
    <t>1.29</t>
  </si>
  <si>
    <t>Realizar/sistematizar informações sobre o monitoramento espaço temporal de espelhos d'água, marismas, banhados e outros ecossistemas aquáticos, bem como do status de conservação de espécies ameaçadas na abrangência do PAN, ao longo do período de execução do Plano, visando a gestão socioambiental.</t>
  </si>
  <si>
    <t>Arquitetura implementada para o monitoramento integrado de indicadores espacializados de integridade dos ecossistemas e espécies.</t>
  </si>
  <si>
    <t>Instrumento de avaliação da integridade de ecossistemas e espécies, de caráter espacial, implementado.</t>
  </si>
  <si>
    <t>Cindy Tavares Barreto (FURG) e Maya Ribeiro Baggio (CEPSUL/ICMBio, SOS Rio da Madre e RMS da Guarda do Embaú).</t>
  </si>
  <si>
    <t xml:space="preserve">Pelas vantagens oferecidas por métodos automáticos, se buscou alternativas metodológicas considerando a integridade das margens como um indicador de qualidade ambiental das lagoas. A avaliação de métodos rápidos e de fácil aplicação (índices) foram definidos como preferenciais, pois não demandam tanto conhecimento técnico especializado quando comparado a outros métodos de processamento digital de imagens.
 </t>
  </si>
  <si>
    <t>Resumo publicado no Colacmar 2019 (http://pino2.mdp.edu.ar/igcc/congresos/wp-content/uploads/2019/11/LIBRO-DE-RESUMENES-COLACMAR-2019.pdf) e no link abaixo relatório estendido das atividades realizadas com este objetivo até agora.
https://1drv.ms/w/s!AqBJ9NatDf59tTHex7SSjqYXa3sD?e=nq7N11</t>
  </si>
  <si>
    <t>O texto da ação envolve, na verdade, duas ações distintas. O monitoramento espaço/temporal dos ecossistemas aquáticos e o monitoramento do status de conservação das espécies ameaçadas. Em relação à primeira, o andamento e os produtos estão descritos na matriz. Em relação a segunda, remete-se ao processo de avaliação do estado de conservação, realizado pelo ICMBio (fauna) e pelo CNCFlora/JBRJ (flora). O ICMBio, no novo ciclo de avaliação, já avaliou algumas espécies (terrestres e aquáticas, vários centros de pesquisa e conservação como pontos focais), cujos resultados/produtos podem ser acessados no sistema SALVE/ICMBio. Paralelamente, o CNCFLora/JBRJ tem realizado avaliações do risco de extinção de espécies que ocorrem no território do PAN Lagoas do Sul. Como a avaliação do estado de conservação das espécies é um processo institucionalizado, independente do PAN Lagoas do Sul, o ideal é retirar esta ação do contexto da ação 1.29. A evolução do status de conservação das espécies na região, todavia, será útil para a avaliação dos efeitos do PAN (matriz de metas e indicadores)</t>
  </si>
  <si>
    <t>Realizar/sistematizar informações sobre o monitoramento espaço temporal de espelhos d'água, marismas, banhados e outros ecossistemas aquáticos na abrangência do PAN, ao longo do período de execução do Plano, visando a gestão socioambiental.</t>
  </si>
  <si>
    <t>1.30</t>
  </si>
  <si>
    <t>Apoiar o monitoramento da Bacia do Rio da Madre e da laguna de Ibiraquera.</t>
  </si>
  <si>
    <t>Modelagem de balanço de massa do carbono, nitrogênio e fósforo (CNP) e da suscetibilidade ambiental frente à urbanização e agricultura, com foco na entrada de nutrientes e no processo de eutrofização; publicações técnicas; material de divulgação; trabalho acadêmico.</t>
  </si>
  <si>
    <t>Suporte das ações de gestão nas referidas bacias hidrográficas.</t>
  </si>
  <si>
    <t>Alessandra Larissa D'Oliveira Fonseca (UFSC)</t>
  </si>
  <si>
    <t>Paulo Roberto Pagliosa Alves (UFSC), Ronaldo Cataldo Costa (CEPSUL/ICMBio)(APABF/ICMBio) e Maya Ribeiro Baggio (CEPSUL/ICMBio, SOS Rio da Madre e RMS da Guarda do Embaú).</t>
  </si>
  <si>
    <t>Municípios de Paulo Lopes, Palhoça, Imbituba e Garopaba</t>
  </si>
  <si>
    <t>Santa Catarina</t>
  </si>
  <si>
    <t>Amostragem 2x ao ano</t>
  </si>
  <si>
    <t>Reinício das atividades de monitoramento em setembro/2019 como parte do trabalho da doutoranda Thaís Dias do PPG-Geografia (UFSC) ; Instalação de coletores de água da chuva e subterrânea (piezômetros) para monitoramento; elaboração de documento técnico para apoio do SOS Rio da Madre em ação do MPF/PRSC. O trabalho em Ibiraquera não foi dado encaminhamento até o momento, por falta de verba e pessoal.</t>
  </si>
  <si>
    <t>Publicação de artigo científico (https://doi.org/10.1016/j.ecss.2019.05.010) e de texto de divulgação (Boletim Lagoando, 2ª edição).</t>
  </si>
  <si>
    <t>Alessandra Fonseca</t>
  </si>
  <si>
    <t xml:space="preserve">Possibilidade de mudança no texto da ação, focando no monitoramento da qualidade da água: "Apoiar o monitoramento da qualidade da água na Bacia do Rio da Madre e da laguna de Ibiraquera". Já verificado com a articuladora. OK. </t>
  </si>
  <si>
    <t>Apoiar o monitoramento da qualidade da água na Bacia do Rio da Madre e da laguna de Ibiraquera</t>
  </si>
  <si>
    <t>1.31</t>
  </si>
  <si>
    <t>Apoiar atividades de controle de emissão de poluentes e de monitoramento da qualidade ambiental do Rio Mampituba.</t>
  </si>
  <si>
    <t>Registros de reuniões com instituições parceiras e publicações.</t>
  </si>
  <si>
    <t>Definição de estratégias para diminuir a carga de poluentes no Rio Mampituba.</t>
  </si>
  <si>
    <t>Aline Kellerman (REVIS Ilha dos Lobos/ICMBio)</t>
  </si>
  <si>
    <t>Ronaldo Cataldo Costa (CEPSUL/ICMBio)(APABF/ICMBio).</t>
  </si>
  <si>
    <t xml:space="preserve">Bacia Hidrográfica do rio Mapituba - RS </t>
  </si>
  <si>
    <t>Litoral norte do RS e litoral sul de SC</t>
  </si>
  <si>
    <t>Tal tema foi discutido algumas vezes dentro do Comitê de Bacia do Rio Mampituba e no Conselho do Revis Ilha dos Lobos, com registro de reuniões, porém ainda não há um protocolo de ação elaborado. É importante mobilizar as instituições e universidades para a elaboração do protocolo.</t>
  </si>
  <si>
    <t>Ainda não há um protocolo de ação elaborado</t>
  </si>
  <si>
    <t>Mobilizar das instituições e universidades para uma reunião para elaboração do protocolo</t>
  </si>
  <si>
    <t>Loyvana: possibilidade de integração com comunidade quilombola São Roque Pedra Branca, da região, nesta atividade.</t>
  </si>
  <si>
    <t>1.32</t>
  </si>
  <si>
    <t>Incentivar ações de pesquisa sobre os efeitos das mudanças climáticas sobre as espécies e processos ecológicos nos sistemas aquáticos e socioeconômicos, visando estratégias de adaptação e mitigação às mudanças.</t>
  </si>
  <si>
    <t>Investigações sobre os efeitos das mudanças climáticas nas espécies e nos padrões metabólicos das lagoas costeiras.</t>
  </si>
  <si>
    <t>Melhorar as previsões sobre os efeitos das mudanças climáticas sobre as espécies e os padrões metabólicos das lagoas costeiras.</t>
  </si>
  <si>
    <t>Paulo Roberto Pagliosa Alves (UFSC)</t>
  </si>
  <si>
    <t>Cleber Palma Silva (FURG e APA Lagoa Verde), Alexandre Krob (Instituto Curicaca), Cindy Tavares Barreto (FURG) e Edélti Faria Albertoni  (FURG)</t>
  </si>
  <si>
    <t>Lagunas de Santa Catarina e Rio Grande do Sul</t>
  </si>
  <si>
    <t>Avaliação histórica (1982 - 2018) das ondas de calor e de frio marinhas ao longo da região costeira do Brasil; Avaliação das respostas do berbigão, espécie de marisco do lodo usado por populações tradicionais, frente às alterações climáticas; Estudo das mudanças nos padrões de eventos extremos de precipitação no sul do Brasil; Diagnóstico sobre os organismos bentônicos nas lagoas costeiras do sul do Brasil; Estudo sobre a variabilidade fenotípica e persistência de gramas marinhas de lagunas costeiras; Discussão com a comunidade sobre a temática das mudanças climáticas globais nos eventos: NOVEMBRADA na Ponta do Coral (Florianópolis, 11/2017), Feira da UFSC (Florianópolis; 07/2018); UFSC na Praça (Florianópolis- edição Saco dos Limoes, 09/2019; Edição Monte Verde, 10/2019),  UFSC na Catedral (Florianópolis, 10/2019); Palestra na Semana da oceanografia (Florianópolis; 08/2019); Apresentação de trabalhos em congressos científicos; Artigos do divulgação; Diagnóstico sobre tamanho de aves limícolas.</t>
  </si>
  <si>
    <t>01 tese de doutorado; 03 dissertações de mestrado; 02 artigos científicos; 01 capítulo de livro; 05 eventos de extensão; 01 palestra; 02 trabalhos em eventos científicos; 01 artigo de divulgação; 01 diagnóstico sobre tamanho de aves limícolas. Há também alguns artigos publicados por pesquisadores da FURG (inf. Cleber Palma)</t>
  </si>
  <si>
    <t>Paulo Pagliosa</t>
  </si>
  <si>
    <t>1.33</t>
  </si>
  <si>
    <t>Apoiar a elaboração do Plano de Recursos Hídricos das Bacias dos Rios Cubatão, Madre e bacias contíguas.</t>
  </si>
  <si>
    <t>Participação nas audiências e divulgação de informações.</t>
  </si>
  <si>
    <t xml:space="preserve">Plano de Recursos Hídricos;
integração do PAN Lagoas do Sul com a Política Nacional de Recursos Hídricos.
</t>
  </si>
  <si>
    <t>Alessandra Larissa D'Oliveira Fonseca (UFSC), Glaico José Sell (CRBMA - SC e Rede Ecovida - SC) e Maya Ribeiro Baggio (CEPSUL/ICMBio, SOS Rio da Madre e RMS da Guarda do Embaú).</t>
  </si>
  <si>
    <t>Municípios abrangidos pelas bacias: Florianópolis, São José, São Pedro de Alcântara, Águas Mornas, Santo Amaro da Imperatriz, Palhoça, Paulo Lopes e Garopaba - SC</t>
  </si>
  <si>
    <t>Parque Estadual da Serra do Tabuleiro, APA da Baleia Franca, APA do Entorno Costeiro, TI Morro dos Cavalos</t>
  </si>
  <si>
    <t>cerca de R$ 650 mil com recursos do Fundo Estadual de Recursos Hídricos - FEHIDRO.</t>
  </si>
  <si>
    <t>O Comitê de Bacias Cubatão e a Secretaria de Estado do Desenvolvimento Econômico Sustentável, através da UFSC, realizou uma série de encontros regionais e oficinas para a elaboração participativa do Plano de Recursos Hídricos das Bacias dos Rios Cubatão, Madre e Bacias Contíguas (etapas: Oficinas de Enquadramento dos Corpos Hídricos - 22, 24 e 25/05/2018; abertura dos Encontros Regionais - 29 a 31/05/2019 e 13/06/2019; Oficinas de Ações Estratégicas - 13, 16 e 17/07/2019; Oficinas de Outorga e Cobrança 27/08 a 29/08/2019). Os encontros e as oficinas abrangeram as cidades de Santo Amaro da imperatriz, Paluo Lopes, Palhoça e São Pedro de Alcântara.
O Plano foi aprovado pelo Comitê, em dezembro de 2018, no que se refere à Bacia do Rio Cubatão. Aprovação, também, do Plano sobre as bacias do Rio da Madre e contíguas na 51ª Reunião do Conselho Estadual de Recursos Hídricos. Publicação do Decreto Estadual nº 318/2019, que amplia a atuação do Comitê Cubatão para Bacia Hidrográfica do Rio da Madre e Contíguas.</t>
  </si>
  <si>
    <t>Três oficinas participativas de Enquadramento dos Corpos Hídricos; quatro Encontros Regionais; três oficinas participativas de Ações Estratégicas; três oficinas participativas de Outorga e Cobrança ; Planos de Recursos Hídricos aprovados e  Publicação do Decreto Estadual nº 318/2019, que amplia a atuação do Comitê Cubatão para Bacia Hidrográfica do Rio da Madre e Contíguas.</t>
  </si>
  <si>
    <t>Morgana Eltz 
Maya Ribeiro Baggio</t>
  </si>
  <si>
    <t>Produtos: Três oficinas participativas de Enquadramento dos Corpos Hídricos; quatro Encontros Regionais; três oficinas participativas de Ações Estratégicas; três oficinas participativas de Outorga e Cobrança ; Planos de Recursos Hídricos aprovados e  Publicação do Decreto Estadual nº 318/2019, que amplia a atuação do Comitê Cubatão para Bacia Hidrográfica do Rio da Madre e Contíguas.</t>
  </si>
  <si>
    <t>1.34</t>
  </si>
  <si>
    <t>Incentivar a implementação do comitê de bacias da Lagoa dos Patos.</t>
  </si>
  <si>
    <t>Registros documentais e atas de reuniões.</t>
  </si>
  <si>
    <t>Instituição do Comitê de Bacia da Lagoa dos Patos.</t>
  </si>
  <si>
    <t>Ícaro Aronovich da Cunha (FURG) e Cindy Tavares Barreto (FURG).</t>
  </si>
  <si>
    <t>Lagoa dos Patos - RS</t>
  </si>
  <si>
    <t xml:space="preserve">Foi feita a apresentação do PAN Lagoas do Sul em reunião do Comitê de Bacia Mirim-São Gonçalo, colocando a importância de incluir as ações propostas pelo PAN no plano de bacias. No momento o Plano de bacias Mirim – São Gonçalo está sendo analisado pela SEMA/RS, e em reunião do Comitê no dia 07/10/2019 foi sinalizado que a partir de novembro serão reiniciados as atividades para finalização do plano.  Está programado um encontro no mês de outubro onde também será incluído o contexto do PAN promovida pelo Comitê Tramandaí. Neste evento Presidente do Comitê Mirim deverá levar a nossa preocupação de articular as ações do PAN com o plano de Bacia Mirim-São Gonçalo e o Gerenciamento Costeiro. Na Oficina, Cleber Palma colocou que foi criado na década passada um comitê gestor para as bacias contribuintes, mas que não está em operação, e que existe o interesse de incluir a região estuarina da Lagoa dos Patos no plano de bacia Mirim – São Gonçalo. Em todas as participações temos salientado a importância de uma gestão holística para a Lagoa dos Patos, porém é um tema complexo que deve evoluir lentamente durante os próximos anos. 
</t>
  </si>
  <si>
    <t xml:space="preserve">Foi proposto extrair o termo "implementação" do texto da ação. Verificar o melhor texto com o articulador. Ok. </t>
  </si>
  <si>
    <t>Incentivar a implementação da governança da Lagoa dos Patos pelos comitês de bacias contribuintes</t>
  </si>
  <si>
    <t>1.35</t>
  </si>
  <si>
    <t>Apoiar as ações do Plano de Bacia do Comitê de Bacia do Rio Camaquã.</t>
  </si>
  <si>
    <t>Documentos técnicos (Plano de Bacia, atas de reuniões, projetos de pesquisa e extensão, artigos).</t>
  </si>
  <si>
    <t>Melhoria na qualidade das águas dos arroios que fazem parte da bacia do Camaquã; melhoria do conhecimento sobre os aspectos físicos, bióticos e socioeconômicos que afetam ou são afetados pelos recursos hídricos; melhoria nas práticas de uso do solo e água no meio rural, com incentivo à agroecologia; restauração de Áreas de Preservação Permanente e recuperação de áreas degradadas; maior sensibilização das comunidades ribeirinhas sobre a preservação e conservação dos recursos hídricos.</t>
  </si>
  <si>
    <t>Margarete Sponchiado (UERGS - Tapes)</t>
  </si>
  <si>
    <t>Alunos de graduação e pós-graduação da UERGS, associações de moradores do bairro Arroio Teixeira, em Tapes - RS.</t>
  </si>
  <si>
    <t>Municípios de Sentinela do Sul, Tapes, Camaquã e São Lourenço do Sul - RS</t>
  </si>
  <si>
    <t>Bacia do Camaquã (médio e baixo Camaquã) - RS</t>
  </si>
  <si>
    <t>Júlia (UERGS): Realização de entrevistas / questionários com a comunidade do Arroio Teixeira em tapes / RS (2017). A comunidade demanda o retorno da academia e da prefeitura com relação a estas pesquisas.</t>
  </si>
  <si>
    <t>Júlia (UERGS)</t>
  </si>
  <si>
    <t>No texto do produto, retirar plano de bacia e agregar produtos relacionados a atividades para implementação do plano. Verificar com articuladora. Verificar também como articular estes projetos com o Plano de Bacia do Comitê de Bacia do Rio Camaquã.</t>
  </si>
  <si>
    <t>Documentos técnicos e produtos e/ou registros relacionados as atividades de implemetaçaõ do Plano de Bacia.</t>
  </si>
  <si>
    <t>1.36</t>
  </si>
  <si>
    <t>Apoiar a aproximação dos governos locais e dos comitês de bacia e de lagoas com as ações do PAN.</t>
  </si>
  <si>
    <t>Seminário com a associação dos municípios.</t>
  </si>
  <si>
    <t>Aproximação dos governos locais e comitês de bacia com as ações do PAN.</t>
  </si>
  <si>
    <t>Fernando Luiz Horn (EMATER)</t>
  </si>
  <si>
    <t>Secretarias Municipais de Meio Ambiente, FEPAM, AZonaSul, Secretarias Municipais de Agricultura, Escritórios Municipais da EMATER - RS, Conselhos Municipais de Desenvolvimento Rural, Cindy Tavares Barreto (FURG) e Maya Ribeiro Baggio (CEPSUL/ICMBio, SOS Rio da Madre e RMS da Guarda do Embaú), FURG.</t>
  </si>
  <si>
    <r>
      <rPr>
        <sz val="12"/>
        <color theme="1"/>
        <rFont val="Calibri"/>
        <family val="2"/>
      </rPr>
      <t>Sul do Rio Grande do Sul</t>
    </r>
    <r>
      <rPr>
        <sz val="12"/>
        <color rgb="FFFF0000"/>
        <rFont val="Calibri"/>
        <family val="2"/>
      </rPr>
      <t xml:space="preserve">
</t>
    </r>
  </si>
  <si>
    <t>Território de abragência do PAN Lagoas</t>
  </si>
  <si>
    <t>Período previsto para a realização da ação: março a Julho de 2018. O território de trabalho será apenas o Corede Sul do RS.</t>
  </si>
  <si>
    <t>Apresentação de projeto de PSA hídricos em Pelotas. Articulação partiu da secretaria de qualidade ambiental (SQA) em parceria com a Emater e a Embrapa, para a proposição para o pagamento de serviços ambientais para a bacia do arroio Santa Barbara, enviada à prefeitura.</t>
  </si>
  <si>
    <t xml:space="preserve">Na Oficina de Monitoria, foi proposto verificar com articulador se seguirá com a ação, confirmando os produtos também, já que após a Oficina de Elaboração nunca houve retorno do articulador. Foram feitas várias tentativas de contato, porém sem retorno. Assim, a Ação foi excluída. </t>
  </si>
  <si>
    <t>Ação excluída por falta de articulção.</t>
  </si>
  <si>
    <t>1.37</t>
  </si>
  <si>
    <t>Articular e integrar projetos de pesquisa e monitoramento da abertura de lagoas de barra intermitente.</t>
  </si>
  <si>
    <t>Evento com pesquisadores; Banco de dados; Programa de monitoramento.</t>
  </si>
  <si>
    <t>Fortalecimento do sistema de gestão.</t>
  </si>
  <si>
    <t>Alexandre Krob (Instituto Curicaca), Alessandra Larissa D'Oliveira Fonseca (UFSC), Paulo Roberto Pagliosa Alves (UFSC), Sérgio Netto (UNISUL) e Rodrigo Rodrigues de Freitas (UNISUL).</t>
  </si>
  <si>
    <t>Barra da Lagoa de Ibiraquera e Encantada - SC</t>
  </si>
  <si>
    <t>Imbituba e Garopaba - SC e outras lagoas com abertura (Camacho e Lagoa do Peixe)</t>
  </si>
  <si>
    <t>Sem avanço</t>
  </si>
  <si>
    <t>Falta de priorização frente a outras demandas da UC</t>
  </si>
  <si>
    <t>Proposta de agrupamento das ações  1.37 e 2.34. envolvendo projetos de pesquisa e monitoramento e evento nacional sobre o tema. 
Ação agrupada com a 2.34</t>
  </si>
  <si>
    <t>Ação sem avanço, devido a falta de priorização frente a outras demandas da UC, foi agrupada a ação 2.34.</t>
  </si>
  <si>
    <t>1.38</t>
  </si>
  <si>
    <t>Fortalecer o Comitê de Ordenamento da abertura da Barra de Ibiraquera.</t>
  </si>
  <si>
    <t>Atas e listas de presença das reuniões do Comitê.</t>
  </si>
  <si>
    <t>Funcionamento do Comitê com encontros periódicos.</t>
  </si>
  <si>
    <t>Sérgio Netto (UNISUL), Rodrigo Rodrigues de Freitas (UNISUL) e Alessandra Larissa D'Oliveira Fonseca (UFSC).</t>
  </si>
  <si>
    <t>Imbituba e Garopaba - SC</t>
  </si>
  <si>
    <t>Municípios de Imbituba e Garopaba - SC</t>
  </si>
  <si>
    <t>Foi institucionalizado com a publicação do Plano de Manejo da APABF. Comitê tem sido questionado judicialmente, com trabalho junto ao MPF, prefeitura e sociedade para fortalecimento.</t>
  </si>
  <si>
    <t>Questionamento e judicialização de atores inconformados. Carência de pesquisa e monitoramento. Falta de priorização frente a outras demandas da UC.</t>
  </si>
  <si>
    <t xml:space="preserve">Proposta de agrupamento das ações  1.38 e 1.39. envolvendo gestão do ordenamento das barras das lagoas citadas nas duas ações. Novo texto da ação proposto por Rodrigo Rodrigues de Freitas (UNISUL) (UNISUL).  Caio Eichenberger, atual gestor da APABF, será novo articulador da ação. </t>
  </si>
  <si>
    <t xml:space="preserve">Apoiar os processos de gestão nas lagoas de barra intermitente da Área de Proteção Ambiental da Baleia Franca. </t>
  </si>
  <si>
    <t>Registros de Oficinas, atas  e listas de presença das reuniões dos comitês.</t>
  </si>
  <si>
    <t>Funcionamento do Comitês com encontros periódicos.</t>
  </si>
  <si>
    <t>Caio Cavalcanti Dutra Eichenberger (APABF/ICMBio)</t>
  </si>
  <si>
    <t>Inserir: Sérgio Netto (UNISUL), Rodrigo Rodrigues de Freitas (UNISUL) e Alessandra Larissa D'Oliveira Fonseca (UFSC).</t>
  </si>
  <si>
    <t>Barra de Ibiraquera e Barra da Lagoa Encantada</t>
  </si>
  <si>
    <t>Imbituba e Garopaba/SC</t>
  </si>
  <si>
    <t>Ação recebeu como agrupamento a ação 1.39</t>
  </si>
  <si>
    <t>1.39</t>
  </si>
  <si>
    <t>Promover a constituição do Comitê para o Ordenamento da abertura da Barra da Lagoa da Encantada (Garopaba - SC).</t>
  </si>
  <si>
    <t>Registros de Oficinas e reuniões de articulação para constituição do comitê; atas e listas de presença das reuniões do comitê.</t>
  </si>
  <si>
    <t xml:space="preserve">Constituição e funcionamento do comitê. </t>
  </si>
  <si>
    <t>Rodrigo Rodrigues de Freitas (UNISUL).</t>
  </si>
  <si>
    <t>Barra da Lagoa Encantada, Município de Garopaba - SC</t>
  </si>
  <si>
    <t>Município de Garopaba - SC</t>
  </si>
  <si>
    <t>A exemplo do comitê de abertura da barra da lagoa de Ibiraquera.</t>
  </si>
  <si>
    <t xml:space="preserve">Foi institucionalizado com a pubicação do plano de manejo da APABF, mas criação não avançou. </t>
  </si>
  <si>
    <t>Ação Agrupada com a 1.38</t>
  </si>
  <si>
    <t>Agrupada na ação 1.38</t>
  </si>
  <si>
    <t>1.40</t>
  </si>
  <si>
    <t>Levantar as áreas de patrimônio da União nas áreas estuarinas, em especial nas APPs, marismas e banhados no entorno das lagoas costeiras.</t>
  </si>
  <si>
    <t>Mapeamento e delimitação das áreas da União dentro do território da APABF e lagoas do entorno.</t>
  </si>
  <si>
    <t>Subsídios à gestão do território.</t>
  </si>
  <si>
    <t>Fabiana Jacomel (ONG AMA e NMD/UFSC) e Alessandra Larissa D'Oliveira Fonseca (UFSC).</t>
  </si>
  <si>
    <t>Depende fortemente da SPU, talvez não seja possível um ente externo ser articulador.</t>
  </si>
  <si>
    <t>Enviado ofício à SPU solicitando, sem resposta. Luis Pimenta (PAEST, conselho da APABF) está realizando um mapeamento das áreas de APP na APABF.</t>
  </si>
  <si>
    <t>Falta de resposta da SPU e alterações institucionais.</t>
  </si>
  <si>
    <t>Inserir: Luiz Henrique Fragoas Pimenta (APABF/ICMBio, Instituto Tabuleiro, Cooperativa Caipora, PEST e RMS da Guarda do Embaú)</t>
  </si>
  <si>
    <t>1.41</t>
  </si>
  <si>
    <t>Promover o planejamento e gerenciamento costeiro através da implantação dos planos de manejo das dunas e suas diretrizes de ordenamento ambiental nos municípios Santa Vitória do Palmar, Rio Grande e Mostardas.</t>
  </si>
  <si>
    <t>Planos implantados.</t>
  </si>
  <si>
    <t>Redução dos conflitos de ocupação e conservação das dunas.</t>
  </si>
  <si>
    <t>Paulo Anselmi Duarte da Silva (FEPAM - RS)</t>
  </si>
  <si>
    <t>Kleber Grübel da Silva (NEMA), Prefeitura Municipal de Santa Vitória do Palmar, Prefeitura Municipal de São José do Norte, Prefeitura Municipal de Mostardas e LabGerCo (FURG).</t>
  </si>
  <si>
    <t>Municípios de Mostardas, Rio Grande e Santa Vitória do Palmar - RS</t>
  </si>
  <si>
    <t>Planície costeira do Rio Grande do Sul</t>
  </si>
  <si>
    <t>O município de Rio Grande possui processo 0839-0567/18-9 referente a MANEJO DE CONFLITOS DE URBANIZACAO, CAMPOS ARENOSOS E DUNAS, no qual foi emitida, por solicitação do empreendedor (prefeitura), uma Licença Única para manejo emergencial da areia; acumulada nos acessos à praia; há informações não formalizadas sobre modificações no Plano de Uso de Faixa de Praia (atividade atualmente licenciada pelo município); o município de Santa Vitória do Palmar possui processo 0304-0567/18-9, em vigor, pois houve emissão de ofício retificando datas de entregas de relatório.; o município de Mostardas possui Licença Única nº 212/2019, em vigor até 10/05/2024.</t>
  </si>
  <si>
    <t xml:space="preserve">Paulo Alselmi Duarte da Silva </t>
  </si>
  <si>
    <t>1.42</t>
  </si>
  <si>
    <t>Apoiar e subsidiar tecnicamente a adequação do uso de praias do litoral norte do Rio Grande do Sul para redução de impactos sobre espécies ameaçadas.</t>
  </si>
  <si>
    <t>Registro de reuniões com gestores públicos e promotores.</t>
  </si>
  <si>
    <t>Redução da circulação de veículos nas praias e de outros fatores de pressão; redução de impactos sobre as espécies ameaçadas usuárias da praia.</t>
  </si>
  <si>
    <t>Andreas Kindel (UFRGS), Rivaldo da Silva (Prefeitura Municipal de Torres), Danúbia Nascimento (DUC/SEMA - RS) e Giselaine Guazeli (Onda Verde).</t>
  </si>
  <si>
    <t>Torres - RS</t>
  </si>
  <si>
    <t>Todo o litoral do Rio Grande do Sul</t>
  </si>
  <si>
    <t>No município de Torres a iniciativa está em andamento e necessita de aperfeiçoamento instrumental e de gestão. Outros municípios tem demanda, como Cassino/Rio Grande, Mostardas e Tavares.</t>
  </si>
  <si>
    <t>A partir do estudo realizado pelo Instituto Curicaca, que foi usado para instruir um processo judicial movido pelo Ministério Público Federal contra a Prefeitura Municipal de Torres, a praia foi definitivamente fechada à circulação de veículos. O Instituto Curicaca provocou algumas ações conjuntas de Prefeitura, Parque de Itapeva, Brigada Militar para educar e coibir os veículos.O articulador esteve junto em algumas delas. A iniciativa é muito exitosa e serve de case de sucesso, uma vez conhecidas as lições e aprendizados do processo. Lembremos que antes disso estava havendo atropelamento de aves e perturbação de leões-marinhos, isso acabou.</t>
  </si>
  <si>
    <t>Estudos e documento técnico. Processo no MP e ações de sensibilização e educação ambiental.</t>
  </si>
  <si>
    <t>O foco do problema está em conseguir implantar de fato o controle de acesso dos veículos. Em frente ao Parque de Itapeva está melhor garantido, mas nas praias ao sul, onde a proibição também vale, a gestão pública tem siudo muito difícil.</t>
  </si>
  <si>
    <t xml:space="preserve">A ação foi considerada concluída, para a região de Torres, em frente ao Parque do Itapeva. Considerou-se que é necessário, contudo, propor nova ação, em cujo texto esteja caracterizado as demais praias do litoral norte do RS e as praias de SC, na área de abrangência do PAN. Verificar com articulador. Na verificação com o articulador, o mesmo descreveu que "no momento não consideramos factível a ampliação para as outras praias, pois as condições técnicas, políticas e de gestão territorial não estão minimamente postas, o que traria uma demanda muito grande.". Assim, no momento, não será proposta nova ação. </t>
  </si>
  <si>
    <t xml:space="preserve">Produtos obtidos: Estudos e documento técnico. Processo no MP e ações de sensibilização e educação ambiental.
Outros municípios tem demanda, como Cassino/Rio Grande, Mostardas e Tavares.
A ação foi considerada concluída, para a região de Torres, em frente ao Parque do Itapeva. </t>
  </si>
  <si>
    <t>1.43</t>
  </si>
  <si>
    <t>Apoiar o Grupo de Trabalho (GT) para o controle do trânsito de veículos na Praia do Cassino/Rio Grande - RS.</t>
  </si>
  <si>
    <t>Diagnóstico dos impactos do trânsito de veículos na Praia do Cassino.</t>
  </si>
  <si>
    <t>Plano de redução dos impactos do trânsito de veículos na Praia do Cassino.</t>
  </si>
  <si>
    <t>Caio Cavalcanti Dutra Eichenberger (ESEC Taim/ICMBio)</t>
  </si>
  <si>
    <t>Entre o navio Altair e o Farol Verga, na Praia do Cassino</t>
  </si>
  <si>
    <t>Rio Grande e Santa Vitória do Palmar - RS</t>
  </si>
  <si>
    <t>Recursos para confecção de placas e materiais educativos, desenvolvimento de um aplicativo para cadastramento dos veículos via internet são as ações que necessitam de recursos urgente.</t>
  </si>
  <si>
    <t xml:space="preserve">Foram realizadas reuniões com a prefeitura de Rio Grande para possível ação na temporada de 2019, tais como instalação de posto de controle de veículos, no sentido do Cassino para a ESEC. Porém ainda não foi implantado. Entretanto, estão contempladas esta e outras ações, com este objetivo, no PM da ESEC Taim. É  importante buscar integrar a questão, de forma articulada, nos Planos de Manejo das UCs com abrangência da praia do Cassino. Importante também buscar agregar os grupos guarani (houve a retomada guarani na antiga área da FEPAGRO) que vivem na região nesta articulação ("protetores da natureza"). Isso poderia ser articulado via CEPI (no Parque de Itapuã também). No Plano de manejo do PARNA Lagoa do Peixe, que será revisado, também será contemplado a proibição de veículos na praia nos limites do parque, com exceção aos pescadores e guias cadastrados pelo parque. Entrou no plano de manejo da APABF a proibição de veículos na praia com alguma exceção. A meta agora é como fazer isto funcionar. </t>
  </si>
  <si>
    <t>Paula Salge (CEPSUL), Rafel Giassi, Caio Eichenberger, Cleber Palma, Magnus Severo.</t>
  </si>
  <si>
    <t>Ronaldo Cataldo Costa (CEPSUL/ICMBio)</t>
  </si>
  <si>
    <t>1.44</t>
  </si>
  <si>
    <t>Estimular a retomada dos Programas Estaduais do Gerenciamento Costeiro no Rio Grande do Sul e Santa Catarina.</t>
  </si>
  <si>
    <t>Realização de um seminário sobre a relação PAN Lagoas do Sul e GERCO do RS e de SC.</t>
  </si>
  <si>
    <t>Retomada dos programas para a costa gaúcha e catarinense.</t>
  </si>
  <si>
    <t>Ícaro Aronovich da Cunha (FURG)</t>
  </si>
  <si>
    <t>Fabiana Jacomel (ONG AMA e NMD/UFSC), Ana Rosa S. Bered (FEPAM) e Rafael Sperb (FURG).</t>
  </si>
  <si>
    <t>Região costeira do Rio Grande do Sul e sul de Santa Catarina</t>
  </si>
  <si>
    <t>Trabalho desenvolvido ao longo da construção do Plano de Bacia (PB) Mirim – São Gonçalo:  a retomada do Gerenciamento Costeiro no Rio Grande do Sul foi levantada como tema pelo articulador em Seminário sobre o Estuário da Lagoa dos Patos, atividade do PB. Como desdobramento o Presidente do Comitê levou a questão  para encontro dos Comitês de Bacias em 16/10, em Tramandaí, porém ainda sem encaminhamentos específicos após o Encontro. 
Em SC: Paulo Pagliosa (UFSC) articulou com representantes do CONSEMA. O Programa está previsto, desde 2010, porém não seguiu muito na prática. A equipe do GERCO/SC acaba de mudar. O Seminário ainda não foi realizado em SC, porém não parece ser suficiente como indicador do andamento da ação. A Prof. Marinês Scherer (representantes da UFSC no CONSEMA e no projeto Orla) relatou que a nova equipe do GERCO/SC tem trabalho junto ao Projeto Orla, com ações de educação ambiental e no resgate das ações já realizadas pelo GERCO/SC.</t>
  </si>
  <si>
    <t xml:space="preserve">Essa ação irá depender de articulações a serem construídas ao longo dos próximos meses e anos, dentro do horizonte da atual administração estadual. O programa de Gerenciamento Costeiro já fora descaracterizado como frente prioritária durante o período de governo estadual anterior, marcado por iniciativas de redução da centralidade da política ambiental, como o encerramento da Fundação Zoobotânica, a título de redução de custos. Em seu primeiro ano, o novo governo promoveu a mudança do Código Ambiental do Estado, com o sentido geral de “facilitar” a dinâmica econômica. O agrupamento político-econômico promotor da ideia de um novo porto no litoral norte gaúcho tem promovido tal proposta sem maior referência às diretrizes do zoneamento econômico-ecológico costeiro disponível. São aspectos de uma conjuntura que indica retorno a etapas pretéritas no campo da racionalidade administrativa, quanto aos aspectos de Sustentabilidade. Assim, a perseguição à meta deve se fazer por meio de iniciativas que consigam inserir a temática a cada novo espaço de debate que surja, para tratar dos conflitos socioambientais na região do litoral. </t>
  </si>
  <si>
    <t>Ícaro Aronovich da Cunha (RS) e Paulo Pagliosa (SC)</t>
  </si>
  <si>
    <t>Paulo Pagliosa (UFSC) irá articular com Marinês Scherer (UFSC) a participação na ação.</t>
  </si>
  <si>
    <t>Incluir, entre os produtos, relatos de discussão de grupos estaduais</t>
  </si>
  <si>
    <t>Inserir: Marinês Scherer (UFSC)</t>
  </si>
  <si>
    <t>1.45</t>
  </si>
  <si>
    <t>Apoiar a articulação das ações de pesquisa sobre da hidrovia da Lagoa dos Patos e Mirim-São Gonçalo e seus aspectos ambientais e sociais junto a instituições de pesquisa e aos fóruns de governança das águas.</t>
  </si>
  <si>
    <t>Registro das reuniões; formação de grupos de pesquisa.</t>
  </si>
  <si>
    <t>Fortalecimento das ações sobre pesquisa e gestão sustentável da hidrovia.</t>
  </si>
  <si>
    <t>Tatiana Silva da Silva (UFRGS), Nelson Gruber (UFRGS) e Cindy Tavares Barreto (FURG).</t>
  </si>
  <si>
    <t>Região da Lagoa dos Patos e Lago Guaíba</t>
  </si>
  <si>
    <t>Cidades com portos e terminais ao longo do sistema Jacui- Guaiba- Pato - RS</t>
  </si>
  <si>
    <t xml:space="preserve">Em setembro de 2019, foram retomados os entendimentos entre FURG e SUPRGS para  a construção do projeto de apoio à formação de pessoal para gestão ambiental de portos e hidrovias, promoção de inovação técnica sustentável e intercâmbio de experiências com o Uruguai  no campo do turismo náutico e turismo em áreas protegidas, bem como na administração ambiental da hidrovia e suas operações. A estimativa atual é contar com projeto consolidado e sendo objeto de acordo institucional firmado e com execução iniciada, no segundo semestre de 2020.  </t>
  </si>
  <si>
    <t xml:space="preserve">Ícaro Aronovich da Cunha </t>
  </si>
  <si>
    <t>Segundo o articulador, várias das ações ficam diretamente ligadas à iniciativa de cooperação com a Superintendência encarregada da hidrovia e dos portos do Rio Grande do Sul. O anterior governo estadual extinguiu a Superintendência da área e transferiu as atribuições para a Superintendência do Porto do Rio Grande. A mesma somente agora inicia a operação dessas novas responsabilidades, e esse tempo de paralisia representou cerca de 2 anos de defasagem. Então as várias ações propostas para o tema da hidrovia poderão daqui para a frente ser desenvolvidas e espero poder trazer boas notícias ao final de 2020, já que até então deveremos ter os trabalhos caminhando, em função da recente retomada das articulações. 
Na Oficina, avaliou-se que COMO AS AÇÕES 1.45, 3.29 e 4.23  PARECEM PARTE DE UMA MESMA AÇÃO, AMPLA, O IDEAL SERIA AGRUPAR EM UMA ÚNICA AÇÃO.
Proposta do articulador: agrupar nesta ação 1.45 as ações 2.8, 2.10 e 3.29.</t>
  </si>
  <si>
    <t>Promover a articulação das ações de pesquisa sobre a Hidrovia, nos trechos Patos – Guaíba e  Mirim- São Gonçalo, em seus aspectos socioambientais, junto a instituições de pesquisa, aos fóruns de governança das águas, empresas de navegação e autoridades portuárias, nacional e internacional.</t>
  </si>
  <si>
    <t>Registro das reuniões; formação de grupos de pesquisa; programa de formação em gestão ambiental de portos e hidrovias, registro de encontros para trocas de experiências sobre o turismo náutico sustentável e o Plano de Desenvolvimento do Turismo Náutico na Hidrovia das Lagoas Costeiras - RS.</t>
  </si>
  <si>
    <t>Fortalecimento das ações sobre pesquisa e gestão sustentável da hidrovia;
Funcionários das empresas de navegação e dos portos sensibilizados quanto ao descarte da água de lastro, limpeza de tanques, resíduos sólidos e abastecimento; 
Experiência  sobre o turismo náutico e a hidrovia Brasil-Uruguai difundida pelas lagoas dos Patos e Mirim com vistas à sustentabilidade ambiental.</t>
  </si>
  <si>
    <t>Inserir: Superintendente do Porto de Rio Grande, autoridades portuárias de Pelotas e Porto Alegre, Felipe Rodrigues (UDELAR) e membros da APL Turismo Zona Sul RS.</t>
  </si>
  <si>
    <t>1.46</t>
  </si>
  <si>
    <t>Ampliar o mapeamento, integrar informações e articular grupos de atuação comum e complementar no âmbito da pesquisa, conhecimento e fóruns que atuam no território do PAN Lagoas do Sul.</t>
  </si>
  <si>
    <t>Publicação da lista de instituições e áreas de atuação; encontros temáticos; SECONBIOs.</t>
  </si>
  <si>
    <t>Integração e articulação entre grupos de pesquisa e fóruns que atuam na região de abrangência do PAN.</t>
  </si>
  <si>
    <t>Walter Steenbock (CEPSUL/ICMBio)</t>
  </si>
  <si>
    <t>Todos os articuladores e colaboradores das ações do PAN.</t>
  </si>
  <si>
    <t>Na I Oficina de Monitoria, estão sendo disponibilizados indicações de produtos relacionados a encontros, cursos, oficinas. A partir desta sistematização, serão feitos contatos com os articuladores para o envio de relatórios, vídeos, atas, etc, para a  composição de um banco de produtos desta natureza, envolvendo listas de instituições e áreas de atuação e relatórios de encontros temáticos. Paralelamente, o projeto PANexus está produzindo materiais e buscando articulação com Ministério da Ciência, Tecnologia, Inovação e Comunicação, no sentido da ação proposta.</t>
  </si>
  <si>
    <t>Walter Steenbock</t>
  </si>
  <si>
    <t>Proposta de agrupamento com a ação 1.48, mantendo Walter Steenbock como articulador.</t>
  </si>
  <si>
    <t xml:space="preserve">Inserir: Cindy Barreto (FURG) </t>
  </si>
  <si>
    <t>Esta ação recebeu o agrupamento da ação 1.48.</t>
  </si>
  <si>
    <t>1.47</t>
  </si>
  <si>
    <t xml:space="preserve">Realizar mapeamento e análise de cenários para o planejamento territorial ambientalmente adequado. </t>
  </si>
  <si>
    <t>Produtos cartográficos e modelos baseados em SIG de compilação de parâmetros ambientais pertinentes e exploração de cenários; Modelos exploratórios em SIG para a simulação de cenários da área de abrangência do PAN lagoas.</t>
  </si>
  <si>
    <t>Melhorias no planejamento do uso da terra na região de abrangência do PAN.</t>
  </si>
  <si>
    <t>Alessandra Larissa D'Oliveira Fonseca (UFSC) e Luiz Henrique Fragoas Pimenta (Instituto Tabuleiro, Cooperativa Caipora, PEST e RMS da Guarda do Embaú).</t>
  </si>
  <si>
    <t>Cenários de base para um ordenamento territorial em bases sustentáveis foram gerados no âmbito do ZEE-RS. Foi adotada como lógica fundamental a base sistêmica, considerando o valor de uso e de não uso dos serviços ecossitêmicos como métrica para a avaliação do Potencial Ambiental. Este, quando analisado em conjunto com o Potencial Socioeconômico, gerou a base para o zoneamento</t>
  </si>
  <si>
    <r>
      <rPr>
        <sz val="12"/>
        <color theme="1"/>
        <rFont val="Calibri"/>
        <family val="2"/>
      </rPr>
      <t xml:space="preserve">Mapeamento de todo o estado, incluindo todas as lagoas existentes, com maior detalhamento para as Lagunas Mirins e dos Patos, e Lago Guaíba. Elaboração de 47 relatórios, milhares de mapas (não lembro o número exato) e os seguintes trabalhos abaixo.
</t>
    </r>
    <r>
      <rPr>
        <b/>
        <sz val="12"/>
        <color theme="1"/>
        <rFont val="Calibri"/>
        <family val="2"/>
      </rPr>
      <t>Dois capítulos de livro</t>
    </r>
    <r>
      <rPr>
        <sz val="12"/>
        <color theme="1"/>
        <rFont val="Calibri"/>
        <family val="2"/>
      </rPr>
      <t xml:space="preserve">: 
RIBEIRO, J. N. A. ; Silva, T.S. ; ASMUS, Milton Lafourcade. Modelo Ecossistêmico InVEST como Subsídio à Compatibilização de Usos em Ambientes Aquáticos Costeiros. 
SILVEIRA, V. M. M. ; Silva, T.S. ; ASMUS, Milton Lafourcade ; YAMAZAKI, P. H. . Unidades de Planejamento com Base Ecossistêmica para Ambientes Costeiros: Estudo de Caso do Zoneamento Ecológico Econômico do Rio Grande do Sul. Gerenciamento Costeiro e Gestão Portuária. Ponta Grossa: Atena Editora. 2018
</t>
    </r>
    <r>
      <rPr>
        <b/>
        <sz val="12"/>
        <color theme="1"/>
        <rFont val="Calibri"/>
        <family val="2"/>
      </rPr>
      <t xml:space="preserve">Publicação em eventos: </t>
    </r>
    <r>
      <rPr>
        <sz val="12"/>
        <color theme="1"/>
        <rFont val="Calibri"/>
        <family val="2"/>
      </rPr>
      <t xml:space="preserve">
Silva, T. S. et al. Economic-ecological zoning in aquactic systems: ecosystem-based management as a pillar for a true integrated analysys in southern Brazil. In: 2018 IGU Thematic Conference, 2018, Moscou. 
RAMOS, G. G. C. ; Silva, T.S. ; RIBEIRO, J. N. A.. Análise do Uso e Ocupação do Solo das Margens do Guaíba Através de Imagens do Satélite Sentinel 2. In: XI ENCOGERCO, 2018, Florianópolis.
RAMOS, G. G. C. ; SILVA DA SILVA, TATIANA ; ASMUS, Milton Lafourcade. Subsídios Técnicos para a Gestão de Usos em Ambientes Aquáticos: o Caso da Mineração no Lago Guaíba. In: X ENCOGERCO, 2017, Rio Grande.
Desenvolvimento de um Modelo de Exposição ao Risco Tecnológico da Infraestutura de Transportes Associado aos Exutórios das Bacias dos Rios Formadores do Lago Guaíba. In: X ENCOGERCO, 2017, Rio Grande. 
</t>
    </r>
    <r>
      <rPr>
        <b/>
        <sz val="12"/>
        <color theme="1"/>
        <rFont val="Calibri"/>
        <family val="2"/>
      </rPr>
      <t xml:space="preserve">Dissertação de mestrado: </t>
    </r>
    <r>
      <rPr>
        <sz val="12"/>
        <color theme="1"/>
        <rFont val="Calibri"/>
        <family val="2"/>
      </rPr>
      <t xml:space="preserve">
Julia Nyland do Amaral Ribeiro. Sensoriamento Remoto e SIG Aplicados à Detecção e Monitoramento de Usos e Conflitos nas Margens e no Domínio Aquático da Bacia Hidrográfica Mirim. São Gonçalo, RS. 2018.</t>
    </r>
  </si>
  <si>
    <t>Falta de dados para caracterização. O mapeamento foi entregue ao goverdo do RS, mas ainda falta a autorização final da Secretaria de Meio Ambiente e Infraestrutura para torná-lo um documento público, um dos impacilhos é a falta da finalização do banco de dados pela empresa responsável, que será a plataforma pública para o mapeamento público.</t>
  </si>
  <si>
    <t>1.48</t>
  </si>
  <si>
    <t>Promover integração, troca de experiência e fortalecimento dos espaços de governança e abrangência do PAN.</t>
  </si>
  <si>
    <t>Registros documentais dos eventos e mecanismos de comunicação (definidos a partir do planejamento do GAT).</t>
  </si>
  <si>
    <t>Qualificação dos atores e das ações do PAN e divulgação.</t>
  </si>
  <si>
    <t>Cindy Tavares Barreto (ICMBio/CEPSUL)</t>
  </si>
  <si>
    <t>Todos os articuladores do PAN.</t>
  </si>
  <si>
    <t>Rio Grande do Sul e Santa Catarina</t>
  </si>
  <si>
    <t>Trata-se de uma ação contínua. Até o presente, colaboradores têm apresentado experiências de ações relacionadas ao PAN que já ocorreram, divulgado eventos vindouros e compartilhado vivências, de forma a integrar colaboradores de outras ações do PAN aos acontecimentos, promovendo a troca de experiências e, por consequência, fortalecimento de espaços de governança.</t>
  </si>
  <si>
    <t xml:space="preserve"> Registros documentais dos eventos (fotos, cartazes, ATAs, encaminhamentos, etc) compartilhados via mecanismos de comunicação definidos pelo GAT (grupo de whatsapp e boletim Lagoando) e via comunicação direta entre colaboradores.</t>
  </si>
  <si>
    <t>Cindy Barreto</t>
  </si>
  <si>
    <t>Proposta de agrupamento com a ação 1.46, mantendo Walter Steenbock como articulador.
Ação agrupada com a 1.46, Informar articulador do agrupamento</t>
  </si>
  <si>
    <t>Agrupada com a ação 1.46.</t>
  </si>
  <si>
    <t>1.49</t>
  </si>
  <si>
    <t>Fortalecer a implantação do sistema nacional de segurança alimentar e nutricional nos municípios dos territórios rurais litoral e centro sul.</t>
  </si>
  <si>
    <t>Seminários territoriais sobre Segurança Alimentar e Nutricional (SAN); cursos à distância.</t>
  </si>
  <si>
    <t>Valorização da SAN e melhoria do acesso das populações à alimentação adequada, para fortalecer as interações positivas com a conservação da biodiversidade.</t>
  </si>
  <si>
    <t>Gabriela Peixoto Coelho de Souza (PGDR/UFRGS)</t>
  </si>
  <si>
    <t>Sammer Dias (PGDR/UFRGS), Brizabel Rocha (NEDET/UFRGS), Natieli Romeu Woiczekowski (PGDR/UFRGS) e Márcia Motta (PGDR/UFRGS).</t>
  </si>
  <si>
    <t>Litoral Centro-Sul do RS</t>
  </si>
  <si>
    <t>Curso de fortalecimento do SISAN e da Educação Alimentar e Nutricional do RS - 04 -08 de dezembro de 2017 (OBSSAN/UFRGS); Seminário Alimentação saudável, SISAN e os Territórios Rurais no RS - 03 de junho de 2019; Realização da VII Conferência Estadual de Segurança Alimentar e Nutricional - Brizabel Rocha - 16 a 18 de outubro; foram realizadas várias atividades de acompanhamento às ações realizadas em SAN nos municípios do TRL; 1 curso de extensão a distância de SAN; 1 MOOC; Criação do Círculo de Referência em Agroecologia, Sociobiodiversidade, Soberania e Segurança Alimentar e Nutricional.</t>
  </si>
  <si>
    <t>1 curso presencial 40h; 1 seminário; 1 conferência estadual de  SAN; 04 conferências municipais de SAN; visitas e acompanhamento de ações junto aos municípios; 1 curso MOOC sobre governança da Segurança Alimentar e Nutricional, Criação do ASSSAN Círculo inaugurado dia 04 de junho de 2019</t>
  </si>
  <si>
    <t xml:space="preserve">Gabriela Peixoto Coelho-de-Souza </t>
  </si>
  <si>
    <t>1.50</t>
  </si>
  <si>
    <t>Promover a discussão entre o Ministério do Meio Ambiente, Ministério da Justiça, Ministério da Educação, Ministério da Cultura e a SEAP sobre o fortalecimento de ações e políticas intersetoriais de valorização dos modos de vida tradicionais sustentáveis no território do PAN.</t>
  </si>
  <si>
    <t>Registro de reuniões entre os órgãos e as lideranças do CONSEA Nacional e nas comunidades quilombolas e pescadores, na área de abrangência.</t>
  </si>
  <si>
    <t>Subsídios/diretrizes para uma política para quilombolas e pescadores assim como a Política Nacional de Gestão Territorial e Ambiental de Terras Indígenas (PNGATI).</t>
  </si>
  <si>
    <t>Membros do GAT PAN Lagoas do Sul.</t>
  </si>
  <si>
    <t>Foi realizada reunião no CONSEA Nacional junto ao GT sobre povos de matriz africana, apresentando a possibilidade de criação de Política Ambiental e Territorial de Terras Quilombolas.  Na reunião as representações presentes consideraram pertinente a proposta, inclusive houve relatos de que a pauta já havia sido discutida</t>
  </si>
  <si>
    <t>Reunião com CONSEA Nacional para fortalecer Política Ambiental e Territorial de Terras Quilombolas</t>
  </si>
  <si>
    <t>Contexto atual de afastamento das universidades  nos espaços de diálogo com os Ministérios. Diminuição dos espaços de gestão compartilhada.</t>
  </si>
  <si>
    <t>Promover a discussão entre o Ministério do Meio Ambiente, Ministério da Justiça, Ministério da Educação, Secretaria Especial da Cultura e a SEAP sobre o fortalecimento de ações e políticas intersetoriais de valorização dos modos de vida tradicionais sustentáveis no território do PAN.</t>
  </si>
  <si>
    <t>1.51</t>
  </si>
  <si>
    <t>Construir diretrizes para a consolidação da conectividade dos ambientes a partir do Cadastro Ambiental Rural (CAR), envolvendo inclusive áreas de campo e áreas úmidas.</t>
  </si>
  <si>
    <t>Diretrizes para análise das propriedades do CAR produzidas.</t>
  </si>
  <si>
    <t>Melhorar a conectividade entre os ambientes naturais inseridos na área de abrangência do PAN.</t>
  </si>
  <si>
    <t>Leonardo Marques Urruth (DLF/DBIO/SEMA - RS)</t>
  </si>
  <si>
    <t>Alexandre Krob (Instituto Curicaca), Cleber Palma Silva (FURG e APA Lagoa Verde), Lucas Richter (CAR/DLF/SEMA - RS), Luiza Chomenko (DUC/SEMA - RS) e Daniel Vilasboas Slomp (DUC/SEMA - RS).</t>
  </si>
  <si>
    <t>Ponto de partida RS.</t>
  </si>
  <si>
    <t xml:space="preserve">Ação impossível de avanços no momento. SEMA ainda não definiu como será a análise e nem quem fará (SEMA? FEPAM?). Não está sendo realizada análise no RS, nem foi produzido o plano de regularização ambiental. </t>
  </si>
  <si>
    <t xml:space="preserve">Nada a informar para o RS. Já o Estado de Santa Catarina, através do IMA-SC está avançando na definição de regiões prioritárias para a análise do CAR. Iniciamos contatos com o Biólogo Pedro para incluir o território do PAN entre as áreas prioritárias.  </t>
  </si>
  <si>
    <t xml:space="preserve">Decreto estadual 52431/2015, e as indefinições decorrentes da judicialização de algumas previsões legais, e indefinições quanto ao Programa de Regularização Ambiental no RS. </t>
  </si>
  <si>
    <t>Leonardo Marques Urruth</t>
  </si>
  <si>
    <t>1.52</t>
  </si>
  <si>
    <t>Estimular a realização de inventários florísticos florestais e de fauna sistemáticos na região do PAN, de forma integrada aos processos e instituições relacionados à conservação e uso da biodiversidade.</t>
  </si>
  <si>
    <t>Registros de encaminhamentos.</t>
  </si>
  <si>
    <t>Inventários florísticos / florestais e faunísticos sistemáticos realizados ou previstos. </t>
  </si>
  <si>
    <t>Davi Chemello (DBIO/SEMA - RS).</t>
  </si>
  <si>
    <t xml:space="preserve">Prefeituras municipais que fazem licenciamento. </t>
  </si>
  <si>
    <t xml:space="preserve"> Manisfestação formal da SEMA ao MMA solicitando reedição do inventário para o Rio Grande do Sul, com levantamento florístico, aos moldes de Santa Catarina, contemplando a planície costeira. Previsão de avanços a partir de fevereiro de 2020. Diálogos sendo estabelecidos com a UFRGS, através do Centro de Ecologia, para conhecer o status de conhecimento da flora no âmbito do território do PAN, para depois decidirmos quais ações de incentivo devem ser tomadas.</t>
  </si>
  <si>
    <t>1.53</t>
  </si>
  <si>
    <r>
      <rPr>
        <sz val="12"/>
        <color theme="1"/>
        <rFont val="Calibri"/>
        <family val="2"/>
      </rPr>
      <t>Promover o mapeamento de áreas de repovoamento de palmeira Juçara (</t>
    </r>
    <r>
      <rPr>
        <i/>
        <sz val="12"/>
        <color theme="1"/>
        <rFont val="Calibri"/>
        <family val="2"/>
      </rPr>
      <t>Euterpe edulis</t>
    </r>
    <r>
      <rPr>
        <sz val="12"/>
        <color theme="1"/>
        <rFont val="Calibri"/>
        <family val="2"/>
      </rPr>
      <t>) e outras espécies nativas da flora.</t>
    </r>
  </si>
  <si>
    <t>Tabela e mapa com as áreas de repovoamento.</t>
  </si>
  <si>
    <t xml:space="preserve">Sistematização das experiências de restauração dos ecossistemas.
</t>
  </si>
  <si>
    <t>Letícia Casarotto Troian (ONG ANAMA)</t>
  </si>
  <si>
    <t>Ênio Egon Sosinski Júnior (Embrapa Clima Temperado), Gabriel Poester (ONG ANAMA e AEPIM) e Leonardo Marques Urruth (DLF/DBIO/SEMA - RS).</t>
  </si>
  <si>
    <t>Bacia Hidrográfica do Rio Tramandaí - RS</t>
  </si>
  <si>
    <r>
      <rPr>
        <sz val="12"/>
        <color rgb="FF000000"/>
        <rFont val="Calibri"/>
        <family val="2"/>
      </rPr>
      <t>Esta ação surge de um trabalho já desenvolvido em 2011 pela Rede Juçara, que mapeou o destino das sementes da palmeira Juçara (</t>
    </r>
    <r>
      <rPr>
        <i/>
        <sz val="12"/>
        <color rgb="FF000000"/>
        <rFont val="Calibri"/>
        <family val="2"/>
      </rPr>
      <t>Euterpe edulis</t>
    </r>
    <r>
      <rPr>
        <sz val="12"/>
        <color rgb="FF000000"/>
        <rFont val="Calibri"/>
        <family val="2"/>
      </rPr>
      <t>) após a despolpa dos frutos. A idéia é dar continuidade a este trabalho e, se possível, incluir outras espécies.</t>
    </r>
  </si>
  <si>
    <t xml:space="preserve">Existe um mapeamento inicial (de anos anteriores) e agora a ideia é promover o mapeamento, mas a ação ainda não foi iniciada, pois ainda não está no prazo de início. </t>
  </si>
  <si>
    <t>Letícia Troian</t>
  </si>
  <si>
    <t>2. Promover a educação socioambiental, a troca de saberes e a produção e difusão de conhecimentos para a cultura da sustentabilidade, buscando o reconhecimento da importância dos bens e serviços ecossistêmicos e da sociobiodiversidade e dos territórios dos povos tradicionais.</t>
  </si>
  <si>
    <t>2.1</t>
  </si>
  <si>
    <t>Fortalecer o envolvimento de professores e estudantes em processos de governança associados às dinâmicas de desenvolvimento territorial nos Territórios da Cidadania Zona Sul e Território Rural Litoral e Centro Sul do Rio Grande do Sul.</t>
  </si>
  <si>
    <t>Relatórios das disciplinas de saídas de campo junto aos povos e comunidades tradicionais; Publicações técnico-científicas; Projetos de pesquisa e extensão sobre processos de governança, povos e comunidades tradicionais.</t>
  </si>
  <si>
    <t>Maior envolvimento de professores e estudantes com os processos de governança nos Territórios da Cidadania.</t>
  </si>
  <si>
    <t>Rumi Kubo (ONG ANAMA), Felipe Herrmann (NEDET), Mariana Ramos (ONG ANAMA), Rafaela Printes (UERGS - Tapes), Andressa Ramos Teixeira (NESAR/UFRGS), Gustavo Martins  (ONG ANAMA), Sammer Dias (PGDR/UFRGS) e Diogo Pires (PGDR/UFRGS).</t>
  </si>
  <si>
    <t>Municípios dos Territórios de Cidadania Zona Sul e Rural Litoral Centro Sul / RDS</t>
  </si>
  <si>
    <t>Trabalhos da UFRGS/PGDR, UFRGS/Litoral Norte e UERGS/Tapes.</t>
  </si>
  <si>
    <t>Por meio da disciplina de estágio docência DER361 alunos do PGDR, tem atuado  na UERGS - Tapes, trazendo no contexto de suas disciplinas o o Território Centro Sul. Realização de Seminário Territorial em SAN, o que permitiu a aproximação de acadêmicas do Curso de Nutrição que são de municípios da região, com demandas apresentadas no seminário. Pesquisa de doutorado do PGDR (Andressa Ramos Teixeira) acompanhou o Fórum da Agricultura Familiar, verificou a aproximação da Embrapa Clima Temperado com UFPEL e IFRS no Território Zona Sul, o que está permitindo a organização de evento conjunto entre estas instituições e  projetos NEXUS Pampa e  PANexus,. Será realizada o Seminário Guardiões da Sociobiodiversidade, espaço para articulação de diversas governanças.</t>
  </si>
  <si>
    <t>Aulas proferidas apresentando os territórios rurais; visitas a comunidades guarani; realização do Seminário Territorial de SAN do Centro Sul; participação na reunião do Fórum da Agricultura Familiar/ CODETER Zona Sul</t>
  </si>
  <si>
    <t>2.2</t>
  </si>
  <si>
    <t>Promover ações de educação ambiental voltadas à valorização dos ecossistemas lagunares, agroecologia, de segurança alimentar e nutricional e modos de vida tradicionais.</t>
  </si>
  <si>
    <t>Registros de oficinas de sustentabilidade e de visitas de intercâmbio.</t>
  </si>
  <si>
    <t>Mobilização social, valorização e melhoria da qualidade dos ecossistemas lagunares, melhoria dos modos de vida dos povos tradicionais; Pessoas capacitadas, aumento da aquisição de alimentos da agricultura familiar agroecológica, resgate da cultura e de práticas alimentares.</t>
  </si>
  <si>
    <t xml:space="preserve">Gustavo Martins (ONG ANAMA), Dayse Aparecida dos Santos Rocha (PEI/SEMA - RS), Maya Ribeiro Baggio (CEPSUL/ICMBio, SOS Rio da Madre e RMS da Guarda do Embaú), Valéria Bastos (ONG ANAMA), Janaina Soares (ONG ANAMA) e Ana Quiles (ONG ANAMA). </t>
  </si>
  <si>
    <t>Bacia do Tramandaí - RS</t>
  </si>
  <si>
    <t>Execução do Projeto Taramandahy Fase 3, com a possibilidade de ampliação</t>
  </si>
  <si>
    <t xml:space="preserve">TOTAL DE ATIVADES: 87
PESSOAS ENVOLVIDAS = em torno de 1800 pessoas
 1 Curso de Meliponicultura, 1 Seminário de Meliponicultura, 130 visitas técnicas de meliponicultura; 4 Viagens de intercâmbio às experiências em agricultura sustentável, completando 46,5 horas e participando 118 pessoas; 
11 Oficinas temáticas (eram 10 previstas) em agricultura sustentável e adequação ambienta, envolvendo 297 participantes e será realizada mais uma (20/10);  9 oficinas de culinária e agroecologia realizadas, com participação de 211 pessoas
Nos municípios de Imbé, Osório e Maquiné;  1 Curso de Culinária, Gastronomia e Saúde de 40 h realizado em Maquiné, com 25 participantes;  1 Intercâmbio Empreendimentos Alimentação em Porto Alegre-Viamão e 34 participantes; 1 Formação em Permacultura na Escola – Osório/Escola Rural, com 40 horas de carga horária e 27 participantes;  3 Oficinas de Tecnologias Ecoeficientes 8 horas e uma de 4 horas realizadas realizadas, com 104 participantes;  1 Intercâmbio Unidades Educacionais – Ayni – Guaporé/RS , com 22 participantes;  2 Feira da Biodiversidade (02) de Maquiné: 14h; Visitaram as duas Feiras 165 visitantes; 25 Visitas orientadas ao Centro de Referências Ambientais Taramandahy: 25 visitas (25 horas); atingiu diretamente 560 pessoas;  4 cursos (Defesa Civil)- 32 horas - 89 pessoas:  1 simulado (resgate) – 8 horas -24 pessoas; 1 seminário (defesa civil)- 8 horas-  92 pessoas </t>
  </si>
  <si>
    <t>Registros fotográfcos e relatórios das atividades indicadas, as quais foram realizadas no contexto do Projeto Taramndahy, financiado pelo Programa Petrobras Socioambiental</t>
  </si>
  <si>
    <t>Finalização do projeto Taramandahy (out/2019), encerrando o aporte de recurso para dar continuidade às acões.</t>
  </si>
  <si>
    <t>2.3</t>
  </si>
  <si>
    <t>Viabilzar os cursos de formação de monitores e a manutenção de trilhas ecológicas no entorno da ESEC Taim.</t>
  </si>
  <si>
    <t>Cursos de formação de monitores.</t>
  </si>
  <si>
    <t xml:space="preserve">Monitores capacitados e trilhas em funcionamento.
</t>
  </si>
  <si>
    <t>FURG, Prefeituras Municipais de Rio grande e Santa Vitória do Palmar e Cindy Tavares Barreto (FURG).</t>
  </si>
  <si>
    <t>Zona de amortecimento da ESEC do Taim</t>
  </si>
  <si>
    <t>Planície costeira do Rio Grande do Sul, municípios de Rio Grande e Santa Vitória do Palmar - RS</t>
  </si>
  <si>
    <t>A relização de cursos de monitores de trilhas, bem como manutenção dos atrativos, equipamentos, trilhas, museu, sala de projeções devem ser realizadas pelo menos uma vez a cada dois anos.</t>
  </si>
  <si>
    <t>As atividades nas trilhas estão acontecendo. Chegou a ser implementados cursos para moradores do entorno. Na construção do PM da ESEC Taim os cursos estão sendo previstos. Há sinergias potenciais com o “Projeto trilhas interpretativas” do NEMA; é importante buscar agregar os grupos guarani que vivem na região nesta articulação. Isso poderia ser articulado via CEPI (importante lembrar deles na inclusão nos cursos, se sentem honrados em serem reconhecidos como guardiões da natureza e, efetivamente, podem ajudar neste processo). Possibilidade de integração com condutores de trilhas do Parque de Itapuã, que também tem participação guarani. Há sinergias potenciais também com ações do PAN Pequenos Mamíferos.</t>
  </si>
  <si>
    <t>Registros de atividades nas trilhas; curso realizado</t>
  </si>
  <si>
    <t>Cleber Palma</t>
  </si>
  <si>
    <t>Ronaldo Cataldo Costa (CEPSUL/ICMBio)(ESEC Taim)</t>
  </si>
  <si>
    <t>2.4</t>
  </si>
  <si>
    <t>Promover a educação ambiental e o uso sustentável da APA Lagoa Verde e do Parque Urbano do Arroio Bolaxa, criando referências de planejamento para a expansão urbana.</t>
  </si>
  <si>
    <t>Material de campanhas de informação e educação ambiental.</t>
  </si>
  <si>
    <t>Sensibilização da comunidade para práticas de conservação e utilização sustentável.</t>
  </si>
  <si>
    <t>Werner Hartmann Spotorno (NEMA)</t>
  </si>
  <si>
    <t xml:space="preserve"> Cindy Tavares Barreto (FURG).</t>
  </si>
  <si>
    <t>APA Lagoa Verde, Rio Grande - RS</t>
  </si>
  <si>
    <t>Aprovado o "Projeto APA da Lagoa Verde em cena" para execução com recursos do FMMA, aguardando o repasse de recursos por parte da Prefeitura do Rio Grande para início da execução. Atendimento de demandas induzidas por escolas e universidade, promovendo a EA através da metodologia "Ondas que te quero mar". Realização da 5ª edição do "Encanto das águas" no Parque Urbano do Bolaxa, evento dedicado à divulgação e valorização da APA da Lagoa Verde como espaço público de qualidade de vida. Participação específica com a área da APA da Lagoa Verde dentro da revisão do Plano Ambiental Municipal.</t>
  </si>
  <si>
    <t>Projetos e relatos das atividades citadas</t>
  </si>
  <si>
    <t>Werner Spotorno</t>
  </si>
  <si>
    <t>2.5</t>
  </si>
  <si>
    <t>Implementar atividades de educação socioambiental nas comunidades do entorno do Parque Estadual de Itapuã.</t>
  </si>
  <si>
    <t>Registros de cursos para professores realizado; material didático produzido.</t>
  </si>
  <si>
    <t>Profissionais treinados.</t>
  </si>
  <si>
    <t>Dayse Aparecida dos Santos Rocha (PEI/SEMA - RS)</t>
  </si>
  <si>
    <t>Luísa Lokschin (DUC/SEMA) e Márcia Londero (EMATER - RS).</t>
  </si>
  <si>
    <t>Parque Estadual de Itapuã e entorno</t>
  </si>
  <si>
    <t>Viamão - RS</t>
  </si>
  <si>
    <t>Feiras nas escolas da região;
- V Feira Ambiental na Praia de Fora;
- II Festival de Pipas na Lagoa dos Patos (Praia de Fora) - oportunizar as crianças da comunidade a entrar em um lugar fechado sem acesso, atividade de sensibilização;
- É objetivo abrir o uso da Praia de Fora com regramento, há 20 anos fechada sem água. Pelo menos abrir para visitação ordenada no primeiro momento. Promover vários eventos na Praia de Fora para trazer o público de outra forma. Trilhas e praia para banho. 
- EREB-SUL, foram 6 meses de planejamento e incluindo os pescadores da região, contribuindo na aproximação da comunidade, prepararam a área com elementos da bioconstrução;
- Mutirões de limpeza da Praia de Fora;
- Reuniões de aproximação com a comunidade de Itapuã;
- Fortalecimento do Conselho do Parque;
- Atividades nas escolas sobre conservação do Puma concolor;
- Visitas às escolas da região para diagnóstico de demandas e parcerias;
- Visitas à vizinhos para manejo de fauna e orientação sobre fauna silvestre;
- Aproximação com a Tekoá pindó Mirim (Guarani Mbya);
- Roda de memórias com a comunidade
- Guia de Borboletas do Parque
- Utilização de drones para a fiscalização do Parque, Lagoa Negra, Laguna dos Patos.</t>
  </si>
  <si>
    <t>Desde início de 2018, foram realizadas as seguintes atividades: V Feira Ambiental ; II e III Festival de Pipas; ações nas escolas sobre o Puma concolor; Encontro Regional de Estudantes de Biologia; parceria com o Hospital Colônia para manutenção da margem da Lagoa Negra (cercamento e fiscalização); trotes da biologia com mutirões de limpeza de praia e incentivo a bioconstruções; trilha das mulheres 2018 e 2019;parceria na produção de arroz orgânico do entorno; curso de formação em produção de sementes de arroz para os agricultores locais; celebração da colheita; dois trabalho publicados sobre a experiência do arroz no entorno da UC.</t>
  </si>
  <si>
    <t>Dayse Aparecida dos Santos Rocha</t>
  </si>
  <si>
    <t>Mudar o texto para "Registro de atividades realizadas"</t>
  </si>
  <si>
    <t>2.6</t>
  </si>
  <si>
    <t>Integrar e fortalecer os programas de educação socioambiental existentes para as lagoas do sul e seus ecossistemas.</t>
  </si>
  <si>
    <t>Levantamento de ações existentes, integração digital (banco de dados) e registros de encontros presenciais dos programas.</t>
  </si>
  <si>
    <t>Plataforma digital; ampliação dos diálogos entre as iniciativas educadoras.</t>
  </si>
  <si>
    <t>Maria Carolina Contato Weigert (NEMA)</t>
  </si>
  <si>
    <t>Cindy Tavares Barreto (FURG), Maya Ribeiro Baggio (CEPSUL/ICMBio, SOS Rio da Madre e RMS da Guarda do Embaú), Letícia Casarotto Troian (ONG ANAMA), Alexandre Krob (Instituto Curicaca), Rodrigo Rodrigues de Freitas (UNISUL).</t>
  </si>
  <si>
    <t xml:space="preserve">Foi elaborada proposta de projeto  para realizar um mapeamento das ações de educação ambiental na area  do PAN, visando a criação e implementação da rede de educação ambiental do PAN Lagoas do Sul. A   ideia é que se realizem intercambios e informações, produção  de materiais e uso comum e formações e multiplicaores as ações.  </t>
  </si>
  <si>
    <t>Falta de financiamento das ações</t>
  </si>
  <si>
    <t>Maria Carolina Contato Weigert</t>
  </si>
  <si>
    <t>2.7</t>
  </si>
  <si>
    <t>Elaborar material didático e realizar ações de educação ambiental voltadas para as marismas.</t>
  </si>
  <si>
    <t>Materiais de educação ambiental (palestra, folders, cartazes, cadernos temáticos).</t>
  </si>
  <si>
    <t>Divulgação e valorização das marismas.</t>
  </si>
  <si>
    <t>Patricia Rosa (CNC Flora), Cindy Tavares Barreto (FURG), Maya Ribeiro Baggio (CEPSUL/ICMBio, SOS Rio da Madre e RMS da Guarda do Embaú) e Alexandre Krob (Instituto Curicaca).</t>
  </si>
  <si>
    <t>Foi desenvolvia proposta  para a elaboração de material audiovisual e impresso acerca das marismas, para ser disponibilizado na internet. Esse material serviria e apoio a ações nas escolas das áreas onde ocorrem as marismas e tambem para divulgação a importância desse ecossistema.</t>
  </si>
  <si>
    <t>2.8</t>
  </si>
  <si>
    <t xml:space="preserve">Promover ações de sensibilização ambiental nas empresas de navegação e nos portos quanto ao descarte da água de lastro, limpeza de tanques, resíduos sólidos e abastecimento. </t>
  </si>
  <si>
    <t>Programa de formação em gestão ambiental de portos e hidrovias.</t>
  </si>
  <si>
    <t>Redução da poluição oriunda do transporte de cargas.</t>
  </si>
  <si>
    <t>Superintendente do Porto de Rio Grande, autoridades portuárias de Pelotas e Porto Alegre e Maya Ribeiro Baggio (CEPSUL/ICMBio, SOS Rio da Madre e RMS da Guarda do Embaú).</t>
  </si>
  <si>
    <t>Lagoa dos Patos, Lago Guaíba, Jacuí</t>
  </si>
  <si>
    <t>Sistema de águas Patos Guaíba - RS</t>
  </si>
  <si>
    <t>A retomada da articulação com a Superintendência de Portos  e Hidrovias levará em 2020 à realização de evento técnico  científico sobre a hidrovia, em cuja concepção e dinâmica  as demandas do PAN serão seguidas como diretrizes e  temas com foco central.</t>
  </si>
  <si>
    <t>Ação agrupada à 1.45, juntamente com as ações 2.10 e 3.29.</t>
  </si>
  <si>
    <t>2.9</t>
  </si>
  <si>
    <r>
      <rPr>
        <sz val="12"/>
        <color theme="1"/>
        <rFont val="Calibri"/>
        <family val="2"/>
      </rPr>
      <t xml:space="preserve">Desenvolver </t>
    </r>
    <r>
      <rPr>
        <i/>
        <sz val="12"/>
        <color theme="1"/>
        <rFont val="Calibri"/>
        <family val="2"/>
      </rPr>
      <t xml:space="preserve">site </t>
    </r>
    <r>
      <rPr>
        <sz val="12"/>
        <color theme="1"/>
        <rFont val="Calibri"/>
        <family val="2"/>
      </rPr>
      <t xml:space="preserve">para disponibilizar materiais informativos e de estudos sobre os aspectos sociais e ambientais  da hidrovia Brasil-Uruguai. </t>
    </r>
  </si>
  <si>
    <r>
      <rPr>
        <i/>
        <sz val="12"/>
        <color theme="1"/>
        <rFont val="Calibri"/>
        <family val="2"/>
      </rPr>
      <t>Site</t>
    </r>
    <r>
      <rPr>
        <sz val="12"/>
        <color theme="1"/>
        <rFont val="Calibri"/>
        <family val="2"/>
      </rPr>
      <t xml:space="preserve"> com as informações divulgadas.</t>
    </r>
  </si>
  <si>
    <t>Ampliação da disponibilização de estudos e maior facilidade para pesquisas.</t>
  </si>
  <si>
    <t>Karla Lobato (Labgerco/FURG) e Maya Ribeiro Baggio (CEPSUL/ICMBio, SOS Rio da Madre e RMS da Guarda do Embaú).</t>
  </si>
  <si>
    <t>Site em operação: https://hidroviasustentavel.wixsite.com/site Contém estudos sobre a hidrovia, seus portos, análises  técnicas / científicas sobre as questões socioambientais.</t>
  </si>
  <si>
    <t>site em operação</t>
  </si>
  <si>
    <t>Uma das frentes de ação do projeto que se inicia no segundo semestre de 2021 é a criação de um portal virtual cujo eixo é a relação porto-estuário da Lagoa dos Patos. As metas do projeto incluem revistas virtuais com periodicidade semanal.</t>
  </si>
  <si>
    <t>Criação, alimentação e manutenção de site para disponibilizar materiais informativos e de estudos sobre os aspectos sociais e ambientais da hidrovia Brasil-Uruguai.</t>
  </si>
  <si>
    <t>2.10</t>
  </si>
  <si>
    <t>Realizar encontros para trocas de experiências sobre o turismo náutico e a hidrovia Brasil-Uruguai pelas lagoas dos Patos e Mirim com vistas à sustentabilidade ambiental.</t>
  </si>
  <si>
    <t>Registros dos encontros.</t>
  </si>
  <si>
    <t>Ampliação de repertório técnico dos atores regionais visando a sustentabilidade ambiental.</t>
  </si>
  <si>
    <t>Nelson Gruber (UFRGS), Felipe Rodrigues (UDELAR) e Cindy Tavares Barreto (FURG).</t>
  </si>
  <si>
    <t>Pelotas, Rio Grande, São Lourenço do Sul - RS</t>
  </si>
  <si>
    <t>Cidades da orla da Lagoa dos Patos</t>
  </si>
  <si>
    <t>Prentende-se realizar os encontros com instituições e pesquisadores do Uruguai.</t>
  </si>
  <si>
    <t>Ação agrupada à 1.45, juntamente com as ações 2.8 e 3.29.</t>
  </si>
  <si>
    <t>2.11</t>
  </si>
  <si>
    <t xml:space="preserve">Disponibilizar informações para publicações no âmbito da Região Hidrográfica Litoral do Rio Grande do Sul para a difusão de conhecimentos da cultura da sustentabilidade. </t>
  </si>
  <si>
    <t>Novas revisões das publicações; Compêndios de informações; Reedição do Atlas Ambiental da Bacia do Tramandaí; Publicação do livro "Ciclo das águas na bacia do rio Tramandaí", do livro "Ciclo Hidrológico na Bacia do Rio Tramandaí", do jogo "River Hero"; reedição do material "Taim Banhado de Vida", material "Atlas Ambiental da Bacia Hidrográfica do Camaquã" e outras publicações.</t>
  </si>
  <si>
    <t>Difusão de conhecimento sobre paisagens, ecossistemas e territórios; Ampliação da cultura da sustentabilidade.</t>
  </si>
  <si>
    <t>Rosana Moreno Senna (Fundação Zoobotânica - RS e SEMA), Cacinele Rocha (CECLIMAR/UFRGS), Ricardo Silva Pereira Mello (UERGS), Gabriela Peixoto Coelho de Souza (UFRGS), Rafaela Printes (UERGS - Tapes), Margarete Sponchiado (UERGS - Tapes), Rodrigo Rodrigues de Freitas (UNISUL), Caio Cavalcanti Dutra Eichenberger (ESEC Taim/ICMBio), Maya Ribeiro Baggio (ICMBio/CEPSUL, SOS Rio da Madre e RMS da Guarda do Embaú) e Cindy Tavares Barreto (FURG).</t>
  </si>
  <si>
    <t>Execução do Projeto Taramandahy Fase 3.</t>
  </si>
  <si>
    <t>Atlas revisado e atualizado por cada um dos autores; impressão da segunda edição realizada. Para o livro Ciclo das Águas, foram convidados vários pesquisadores da UFRGS e UERGS, que gentilmente elaboraram seus textos com linguagem adequada para difusão do conhecimento. Publicada a Cartilha "Boas práticas no processamento de frutas nativas" (ANAMA, Projeto Taramandahy, financiado pelo Programa Petrobras Socioambiental)</t>
  </si>
  <si>
    <t>Indicados na coluna ao lado</t>
  </si>
  <si>
    <t>2.12</t>
  </si>
  <si>
    <t>Difundir tecnologias sociais ecoeficientes.</t>
  </si>
  <si>
    <t>Registros de Oficinas e visitas orientadas.</t>
  </si>
  <si>
    <t>Ecotecnologias sociais conhecidas.</t>
  </si>
  <si>
    <t>Membros da ONG ANAMA.</t>
  </si>
  <si>
    <t>Maquiné - RS</t>
  </si>
  <si>
    <t xml:space="preserve">Recebemos desde crianças das séries iniciais do ensino fundamental, membros de Comitês de Bacias, até doutorandos que pesquisam restauração de ecossistemas, totalizando 560 participantes em 25 visitas e uma oficina de paisagismo produtivo, em mais de 40 horas de dedicação. Também implementados 3 sistemas ecológicos de tratamento de esgoto em aldeias guarani da bacia e realizados 6 Encontros Nhemboaty com aldeias guarani da bacia. Atividade cumprida integralmente conforme cronograma, com meta superada em 250%; necessidae de continuidade independente de apoio do projeto Taramandahy cujo contrato encerra-se em novembro
</t>
  </si>
  <si>
    <t>560 participantes em 25 visitas e uma oficina de paisagismo produtivo, em mais de 40 horas de atividades</t>
  </si>
  <si>
    <t>2.13</t>
  </si>
  <si>
    <t>Elaborar campanha e material de divulgação do PAN Lagoas do Sul.</t>
  </si>
  <si>
    <r>
      <rPr>
        <sz val="12"/>
        <color theme="1"/>
        <rFont val="Calibri"/>
        <family val="2"/>
      </rPr>
      <t xml:space="preserve">Plano de comunicação para o PAN (exemplos: Logomarca do PAN, selo socioambiental, banner, </t>
    </r>
    <r>
      <rPr>
        <i/>
        <sz val="12"/>
        <color theme="1"/>
        <rFont val="Calibri"/>
        <family val="2"/>
      </rPr>
      <t>site</t>
    </r>
    <r>
      <rPr>
        <sz val="12"/>
        <color theme="1"/>
        <rFont val="Calibri"/>
        <family val="2"/>
      </rPr>
      <t>, mídias sociais, eventos, folheteria); Registros de participação em seminários de Pesquisa e Extensão.</t>
    </r>
  </si>
  <si>
    <t>Visibilidade e reconhecimento de ações do PAN Lagoas do Sul.</t>
  </si>
  <si>
    <t>Maya Ribeiro Baggio (CEPSUL/ICMBio e SOS Rio da Madre)</t>
  </si>
  <si>
    <t>Rodrigo Rodrigues de Freitas (UNISUL), Cindy Tavares Barreto (FURG), Dilton de Castro (Comitê da Bacia do Rio Tramandaí), Walter Steenbock (CEPSUL/ICMBio), Cleber Palma Silva (FURG e APA Lagoa Verde) e Cristian Dietrich (APABF/ICMBio).</t>
  </si>
  <si>
    <t xml:space="preserve">O Boletim Lagoando já está em sua 4ª edição, porém o perfil do Instagram teve de ser parado. O perfil será reativado quando for aceito o projeto de comunicação que estou elaborando para o Cepsul, que também abordará o PAN Lagoas do Sul. O Lagoando está sendo divulgado por e-mail à todos os articuladores, colaboradores e outros parceiros do PAN Lagoas do Sul e do Cepsul, também está sendo dispobibilizado na página do Cepsul e do PAN Lagoas do Sul / ICMBio. Apresentaçãodas estratégias de comunicação durante o CBUC (2018), no Espaço SNUC, do ICMBio.  
</t>
  </si>
  <si>
    <t>4 boletins, 1 perfil no instagram.</t>
  </si>
  <si>
    <t xml:space="preserve">Maya Baggio 
</t>
  </si>
  <si>
    <r>
      <rPr>
        <sz val="12"/>
        <color theme="1"/>
        <rFont val="Calibri"/>
        <family val="2"/>
      </rPr>
      <t xml:space="preserve">Estratégias de comunicação para o PAN (exemplos: Logomarca do PAN, selo socioambiental, banner, </t>
    </r>
    <r>
      <rPr>
        <i/>
        <sz val="12"/>
        <color theme="1"/>
        <rFont val="Calibri"/>
        <family val="2"/>
      </rPr>
      <t>site</t>
    </r>
    <r>
      <rPr>
        <sz val="12"/>
        <color theme="1"/>
        <rFont val="Calibri"/>
        <family val="2"/>
      </rPr>
      <t>, mídias sociais, eventos, folheteria); Registros de participação em seminários de Pesquisa e Extensão.</t>
    </r>
  </si>
  <si>
    <t>2.14</t>
  </si>
  <si>
    <t>Apoiar a realização do Festival Nacional de Aves Migratórias em Tavares e Mostardas - RS.</t>
  </si>
  <si>
    <t>Registros do Festival (vídeos, rádio, fotos e TV).</t>
  </si>
  <si>
    <t>Valorização da avifauna e divulgação do PARNA Lagoa do Peixe; Crescimento econômico para comércio local; Manutenção e conservação da avifauna; Divulgação de rotas migratórias.</t>
  </si>
  <si>
    <t>Fernando Weber (PARNA Lagoa do Peixe/ICMBio)</t>
  </si>
  <si>
    <t>Maya Ribeiro Baggio (CEPSUL/ICMBio, SOS Rio da Madre e RMS da Guarda do Embaú), Alexandre Krob (Instituto Curicaca), Cindy Tavares Barreto (FURG) e Fernando Faria (FURG/LAATM).</t>
  </si>
  <si>
    <t>Municípios de Mostardas e Tavares - RS</t>
  </si>
  <si>
    <t xml:space="preserve">Festival anual com incremento comunitário nas manifestações culturais. Na opinião da comunidade e do parque, o Festival de 2018 foi o melhor até hoje. Inclui-se atividades culturais da comunidade e foi realizado em uma praça da cidade, o que ampliou a interação com o público e consequentemente com os municípios. As duas prefeituras participaram atuantes no evento, que demonstraram interesse em colaborar com melhorias no Parque e execução de ações em conjunto. </t>
  </si>
  <si>
    <t>Magnus Severo (PNLP)</t>
  </si>
  <si>
    <t>2.15</t>
  </si>
  <si>
    <t>Qualificar os membros do Comitê de Bacia do Tramandai para o gerenciamento dos recursos hídricos.</t>
  </si>
  <si>
    <t>Visitas técnicas realizadas.</t>
  </si>
  <si>
    <t>Membros do Comitê da Bacia qualificados.</t>
  </si>
  <si>
    <t>Tiago Correa (Comitê da Bacia do Rio Tramandaí).</t>
  </si>
  <si>
    <t>Bacia Hidrográfica do Rio Tramandaí</t>
  </si>
  <si>
    <t>Realizados 2 Seminários Conversas sobre as Águas, com temas sobre Plano da bacia, conflitos, usos de água e integração com a gestão costeira e região hidrográfica Litoral. Realizado 1 Seminário sobre Riscos Hidrológicos na bacia Tramandaí. Realizadas 4 Caiacadas com cerca de 400 participantes, onde além de remar, foram promvidas rodas de conversas sobre as águas da bacia do Tramandaí e região Litoral. Realizadas 4 saídas técnicas na bacia Tramandaí, em locais como Estação de Tratamento de Esgoto, Terminal Petrolífero, Roteiro turístico integrado à água e Unidades de Planejamento do Plano da Bacia. Participação de membros do Comiê da Bacia, como professores, técnicos de saneamento, químicos, turismólogos, pescadores entre outros. Realizados 16 encontros com gestores municipais em 16 municípios da Bacia.</t>
  </si>
  <si>
    <t>3 Seminários realizados, com cerca de 300 participantes no total. 4 caiacadas realizadas com cerca de 400 participantes.
 4 visitas técnicas na bacia, para cerca de 70 participantes. Realizados 16 encontros com gestores públicos com foco na gestão dos recuursos hídricos. Envolvimento total de cerca de 800 pessoas no conjunto das atividades</t>
  </si>
  <si>
    <t xml:space="preserve">As informações da 2.16 já foram incluídas nesta ação. </t>
  </si>
  <si>
    <t>Esta ação recebeu o agrupamento da ação 2.16.</t>
  </si>
  <si>
    <t>2.16</t>
  </si>
  <si>
    <t>Colaborar para qualificação dos membros dos Comitês de Gerenciamento das Bacias Hidrográficas da Região Litoral.</t>
  </si>
  <si>
    <t>Registros e documentos de encontros municipais, seminários e visitas técnicas à campo.</t>
  </si>
  <si>
    <t>Qualificação dos membros dos comitês para o gerenciamento dos recursos hídricos.</t>
  </si>
  <si>
    <t>Bacias hidrográficas do Rio Tramandaí, Lagoa-Mirim - canal São Gonçalo (possibilidade de ampliação, lagoa dos patos e Delta do Jacuí</t>
  </si>
  <si>
    <t>Região hidrográfica litorânea do Rio Grande do Sul</t>
  </si>
  <si>
    <t>Possibilidade de ampliação para região litorânea do RS. Execução confirmada para a Bacia do Rio Tramandaí - Projeto Tramandahy Fase 3.</t>
  </si>
  <si>
    <t>Realizadas 4 saídas técnicas em locais como Estação de Tratamento de Esgoto, Terminal Petrolífero, Roteiro turístico integrado à água e Unidades de Planejamento do Plano da Bacia. Participação de membros do Comiê da Bacia, como professores, técnicos de saneamento, químicos, turismólogos, pescadores entre outros. Realizados 3 Seminários sobre gestão integrada, risco hidrológico e plano de bacia; realizados 18 encontros com gestores municipais em 18 municípios da Bacia.</t>
  </si>
  <si>
    <t>4 visitas técnicas, para cerca de 70 participantes</t>
  </si>
  <si>
    <t>Agrupada com a ação 2.15</t>
  </si>
  <si>
    <t>2.17</t>
  </si>
  <si>
    <t>Fortalecer o Programa de Monitoramento Mirim Costeiro, Garopaba - SC.</t>
  </si>
  <si>
    <r>
      <rPr>
        <sz val="12"/>
        <color theme="1"/>
        <rFont val="Calibri"/>
        <family val="2"/>
      </rPr>
      <t xml:space="preserve">Fotografias e vídeos das atividades, disponibilizados no </t>
    </r>
    <r>
      <rPr>
        <i/>
        <sz val="12"/>
        <color theme="1"/>
        <rFont val="Calibri"/>
        <family val="2"/>
      </rPr>
      <t xml:space="preserve">site </t>
    </r>
    <r>
      <rPr>
        <sz val="12"/>
        <color theme="1"/>
        <rFont val="Calibri"/>
        <family val="2"/>
      </rPr>
      <t>do programa; banco de dados referente ao monitoramento.</t>
    </r>
  </si>
  <si>
    <t>Ampliação do programa para outros municípios; Desenvolvimento de um aplicativo interativo para a troca de informações entre as diferentes praias que estão sendo monitoradas pelas crianças.</t>
  </si>
  <si>
    <t>Caroline Schio (Instituto Monitoramento Mirim Costeiro)</t>
  </si>
  <si>
    <t>Rodrigo Rodrigues de Freitas (UNISUL) e Maya Ribeiro Baggio (CEPSUL/ICMBio, SOS Rio da Madre e RMS da Guarda do Embaú).</t>
  </si>
  <si>
    <t>Garopaba - SC</t>
  </si>
  <si>
    <t>Litoral Centro-Sul de SC</t>
  </si>
  <si>
    <t>Banco de dados referente ao monitoramento socioambiental das praias, que pode dar subsídios à elaboração de políticas públicas de conservação do ecossistema costeiro.</t>
  </si>
  <si>
    <t>O instituto Monitoramento Mirim Costeiro possui nova sede no centro histórico de Garopaba (SC) onde as atividades vêm sendo realizadas. O Instituto  segue com seu trabalho de educação ambiental com as 12 escolas da rede municipal de Garopaba, além de atender as crianças da comunidade com atividades educativas no contra turno escolar em sua sede. Além disso, capacitou uma nova equipe de educadores para replicar sua metodologia social no município de Ubatuba-SP, que atuou ao longo de 2019 com 4 escolas municipais, envolvendo 120 alunos. No ano de 2020 nossa tecnologia social será replicada no município de Imbituba-SC, envolvendo em torno de 250 crianças do 4º ano de 9 escolas municipais.</t>
  </si>
  <si>
    <t xml:space="preserve">Durante o ano de 2018 e 2019 o Instituto Monitoramento Mirim Costeiro – IMMC realizou 96 saídas a campo, 64 oficinas educativas nas escolas e formou 740 Monitores Mirins Costeiros entre 8 e 11 anos de idade, das 12 escolas municipais de Garopaba. Na sede do IMMC recebemos mais de 1.200 turistas ao longo do ano, além de atender diariamente as crianças da comunidade local com atividades educativas no contra-turno escolar. O IMMC organizou os eventos do Dia Mundial de Limpeza de Rios e Praias e o da Boas-vindas às Baleias Francas. Realizou oficinas educativas durante o Programa de Verão da Secretaria de Turismo em todas as praias de Garopaba atingindo mais de 15 mil pessoas, além de ações em campeonatos de surf regionais, na Semana do Meio Ambiente, na Mostra José Lutzenberger e na Festa Cultural da Quermesse. </t>
  </si>
  <si>
    <t xml:space="preserve">Caroline Schio </t>
  </si>
  <si>
    <t>2.18</t>
  </si>
  <si>
    <t>Buscar o reconhecimento da região do cordão lagunar do litoral norte do Rio Grande do Sul como Paisagem Cultural.</t>
  </si>
  <si>
    <t>Proposta de reconhecimento apresentada ao órgão estadual.</t>
  </si>
  <si>
    <t>Fortalecimento das interações positivas entre cultura e paisagem.</t>
  </si>
  <si>
    <t>Mirian Rodrigues (IPHAE), Monica Wiggers (IPHAE) e Fernando Becker (Instituto de Biociências/UFRGS).</t>
  </si>
  <si>
    <t>A ação pode ser ampliada para toda área de abrangência, servindo como piloto.</t>
  </si>
  <si>
    <t xml:space="preserve">Ainda não houve oportunidade para avançar muito na ação de reconhecimento dessa figura cultural. Foram feitas gestões junto ao Instituto do Patrimônio Histórico e Artístico Estadual e ao Instituto de Biociências da UFRGS, setor de pesquisa em gestão de paisagem natural, mas não evoluiu. </t>
  </si>
  <si>
    <t>2.19</t>
  </si>
  <si>
    <t>Promover a aproximação entre os povos e comunidades tradicionais no território do PAN para troca de conhecimentos culturais e produtos da sociobiodiversidade.</t>
  </si>
  <si>
    <t>Registros dos encontros para troca de conhecimentos; feira de produtos da sociobiodiversidade.</t>
  </si>
  <si>
    <t>Reconhecimento e valorização dos conhecimentos tradicionais; comercialização de produtos da sociobiodiversidade.</t>
  </si>
  <si>
    <t>Dayse Aparecida dos Santos Rocha (PEI/SEMA - RS), Joana Braun Bassi (DBIO/SEMA - RS), Márcia Londero (EMATER - RS) e Alexandre Krob (Instituto Curicaca).</t>
  </si>
  <si>
    <t>Foram realizadas reuniões do recém criado Fórum Permanente de Direitos dos Povos Indígenas de Porto Alegre – FINPOA, buscando a articulação entre os povos indígenas de Porto Alegre. De acordo com Joseane dos Santos (GAT), quilombolas e indígenas participaram em curso de agricultura biodinâmica, na região de Tapes/RS, com visitações e troca de saberes.</t>
  </si>
  <si>
    <t>Luis Paulo Vieira Ramos e Joseane dos Santos</t>
  </si>
  <si>
    <t>2.20</t>
  </si>
  <si>
    <t>Integrar iniciativas de etnomapeamento, cartografia social e estudos que contemplem a diversidade cultural.</t>
  </si>
  <si>
    <t xml:space="preserve">Relatórios; Planos de Vida/Planos de gestão da biodiversidade junto aos povos e comunidades tradicionais; mapas temáticos e etnomapas que ilustrem a sociobiodiversidade na região de abrangência das lagoas do sul.  </t>
  </si>
  <si>
    <t>Aumentar a autonomia das comunidades em relação a proteção dos seus territorios; contribuir com ações e utilização de instrumentos de gestão ambiental e territorial das terras e entorno de onde habitam as comunidades; subsidiar as ações de restauração ambiental, enriquecimento da biodiversidade por meio de uma abordagem intercultural.</t>
  </si>
  <si>
    <t>Rafaela Printes (UERGS - Tapes)</t>
  </si>
  <si>
    <t>Alessandra Larissa D'Oliveira Fonseca (UFSC), Márcia Londero (EMATER - RS), Rodrigo Cossio (AEPIM/CTI) e Joana Braun Bassi (DBIO/SEMA - RS).</t>
  </si>
  <si>
    <t>Barra do Ribeiro, Mariana Pimentel, Sertão Santana, Camaquã, Cristal, Canguçu - RS</t>
  </si>
  <si>
    <t>Esta ação está prevista para iniciar em 2020</t>
  </si>
  <si>
    <t>2.21</t>
  </si>
  <si>
    <t>Propor e implementar estratégias para visibilizar a contribuição dos povos e comunidades tradicionais na conservação de espécies, ecossistemas e qualidade das águas.</t>
  </si>
  <si>
    <t xml:space="preserve">Proposta estratégica elaborada e implementada; Registros de atividades e publicações técnico-científicas. </t>
  </si>
  <si>
    <t>Sensibilização dos diferentes atores sobre a contribuição dos povos e comunidades tradicionais na conservação de espécies, ecossistemas e qualidade das águas.</t>
  </si>
  <si>
    <t>Márcia Londero (EMATER - RS), Jamir Luís Silva da Silva (Embrapa Clima Temperado), Irajá Antunes (Embrapa Clima Temperado), ONG ANAMA, Joana Braun Bassi (DBIO/SEMA - RS) e Walter Steenbock (CEPSUL/ICMBio).</t>
  </si>
  <si>
    <t>Projeto guardiões de sementes - EMBRAPA</t>
  </si>
  <si>
    <t>Foi realizada pesquisa-ação com o Fórum  Delta do Jacuí para levantar subsídios para o monitoramento da pesca do bagre, buscando um manejo que conserve as espécies  e permita a continuidade dos modos de vida dos pescadores; estão sendo realizadas duas dissertações com os Guarani da aldeia Pindó Mirim buscando visualizar conjuntamente o manejo das águas e suas estratégias de visibilizar suas questões. Foi elaborado um vídeo sobre a Rota dos Butiazais, Cadeia Solidária das Frutas Nativas e os Territórios Rurais, que visibiliza o Quilombo Chácada da Cruz, em Tapes, aldeia guarani da BR 116</t>
  </si>
  <si>
    <t>Dissertação sobre proibição da pesca do bagre, capítulo de livro sobre proibição da pesca do bagre, minuta de proposta de manejo do bagre no âmbito de abrangência do Fórum da Pesca do Delta do Jacuí; vídeo sobre Rota dos Butiazais, Cadeia Solidária das Frutas Nativas e Territórios Rurais. Visitas e saídas de campo com os guarani na Tekoá Pindó Mirim, Parque Estadual de Itapuã.</t>
  </si>
  <si>
    <t>Desmantelamento da Câmara Temática de Agroecologia. Extinção da Secretaria Estadual de Desenvolvimento Rural, Pesca e Cooperativismo. Fragilização das instituições que trabalham com a temática.</t>
  </si>
  <si>
    <t>2.22</t>
  </si>
  <si>
    <t>Promover a visibilidade das comunidades e dos modos de vida quilombola na região do PAN Lagoas do Sul.</t>
  </si>
  <si>
    <t>Registros de eventos como oficina de artesanato; Almoço na Semana da Consciência Negra; Vídeos com enfoque sobre a evolução do negro; Jantar Afro-Tchê.</t>
  </si>
  <si>
    <t>Aumento da visibilidade das comunidades e modos de vida quilombola para fortalecer as interações positivas com a conservação da biodiversidade.</t>
  </si>
  <si>
    <t>Vinícius Ramos (Federação Quilombola e Quilombo Chácara da Cruz - RS)</t>
  </si>
  <si>
    <t>Técnicos da EMATER/RS e representantes da  Afro-INCRA e Fundação Cultural Palmares.</t>
  </si>
  <si>
    <t>Quilombro Chácara da Cruz, Tapes - RS</t>
  </si>
  <si>
    <t>Quilombo Chácara da Cruz em Tapes - RS, Quilombo Toca  Santa Cruz em Paulo Lopes - SC,  Quilombo Morro do Fortunato  em Garapoba e Imbituba - SC</t>
  </si>
  <si>
    <t>A ação tem sido realizada buscando mostrar o que eles têm de melhor, como artesanatos, comidas e danças, para começar a serem vistos. Com folders e promovendo eventos e apoio da UNIPAMPA. Como exemplos, foram realizaos o Jantar AfroTchê (Tapes/RS), oficinas, a 1ª Semana da Consciência Negra (Tapes/RS),  elaboração de vídeos e contação de histórias nas escolas, envolvendo também apreentações sobre as bonecas.</t>
  </si>
  <si>
    <t>Relatos das atividades citadas na coluna ao lado.</t>
  </si>
  <si>
    <t>Vinícius Ramos e Joseane dos Santos</t>
  </si>
  <si>
    <t>2.23</t>
  </si>
  <si>
    <t>Apoiar e divulgar a visitação às comunidades quilombolas para realização de trilhas orientadas.</t>
  </si>
  <si>
    <t>Registro das visitas; materiais de divulgação; revistas mensais de divulgação de atividades quilombolas.</t>
  </si>
  <si>
    <t>Promoção de ações de intercâmbio entre comunidades quilombolas na região das lagoas do sul; troca de experiências em gestão de quilombos; maior visibilidade da comunidade quilombola; empoderamento quilombola; manutenção do modo de ser e viver quilombola para fortalecer as interações positivas com a conservação da biodiversidade.</t>
  </si>
  <si>
    <t>Joseane dos Santos (Quilombo Chácara da Cruz - RS)</t>
  </si>
  <si>
    <r>
      <rPr>
        <sz val="12"/>
        <color theme="1"/>
        <rFont val="Calibri"/>
        <family val="2"/>
      </rPr>
      <t>Alexandre Krob (Instituto Curicaca), SDR, P</t>
    </r>
    <r>
      <rPr>
        <sz val="12"/>
        <color theme="1"/>
        <rFont val="Calibri"/>
        <family val="2"/>
      </rPr>
      <t xml:space="preserve">refeituras Municipais de Tapes - RS e Praia Grande - SC, </t>
    </r>
    <r>
      <rPr>
        <sz val="12"/>
        <color theme="1"/>
        <rFont val="Calibri"/>
        <family val="2"/>
      </rPr>
      <t>Sebastião Henrique Lima (INCRA), Iara Velasques (ICMBio) e Vinícios Ramos (Federação Quilombola e Quilombo Chácara da Cruz).</t>
    </r>
  </si>
  <si>
    <t>Quilombo Chácara da Cruz no município de Tapes - RS, Quilombo PARNA Praia Grande - SC</t>
  </si>
  <si>
    <t>Visitação e apoio de um encontro de mulheres negras no Quilombo dos Flores em Porto Alegre e depois no Quilombo do Silva. Nesse encontro foram convidadas mulheres negras como advogadas, enfermeiras, assistentes sociais, poetisas, cantoras. Todas elas deram palestras motivacionais e de empoderamento feminino; Criamos o grupo cultural afro;Jantar "Afrotche" = é apresentada as comidas dos orixás, na culinária gaúcha. O desdobramento dessa ação gerou um grupo de dança de teatro, onde levamos as histórias contadas das ações das mulheres negras nos Tumbeiros (navios negreiros), distribuindo bonecas Abayomis na Semana da Consciência Negra; Curso de Yorubá (dado por um nigeriano);Entrevistas TV local sobre cultura afro e religião afro; Promoção de inclusão de justiça social, por meio da arte da cultura brasileira; Ingresso no curso de agricultura biodinâmica; certificado de licenciamento para templos e atividades do povo de religião afro; a prefeitura de Tapes apoiou o Conselho de Povos de Terreiro, que foi criado pela Lei nº 3135/2018.</t>
  </si>
  <si>
    <t>Joseane dos Santos</t>
  </si>
  <si>
    <t>2.24</t>
  </si>
  <si>
    <t>Promover a articulação e formação dos pescadores artesanais no litoral de Santa Catarina e Rio Grande do Sul, via componente 1.4/ GEF Mar.</t>
  </si>
  <si>
    <t>Registro de mobilização e de oficinas e cursos.</t>
  </si>
  <si>
    <t>Fortalecimento das comunidades pesqueiras artesanais da APABF, REVIS Ilha dos Lobos e PARNA da Lagoa do Peixe.</t>
  </si>
  <si>
    <t>Ronaldo Costa (APABF/ICMBio)</t>
  </si>
  <si>
    <t>Lédio da Silveira (ASPECI), Maria Aparecida Ferreira "Cida" (Conselho Comunitário e Fórum da Agenda 21 de Ibiraquera), Aline Kellerman (REVIS Ilha dos Lobos/ICMBio), Fernando Weber (PARNA Lagoa do Peixe/ICMBio), Luciana Ribas (CNPT), Katia Barros (CONFREM), Maya Ribeiro Baggio (CEPSUL/ICMBio, SOS Rio da Madre e RMS da Guarda do Embaú), Rodrigo Rodrigues de Freitas (UNISUL), Roberto Fabiano (Consultor GEF Mar) e Alexandre Krob (Instituto Curicaca).</t>
  </si>
  <si>
    <t>APA Baleia Franca - SC, REVIS Ilha dos Lobos e PARNA Lagoa do Peixe - RS</t>
  </si>
  <si>
    <t>Avanço substancial, com execução do componente 1.4 do projeto GEF Mar. Verificar projeto para componente 1.2
O componente de integração comunitária do Projeto GEF-MAR teve 16 meses de duração (março de 2018 a junho de 2019) e sua coordenação foi realizada pela base avançada do CNPT/ICMBio. Ao longo do projeto foram realizadas sete reuniões comunitárias com o intuito de apresentar a proposta e envolver os pescadores nos eventos, três cursos de formação de lideranças (8h cada), um curso de gestão de projetos (8h) e duas oficinas regionais com três dias de duração cada. Os eventos eram abertos para todos os pescadores, havendo cartazes dos eventos colados nos pontos de circulação (e.g. ranchos, Colônias de Pescadores e bares). Os pescadores foram convidados para encontros mediante a entrega de um folder, sendo realizados diálogos sobre a relação da pesca com a APABF nos ranchos de pesca e junto às embarcações à beira-mar e na lagoa.</t>
  </si>
  <si>
    <t>Oficinas e materiais do componente 1.4. Solicitar relatórios com CNPT.</t>
  </si>
  <si>
    <t>Necessidade de instrumentos de avaliação para mensurar efetividade e demandas restantes.</t>
  </si>
  <si>
    <t>Ronaldo Cataldo Costa (CEPSUL/ICMBio)e Rodrigo Rodrigues de Freitas (UNISUL)</t>
  </si>
  <si>
    <r>
      <rPr>
        <b/>
        <sz val="12"/>
        <color theme="1"/>
        <rFont val="Calibri"/>
        <family val="2"/>
      </rPr>
      <t xml:space="preserve">Produtos obtidos: </t>
    </r>
    <r>
      <rPr>
        <sz val="12"/>
        <color theme="1"/>
        <rFont val="Calibri"/>
        <family val="2"/>
      </rPr>
      <t>Oficinas e materiais do componente 1.4. Solicitar relatórios com CNPT.</t>
    </r>
  </si>
  <si>
    <t>2.25</t>
  </si>
  <si>
    <t>Resgatar, visibilizar e fortalecer o conhecimento tradicional da pesca artesanal.</t>
  </si>
  <si>
    <t>Publicações técnico-científicas.</t>
  </si>
  <si>
    <t>Fortalecimento das comunidades e povos e aplicação dos conhecimentos em práticas sustentáveis de pesca.</t>
  </si>
  <si>
    <t>Cláudio José Cardozo da Costa (Fórum Lagoa dos Patos - RS)</t>
  </si>
  <si>
    <t>Gabriela Peixoto Coelho de Souza (PGDR/UFRGS), Cindy Tavares Barreto (FURG) e Rodrigo Rodrigues de Freitas (UNISUL).</t>
  </si>
  <si>
    <t>Municípios do Delta do Jacuí, Rio Grande, Pelotas e São José do Norte - RS</t>
  </si>
  <si>
    <t>Planície costeira do PAN</t>
  </si>
  <si>
    <t xml:space="preserve">Foram realizadas visitas às comunidades tradicionais de Pesca e aplicação de um questionário relacionado à problemática de visão dos pescadores e pescadoras dos problemas da pesca. Está prevista a realização de oficinas. </t>
  </si>
  <si>
    <t>Relatos das atividades indicadas na coluna ao lado.</t>
  </si>
  <si>
    <t xml:space="preserve">Cláudio José Cardozo da Costa </t>
  </si>
  <si>
    <t>2.26</t>
  </si>
  <si>
    <t>Promover a identificação de conflitos e a mobilização para a sustentabilidade da pesca e dos modos de vida das comunidades e povos tradicionais.</t>
  </si>
  <si>
    <t>Mapa dos conflitos identificados; Registros de oficinas, reuniões e seminários da mobilização realizada.</t>
  </si>
  <si>
    <t>Fortalecimento das atividades tradicionais; Manutenção do modo de ser e viver das comunidades tradicionais de pescadores para fortalecer as interações positivas com a conservação da biodiversidade.</t>
  </si>
  <si>
    <t>Gabriela Peixoto Coelho de Souza (PGDR/UFRGS), Rafaela Printes (UERGS - Tapes), FUNAI e Guilherme Fuhr (Secretaria Municipal de Desenvolvimento Social - Prefeitura de Porto Alegre).</t>
  </si>
  <si>
    <t>Delta do Jacuí, Lago Guaíba e norte da Laguna dos Patos  - RS</t>
  </si>
  <si>
    <t>Atualmente os pescadores estão mobilizados contra a instalação da Mega Mina Guaíba (mina de carvão nos municípios de Eldorado do Sul e Charquedas, que vai alterar as condições de solo e aquíferos no entorno do Parque do Delta do Jacuí e qualidade da água e biologia do Rio Jacuí e seu Delta, Lago  Guaíba e Laguna dos Patos), participando de todas as audiências públicas realizadas e reunião específica com o MPF, buscando serem ouvidos como Comunidade Tradicional, pois a atividade da pesca será fortemente impactada pelo empreendimento. A ong 350.org está apoiando os pescadores nas suas ações. Os acampamentos, alguns históricos, dos pescadores da Região do Fórum do Delta do Jacuí, estão sendo sistematicamente destruídos pela polícia ambiental numa clara demonstração de abuso de autoridade e racismo ambiental. As denúncias mantidas junto ao MPF, foram declinadas ao MPE, por ser tratar de crime estadual. Se não houver uma investigação isenta por parte da União, os pescadores enquanto comunidades tradicionais continuarão sujeitos ao assédio da polícia ambiental, que confisca seus petrechos, rouba seus peixes e ateia fogo nos acampamentos, pois nestes locais isolados não há quem posso testemunhar. Fotos feitas por pescadores em anexo. Os pescadores têm relatado contaminação do Rio Jacuí pelas sucessivas dragagem do canal de acesso ao Pólo Petroquímico de Triunfo, o que também foi relatado ao MPF. A mineração de areia continua causando impactos negativos na flora e fauna aquáticas e qualidade da água na região do Fórum do Delta do Jacuí.</t>
  </si>
  <si>
    <t>Com relação à instalação da Mina é o desconhecimento da população sobre os riscos ambientais e de saúde de um mega empreendimento de mineração e a manipulação nas audiências públicas com promessas de emprego e desenvolvimento local. Falta de laudos técnicos que deixem claro os riscos da mineração. Temos como registros as atas das reuniões com o MPF e do Fórum do Delta do Jacuí e fotos da participação nas audiências públicas.</t>
  </si>
  <si>
    <t>Luís Paulo Vieira Ramos</t>
  </si>
  <si>
    <t>2.27</t>
  </si>
  <si>
    <t>Apoiar a realização das reuniões periódicas da rede interaldeã Mbya Guarani voltada a planejar ações de gestão territorial e ambiental das aldeias Mbya Guarani localizadas no território centro sul, litoral e sul do Rio Grande do Sul.</t>
  </si>
  <si>
    <t xml:space="preserve">Publicação do Plano de Vida/Plano de Gestão Territorial e Ambiental Mbya Guarani na abrangência das lagoas do litoral, centro-sul e sul do Rio Grande do Sul. </t>
  </si>
  <si>
    <t>Ampliar o empoderamento Guarani para a governança territorial e ambiental em seu território originário; fortalecimento da rede Mbya para manter a gestão dos recursos naturais em articulação e diálogo com outras culturas não indígenas; promover espaços de troca de informações entre os indígena e o Estado, acompanhando execução de projetos e políticas públicas; manutenção do modo de ser e viver indígena para fortalecer as interações positivas com a conservação da biodiversidade.</t>
  </si>
  <si>
    <r>
      <rPr>
        <sz val="12"/>
        <color theme="1"/>
        <rFont val="Calibri"/>
        <family val="2"/>
      </rPr>
      <t xml:space="preserve">Jerônimo Verá Franco Tupã (Aldeia </t>
    </r>
    <r>
      <rPr>
        <i/>
        <sz val="12"/>
        <color theme="1"/>
        <rFont val="Calibri"/>
        <family val="2"/>
      </rPr>
      <t>Yvy Poty</t>
    </r>
    <r>
      <rPr>
        <sz val="12"/>
        <color theme="1"/>
        <rFont val="Calibri"/>
        <family val="2"/>
      </rPr>
      <t>)</t>
    </r>
  </si>
  <si>
    <t>Santiago Franco (Mbya Guarani Tapes), André Benites (Mbya Guarani Maquiné), Lorenço Benites (Mbya Guarani Pelotas/Canguçu), Rafaela Printes (UERGS - Tapes), Márcia Londero (EMATER - RS), Mariana Soares (EMATER) e Gabriel Poester (ONG ANAMA) e Felipe Brisuela (Mbya Guarani Riozinho) e Mário Torres (Mbya Guarani Torres).</t>
  </si>
  <si>
    <t>Barra do Ribeiro, Camaquã e Canguçú, Maquiné, Riozinho, Osório, Torres - RS</t>
  </si>
  <si>
    <t>Aldeias Mbya Guarani e entorno</t>
  </si>
  <si>
    <t>Custo estimado para realizar reuniões interaldeãs por 5 anos com combustível</t>
  </si>
  <si>
    <t>Foram realizados 53 encontros do Comitê Gestor entre nove aldeias.  As reuniões interaldeãs continuam occorendo, uma por mês, cada uma delas em diferentes aldeias, escolhidas pelos próprios membros do Comitê a cada nova reunião. Há contudo uma desaceleração das ações fruto das reuniões do Comitê Gestor, em fução da falta de recursos do DNIT e das indefinições do Governo Federal.  No entanto, as reuniões estão sendo mantidas. Há no entanto, uma diminuição da divulgação às instituições, dificultando a formação das redes de apoio.</t>
  </si>
  <si>
    <t>Até o momento foram realizadas 53 reuniões.</t>
  </si>
  <si>
    <t>Há uma desaceleração das ações fruto das reuniões do Comitê Gestor, em fução da falta de recursos do DNIT e das indefinições do Governo Federal.  No entanto, as reuniões estão sendo mantidas. Há no entanto, uma diminuição da divulgação às instituições, dificultando a formação das redes de apoio.</t>
  </si>
  <si>
    <t>Jerônimo Verá Franco Tupã (Aldeia Yvy Poty)</t>
  </si>
  <si>
    <t>2.28</t>
  </si>
  <si>
    <t>Apoiar e divulgar a visitação às aldeias Guarani para realização de trilhas orientadas "Um dia para conhecer a realidade Guarani".</t>
  </si>
  <si>
    <t>Registro das visitas em vídeos, materiais de divulgação como folders, fotografias e banners que serão usados em espaços de educação indígena e educação intercultural.</t>
  </si>
  <si>
    <t>Ampliar a visibilidade da presença indígena na região de abrangência das lagoas do Sul; possibilitar aos não indígenas a convivência e valorização da cultura indígena, contribuindo para minimizar preconceitos; Incentivo ao etnoturismo de base comunitária na região das lagoas do sul; manutenção do modo de ser e viver indígena para fortalecer as interações positivas com a conservação da biodiversidade.</t>
  </si>
  <si>
    <r>
      <rPr>
        <sz val="12"/>
        <color theme="1"/>
        <rFont val="Calibri"/>
        <family val="2"/>
      </rPr>
      <t xml:space="preserve">Jerônimo Verá Franco Tupã (Aldeia </t>
    </r>
    <r>
      <rPr>
        <i/>
        <sz val="12"/>
        <color theme="1"/>
        <rFont val="Calibri"/>
        <family val="2"/>
      </rPr>
      <t>Yvy Poty</t>
    </r>
    <r>
      <rPr>
        <sz val="12"/>
        <color theme="1"/>
        <rFont val="Calibri"/>
        <family val="2"/>
      </rPr>
      <t xml:space="preserve">) </t>
    </r>
  </si>
  <si>
    <t>Rafaela Printes (UERGS - Tapes), Luiz Henrique Fragoas Pimenta (Instituto Tabuleiro, Cooperativa Caipora, PEST e RMS da Guarda do Embaú), Alexandre Krob (Instituto Curicaca) e Márcia Londero (EMATER - RS).</t>
  </si>
  <si>
    <t>Sertão Santana, Barra do Ribeiro, Camaquã e Torres - RS</t>
  </si>
  <si>
    <t>Custo estimado para manutenção de trilhas, impressões de folders, banners, compra de pendrive.</t>
  </si>
  <si>
    <t xml:space="preserve">Visita de mais de 400 pessoas na aldeia no ano de 2018. As visitações a aldeia pararam no inverno. Dia 30/10 farão a inaugruação da Trilha e Oficina de produção de caixinhas para as abelhas Jataí, neste momento vão apresentar a trilha para todos. Esta oficina vai contar com a participação de dois guarani por aldeia. Haverá uma visitação já marcada   provavelmente para o dia 15 de dezembro, com 25 alunos da UFRGS e 25 da UNISC (Município de Santa Cruz do Sul), e seus familiares. Também estão organizando uma  preparação de material para o dia do ìndio. </t>
  </si>
  <si>
    <t xml:space="preserve">Relato das visitas indicadas na coluna ao lado. </t>
  </si>
  <si>
    <t>Há dificuldade de acesso à aldeia, estrada estreita, esburacada, falta passar a patrola para alargar e melhorar a estrada. Ônibus de 45 lugares não consegue chegar até a aldeia e os turistas tem que caminhar 4km até chegar lá. A ponte também é muito ruim e quando chove não é possivel transitar de carro.</t>
  </si>
  <si>
    <t>2.29</t>
  </si>
  <si>
    <t>Desenvolver a certificação agroecológica participativa, a sensibilização e a articulação continuada junto aos consumidores de Porto Alegre e Viamão.</t>
  </si>
  <si>
    <t>Documentos das reuniões; Material de divulgação e apoio.</t>
  </si>
  <si>
    <t>Agregar consumidores ao processo de certificação.</t>
  </si>
  <si>
    <t>Michele Bastos (MAPA), Sabrina Vaz (SDR) e Agda Ikuta (Cporg - RS).</t>
  </si>
  <si>
    <t>Região metropolitana de Porto Alegre - RS</t>
  </si>
  <si>
    <t>Possível ampliação para Garopaba - SC.</t>
  </si>
  <si>
    <t>Atividades de certificação agroecológica participativa ocorrendo no âmbito da RAMA (certificadora)</t>
  </si>
  <si>
    <t>Diogo Pereira</t>
  </si>
  <si>
    <t>2.30</t>
  </si>
  <si>
    <t>Apoiar o fortalecimento dos grupos Costa Doce, ASTRASUL, Pampa Saudável e TapSul de Agroecologia e Agricultura Biodinâmica do sudeste do Rio Grande do Sul.</t>
  </si>
  <si>
    <t>Vídeo promovendo a visibilidade dos produtores agroecológicos e biodinâmicos.</t>
  </si>
  <si>
    <t>Certificação Participativa; Promoção de feiras com produtos agroecológicos; Multiplicadores das práticas agroecológicas e biodinâmicas.</t>
  </si>
  <si>
    <t>Gabriela Peixoto Coelho de Souza (PGDR/UFRGS), Márcia Motta (UFRGS-PGDR), Márcia Londero (EMATER - RS), Letícia Casarotto Troian (ONG ANAMA), Antônio Paganelli (EMATER) e Juarez Antônio Felipe Pereira (Agricultor Biodinâmico de Mariana Pimentel - RS).</t>
  </si>
  <si>
    <t>Tapes, Cerro Grande do Sul, Sentinela do Sul, Camaquã e Guaíba - RS</t>
  </si>
  <si>
    <t>No primeiro semestre de 2019 ocorreu uma primeira organização da equipe envolvida na produção do vídeo, que iniciaria em maio de 2019. Foram feitos os primeiros contatos com os agricultores agroecológicos da região para verifiar a disponibilidade dos mesmos em participarem do vídeo. Foi elaborado um roteiro prelimiar e feita uma divisão de tarefas entre os estudantes do curso de Admistração Rural. Entretanto ocorreu uma desarticulação entre os envolvidos por dificuldades  relacionadas ao deslocamento até as propriedades e por não possuirmos equipamentos adequados para realizar as tomadas de vídeo. Os possíveis colaboradores da Lagoa TV foram contactados,  entretando estes não estão mais trabalhando na TV, sendo que um deles ainda se disponiblizou em colaborar nas tomadas de vídeo e edição. Desta forma, retomaremos as articulações para produção do vídeo em novembro de 2019, para reelaborar o roteiro, cronograma de atividades e iniciar as filmagens, edição e conclusão desta ação até o primeiro semestre de 2020. A princípio iremos realizar as filmagens com um Ipad particular, porém temos dificuldades em captar o som, pois não temos microfone, este é um problema ser resolvido também.</t>
  </si>
  <si>
    <t xml:space="preserve">Não termos acesso aos equipamentos adequados (câmera e microfone) e pessoal que entenda de tomadas de vídeo e edição. </t>
  </si>
  <si>
    <t>Rafaela Printes</t>
  </si>
  <si>
    <t>2.31</t>
  </si>
  <si>
    <t>Incentivar a promoção de políticas, cursos e pesquisas de qualificação para técnicas sustentáveis na área da agricultura, extrativismo, pesca, pecuária e artesanato.</t>
  </si>
  <si>
    <t xml:space="preserve">Registros de cursos e seminários. </t>
  </si>
  <si>
    <t>Qualificação dos grupos para a aplicação de técnicas sustentáveis.</t>
  </si>
  <si>
    <t>Glaico José Sell (CRBMA - SC e Rede Ecovida - SC)</t>
  </si>
  <si>
    <t>Jamir Luís Silva da Silva (Embrapa Clima Temperado) e  Cindy Tavares Barreto (FURG).</t>
  </si>
  <si>
    <t>Paulo Lopes - SC e Rio Grande, Santa Vitória do Palmar e Pelotas - RS</t>
  </si>
  <si>
    <t>27ª Reunião Anual do Conselho Nacional da Reserva da Biosfera da Mata Atlântica e Seminário Nacional de turismo e Mata Atlântica (05-09/11, município da Mata de São João, Bahia);
Lançamento do livro: Mata Atlântica e Sociobiodiversidade: desafios e caminhos para a sustentabilidade (LIMA e AMARAL, 2019), sobre a cadeia produtiva do juçara, piaçava, pinhão e erva mate (CNRBMA). 
Tentativas de reativação do Mercado da Mata Atlântica, com selo de certificação próprio; Tentativas de lançar a categoria de UC RPDS - Reserva Particular de Desenvolvimento Sustentável; ambos projetos que precisam de maior apoio;
Estão escrevendo um moção de apoio ao governador de SC sobre a produção orgânica, ICMS Ecológico, tributação sobre o uso de agrotóxico e outros temas na pauta deste governo e que fortalecem a ação. 
Trabalho sobre as abelhas melipônias - estão elaborando um levantamento sobre o conhecimento e prática em nível da RBMA; 
Convênio entre a Acolhida na Colônia e o IFSC de Florianópolis/Continente, estão fazendo a Feira Agroecológica, promovendo um intercâmbio entre alunos do curso de gastronomia e os agricultores, suas receitas tradicionais e seus produtos agroecológicos, desenvolvem receitas e apresentam aos consumidores da feira. Futuramente alunos do curso de comunicação irão contribuir na divulgação do projeto.
Associação biodinâmica do Sul do Brasil - certificação participativa - ganhou um terreno no município de Águas Mornas
Encontro Da ABDSul,(facilitadores), Ecocitrus e UFRGS com agricultores biodinâmicos, para desenvolver um curso de Agricultura Biodinâmica, dia 18/12/2019 em Monte Negro (RS). Pretendem formar cerca de 120 agricultores da cooperativa (sinergia com a ação 2.30). Além disso, Dilton de Castro (GAT) relata que foram realizadas mais de 200 visitas técnicas para agricultores familiares em transição para agricultura ecológica, viagens de intercâmbio, oficinas temáticas (biofertilizantes, caldas, bokashi, etc) e encontros participativos para a certificação orgânica, no contexto do Projeto Taramandahy (ANAMA, com financiamento da Petrobras Socioambiental).</t>
  </si>
  <si>
    <t>Glaico José Sell e Dilton de Castro</t>
  </si>
  <si>
    <t>2.32</t>
  </si>
  <si>
    <t>Apoiar tecnicamente e participar da articulação comunitária em favor da qualidade ambiental, do saneamento e ordenamento da ocupação no entorno das Lagoas do município de Garopaba (Encantada, Capivaras e do Macacú/Siriú) e do Rio da Madre.</t>
  </si>
  <si>
    <t xml:space="preserve">Relatórios de atividades; Laudos; e seminários. </t>
  </si>
  <si>
    <t>Melhoria da qualidade ambiental, adoção de sistemas alternativos e descentralizados para tratamento de efluentes; maior controle social por parte dos cidadãos articulados ao poder público.</t>
  </si>
  <si>
    <t>Fabiana Jacomel (ONG AMA e NMD/UFSC)</t>
  </si>
  <si>
    <t>Maya Ribeiro Baggio (CEPSUL/ICMBio, SOS Rio da Madre e RMS da Guarda do Embaú/SC), Ronaldo Costa (APABF/ICMBio), Haliskarla Moreira de Sá (Instituto Tabuleiro, Cooperativa Caipora) e Luiz Henrique Fragoas Pimenta (Instituto Tabuleiro, Cooperativa Caipora, PEST e RMS da Guarda do Embaú).</t>
  </si>
  <si>
    <t>Entorno das lagoas do município de Garopaba e do Rio da Madre - SC</t>
  </si>
  <si>
    <t>Garopaba, Imbituba, Paulo Lopes e Palhoça - SC</t>
  </si>
  <si>
    <t>Organização de seminários, divulgação e implementação do sistema de tratamento de efluentes domésticos através da zona de raízes.</t>
  </si>
  <si>
    <t xml:space="preserve">A partir da sistematização de dados concluída em 2019, sobre os conflitos socioecológicos judicializados na região das Bacias dos Rios da Madre / Maciambú, mobilizou-se junto ao Movimento SOS Rio da Madre uma estratégia de controle social na busca de soluções efetivas para as ações jurídicas, em vista de evitar maiores impactos socioecológicos que colocam risco a resiliência ecossistêmica do patrimônio comum costeiro.
- Oficina realizada pela associação da Encantada, na comunidade da encantada demonstrando a dinâmica da bacia e o que ocorre quando fazem aterramento, e outros impactos, as nascentes do alto dos morros vão secando. </t>
  </si>
  <si>
    <t xml:space="preserve">Como desdobramento das ações em Garopaba -foram realizadas oficinas na comunidade da Encantada, intermediadas pelo grupo "Garopaba Viva", onde foram destacados os seguintes impactos sobre a previsão de aterro em áreas aladiças (cf previsto no Plano de Manejo da APA): diminuição da vasam das nascentes nos morros; impactos na atividade pesqueira devido a abertura da Barra; riscos aos ecossistemas e as pessoas que poderão, um dia, habitar a área. Em Paulo Lopes - se articulou uma rede de pesquisadores para a realização do monitoramento biogeoquímico (Profa. Alessandra Fonseca da UFSC) e ecotoxicológico (Prof. Carlos Soares da UFSC ). Além de análises de agrotóxicos usados na rizicultura sob coordenação do Prof. Carlyle da UNESC. Em Imbituba - além do monitoramento da qualidade da água da Lagoa de Ibiraquera, realizado pelo IFSC de Garopaba e Fórum da Ag. 21, com apoio da Prefeitura de Ibiraquera, estão fazendo o zoneamento dos banhados das áreas alagadas em torno da lagoa com o objetivo de virar uma área protegida pelo município; além disso, alterações estão previstas por meio de uma oficina sobre o zoneamento do Plano Diretor de Ibiraquera, onde serão propotas alterações no zoneamento em torno da Lagoa, no intuito de protegê-la mais. Outro resultado, trata-se do projeto em desenvolvimento  o do "Abraço da Lagoa" envolvendo quatro escolas próximas da Lagoa, com ações de sensibilização.  Também será lançada a campanha do "IPTU Verde" para residências com sistema de tratamento de esgoto.  </t>
  </si>
  <si>
    <t xml:space="preserve"> A persistência de coações realizadas por atores condicionados aos interesses economicistas em detrimento dos arranjos institucionais em vigor. Dificuldade de manter a comunicação e as agendas diante de tantos eventos, encontros, planos em elaboração, dificuldade de contactar todas as bases pessoalmente para fortalecer os laços constantemente, as ações e a troca de informações.
Diante dos problemas relatados, espera-se superar tais conflitos como meio de alcançar uma maior sinergia entre as ações e instituições vinculadas nos municípios. Como observado, os problemas são: em Garopaba- falta sinergia entre a sociedade civil organizada, o CONAPA e a prefeitura; no caso de Imbituba- falta de recurso financeiro para seguir o monitoramento pelo IFSC, mas que já está sendo assumido pela prefeitura. Em Paulo Lopes- problemas com a questão do tempo para realização das pesquisas que contam com apoio também de voluntários, nem sempre dispostos a acompanhar todo o processo, que pode ser demorado. Apesar dessa necessária superação, espera-se que a população em geral desenvolva uma maior consciência sobre a importância desses ecossistemas, e passem a dialogar mais, inclusive, ampliando, para além de seu município, pensando na ideia de um Território de sociobiodiversidade.</t>
  </si>
  <si>
    <t>Fabiana Jacomel</t>
  </si>
  <si>
    <t>Recebeu a ação 2.33 como agrupamento.</t>
  </si>
  <si>
    <t>Apoiar tecnicamente e participar da articulação comunitária em favor da qualidade ambiental, do saneamento e ordenamento da ocupação no entorno das Lagoas do município de: Garopaba (Encantada, Capivaras e do Macacú/Siriú), Paulo Lopes (Rio da Madre e Lagoa do Ribeirão) e Imbituba (Lagoa de Ibiraquera)</t>
  </si>
  <si>
    <t>Inserir: Maria Aparecida Ferreira "Cida" (Conselho Comunitário e Fórum da Agenda 21 de Ibiraquera)
RETIRAR: Ronaldo</t>
  </si>
  <si>
    <t>Inlcuir: Entorno das lagoas de Ibiraquera</t>
  </si>
  <si>
    <t>Incluir: Municípios de Ibiraquera e Garopaba - SC</t>
  </si>
  <si>
    <t>2.33</t>
  </si>
  <si>
    <t>Apoiar e participar da articulação comunitária em favor da qualidade ambiental, do saneamento e ordenamento da ocupação no entorno das Lagoas de Ibiraquera.</t>
  </si>
  <si>
    <t>Relatórios de atividades.</t>
  </si>
  <si>
    <t>Melhoria da qualidade ambiental.</t>
  </si>
  <si>
    <t>Maya Ribeiro Baggio (CEPSUL/ICMBio, SOS Rio da Madre e RMS da Guarda do Embaú), Ronaldo Costa (APABF/ICMBio), Haliskarla Moreira de Sá (Instituto Tabuleiro/Caipora) e Luiz Henrique Fragoas Pimenta (Instituto Tabuleiro, Cooperativa Caipora, PEST e RMS da Guarda do Embaú).</t>
  </si>
  <si>
    <t>Entorno das lagoas de Ibiraquera</t>
  </si>
  <si>
    <t>Municípiosde Ibiraquera, Garopaba e Imbituba - SC</t>
  </si>
  <si>
    <t>Estão ralizando o monitoramento da qualidade da água da Lagoa de Ibiraquera, IFSC de Garopaba e Fórum da Ag. 21. A Prefeitura de Ibiraquera abraçou a causa após a última plenária do Fórum. Estão fazendo o zoneamento dos banhados das áreas alagadas em torno da lagoa com o objetivo de virar uma área protegida pelo município. Dia 26/10 haverá uma oficina sobre o zoneamento do Plano Diretor de Ibiraquera e irão propor alterações no zoneamento em torno da Lagoa, no intuito de protegê-la mais. Outro projeto em desenvolvimento é o "Abraço da Lagoa" envolvendo quatro escolas próximas da Lagoa, com ações de sensibilização.  Também será lançada a campanha do "IPTU Verde" para residências com sistema de tratamento de esgoto. Falta de recurso financeiro para seguir o monitoramento pelo IFSC, porém a prefeitura abraçou a causa e irá seguir com as análises através de um convênio com um laboratório.</t>
  </si>
  <si>
    <t xml:space="preserve"> Maria Aparecida Ferreira "Cida"</t>
  </si>
  <si>
    <t>Ação agrupada na ação 2.32</t>
  </si>
  <si>
    <t>2.34</t>
  </si>
  <si>
    <t>Apoiar a realização do evento nacional sobre ecologia e gestão de lagoas de barras intermitentes.</t>
  </si>
  <si>
    <t>Anais do evento e registros do evento.</t>
  </si>
  <si>
    <t>Sistematização do conhecimento existente sobre a dinâmica de lagoas com barras intermitentes e diretrizes gerais para a gestão destes ecossistemas.</t>
  </si>
  <si>
    <t>Rodrigo Rodrigues de Freitas (UNISUL)</t>
  </si>
  <si>
    <t>Paulo Roberto Pagliosa Alves (UFSC), Demétrio Guadagnin (UFRGS), Alexandre Krob (Instituto Curicaca), Maya Ribeiro Baggio (CEPSUL/ICMBio, SOS Rio da Madre e RMS da Guarda do Embaú) e Sérgio Neto (UNISUL).</t>
  </si>
  <si>
    <t>Garopaba e Imbituba - SC</t>
  </si>
  <si>
    <t>Há interesse da UNISUL submeter proposta de financiamento a este evento a ser complementada com recursos dos parceiros (ex.: GEF Mar).</t>
  </si>
  <si>
    <t xml:space="preserve"> Em reunião com o Dr. Sérgio Netto, do Laboratório de Ciências Marinhas da UNISUL, foi proposto realizar um evento de nível nacional sobre a temática. Este evento seria realizado no território da Área de Proteção Ambiental da Baleia Franca (possivelmente Garopaba, Imbituba ou Laguna) no formato de um simpósio, com 3 dias de duração e convite para um público especializado, visando produzir uma publicação que reunisse os trabalhos apresentados e os debates ocorridos durante o evento. Este evento teria a participação de um pesquisador do exterior (palestrante da África do Sul ou Portugal) e de pesquisadores, principalmente dos estados do Rio de Janeiro, Santa Catarina e Rio Grande do Sul. </t>
  </si>
  <si>
    <t>Esboço geral da proposta de evento e envolvimento do Laboratório de Ciências Marinhas da UNISUL.</t>
  </si>
  <si>
    <t>Quando a proposta começou a ser elaborada para o PROEVENTOS-FAPESC, veio uma demanda da Universidade para produzir uma proposta ao mesmo edital visando a reestruturação das Câmaras Técnicas do Comitê de Bacia Hidrográfica do Rio Tubarão. Com isso, a proposta foi interrompida, mas a perspectiva é que ela volte a ser elaborada em 2020. A nova chefia do PARNA Lagoa do Peixe não possui perfil compatível com esta demanda.</t>
  </si>
  <si>
    <t>Açao 1.37 agrupada aqui (conforme descrito naquela ação).</t>
  </si>
  <si>
    <t>Articular e integrar projetos de pesquisa e monitoramento da abertura de lagoas de barra intermitente por meio de um evento nacional que aborde aspectos da ecologia e gestão destes ecossistemas.</t>
  </si>
  <si>
    <t>2.35</t>
  </si>
  <si>
    <t>Capacitação dos atores em processos de regularização fundiária, principalmente análise de cadeia dominial e instrução processual, em especial via EAD.</t>
  </si>
  <si>
    <t>Ações de capacitação realizadas; Processos de regularição fundiária instruídos.</t>
  </si>
  <si>
    <t>Fortalecer o processo de regularização fundiária das Unidades de Conservação federais, estaduais e municipais da área de abrangência do PAN.</t>
  </si>
  <si>
    <t xml:space="preserve"> Fernando Weber (PARNA Lagoa do Peixe/ICMBio)</t>
  </si>
  <si>
    <t>Equipes das Unidades de Conservação municipais, estaduais e federais localizadas no território de abrangência do PAN Lagoas.</t>
  </si>
  <si>
    <t>Unidades de Conservação da região de abrangência do PAN</t>
  </si>
  <si>
    <t>Ação não iniciada.</t>
  </si>
  <si>
    <t>Sugestão de exclusão da ação, pós retorno do articulador (não mais na equipe do PNLP) e da equipe.</t>
  </si>
  <si>
    <t>Ação não iniciada. Sugestão de exclusão da ação, pós retorno do articulador (que saiu da gestão do PNLP) e da equipe.</t>
  </si>
  <si>
    <t>3. Incentivar atividades que promovam o bem viver e a manutenção e melhoria dos processos ecossistêmicos com adoção de práticas sustentáveis.</t>
  </si>
  <si>
    <t>3.1</t>
  </si>
  <si>
    <t>Desenvolver a Certificação Agroflorestal e Extrativista da flora nativa, viabilizando a regularização ambiental e a segurança à prática agroflorestal e ao manejo de espécies nativas.</t>
  </si>
  <si>
    <t>Emissão das Certificações Agroflorestais.</t>
  </si>
  <si>
    <t>Certificação de produtores agroflorestais e extrativistas da flora nativa.</t>
  </si>
  <si>
    <t>Ênio Egon Sosinski Júnior (Embrapa Clima Temperado), Gabriela Peixoto Coelho de Souza (PGDR/UFRGS), Sabrina Vaz (SDR), Davi Chemello (DBIO/SEMA - RS) e Rafaela Printes (UERGS - Tapes).</t>
  </si>
  <si>
    <r>
      <rPr>
        <sz val="12"/>
        <color theme="1"/>
        <rFont val="Calibri"/>
        <family val="2"/>
      </rPr>
      <t xml:space="preserve">Ambientes florestais do litoral norte e costa doce, regiões de butiazal (litoral médio e sul) e remanescentes de </t>
    </r>
    <r>
      <rPr>
        <i/>
        <sz val="12"/>
        <color theme="1"/>
        <rFont val="Calibri"/>
        <family val="2"/>
      </rPr>
      <t>Butia catarinenses</t>
    </r>
    <r>
      <rPr>
        <sz val="12"/>
        <color theme="1"/>
        <rFont val="Calibri"/>
        <family val="2"/>
      </rPr>
      <t xml:space="preserve"> no litoral norte do Rio Grande do Sul</t>
    </r>
  </si>
  <si>
    <t>Custo de diárias e combustível.</t>
  </si>
  <si>
    <t xml:space="preserve">São 43 propriedades rurais de pequenos produtores com Certificação Agroflorestal da SEMA. Além disso, foi realizada uma primeira reunião para debater as demandas e estabelecer prioridades para desenvolver um processo de Certificação ou instrumento análogo em SC. O IMA-SC está atuante, com a servidora Cinthia Uller. Há apoio da assessoria de um deputado estadual, na pessoa do Leandro Durigon. Está prevista uma nova reunião ainda para 2019. Estamos trocando informações com o IMA-SC, inclusive pela aproximação entre órgãos promovida pela organização do Plano de Ação Territorial Planalto Sul. Uma limitação que enfrentamos quanto a ampliar o número de produtores regularizados é a dificuldade de acesso aos produtores, que requer estabelecimento de confiança com o órgão ambiental. Tal aproximação tem sido mediada principalmente por meio das organizações não governamentais e Emater em ações de extensão rural. Mas, recentemente, há cerca de um ano, a SEMA tem apoiado projetos de divulgação e treinamentos sobre incentivo ao uso de plantas nativas e manejo agroflorestal, inclusive aportando recursos de Reposição Florestal Obrigatória. A partir desses projetos a quantidade de produtores interessados na certificação cresceu notadamente. Portanto, tal estratégia parece a mais adequada para a região do PAN, ainda que os recursos de RFO sejam exclusivos do RS. </t>
  </si>
  <si>
    <t xml:space="preserve"> São 43 propriedades rurais de pequenos produtores com Certificação Agroflorestal da SEMA.</t>
  </si>
  <si>
    <t xml:space="preserve">Leonardo Marques Urruth </t>
  </si>
  <si>
    <t>3.2</t>
  </si>
  <si>
    <t>Promover a pecuária certificada e orgânica na região de influência do Taim e Santa Vitória do Palmar.</t>
  </si>
  <si>
    <t>Associação ou Cooperativa; Plano de Manejo; Marca coletiva de certificação; Certificação orgânica e indicação geográfica.</t>
  </si>
  <si>
    <t>Certificações de qualidade e indicação geográfica referendando a pecuária orgânica.</t>
  </si>
  <si>
    <t>Luciana Olivares Zanini (Anselmi Advocacia e UFPel)</t>
  </si>
  <si>
    <t>Mônica Anselmi (Anselmi Advocacia), Lilian Terezinha Winckler (Embrapa  Clima Temperado), Janete Costa (EMATER), Paulo Duarte (FEPAM) e Caio Cavalcanti Dutra Eichenberger (ESEC Taim/ICMBio).</t>
  </si>
  <si>
    <t>Taim e Santa Vitória do Palmar - RS</t>
  </si>
  <si>
    <t xml:space="preserve">Taim e Santa Vitória do Palmar - RS
</t>
  </si>
  <si>
    <t>O grupo de criadores encontra-se em fase de reunião e organização com o objetivo de constituir associação ou cooperativa.</t>
  </si>
  <si>
    <t>Foram realizadas reuniões com grupo de produtores;
incentivo e troca de informações via grupo online;
visita técnica a propriedade com produção de pecuária orgânica;
consulta e orientação técnica sobre procedimentos técnicos, administrativos e jurídicos para viabilizar marca coletiva com vistas a certificações e indicação de procedência dos produtos regionais;
curso de homeopatia voltado para a produção bovina e ovina. Realizado sob coordenação da EMATER (Janete) em Santa Vitória do Palmar reunindo o grupo de produtores e ministrado pelo médico veterinário Alexandre Mendonça COOPASUL.
As instituições envolvidas foram Anselmi Advocacia, EMBRAPA, EMATER</t>
  </si>
  <si>
    <t>Não houve produto mensurável</t>
  </si>
  <si>
    <t>Barreiras financeiras</t>
  </si>
  <si>
    <t>Luciana Zanini</t>
  </si>
  <si>
    <t>De acordo com Jamir Silva (GAT), ambas as ações (3.2 e 3.3) estão relacionadas à articulação da Rota do Cordeiro, envolvendo atividades semelhantes. Sugestão de agrupamento entre estas ações. Esta ação recebe a ação 3.3.</t>
  </si>
  <si>
    <t>Promover a pecuária bovina e ovina certificada, na região de influência do Taim e Santa Vitória do Palmar, com vistas na produção orgânica, no empreendedorismo regional e no turismo ambientalmente sustentável, no âmbito da Rota do Cordeiro.</t>
  </si>
  <si>
    <t>Incluir, entre os produtos, registros de reuniões e eventos</t>
  </si>
  <si>
    <t>Esta ação recebeu o agrupamento da ação 3.3.</t>
  </si>
  <si>
    <t>3.3</t>
  </si>
  <si>
    <t>Promover a produção de carne certificada, o empreendedorismo regional e o turismo ambientalmente sustentável a partir da criação orgânica de ovinos, no âmbito da Rota do Cordeiro.</t>
  </si>
  <si>
    <t>Mônica Anselmi (Anselmi Advocacia), Lilian Terezinha Winckler (EMBRAPA), Janete Costa (EMATER), Paulo Duarte (FEPAM) e Caio Eichenberger (ESEC Taim/ICMBio)</t>
  </si>
  <si>
    <t xml:space="preserve">Foram realizadas:
 reuniões com grupo de produtores;
incentivo e troca de informações via grupo online;
visita técnica a propriedade com produção de pecuária orgânica;
consulta e orientação técnica sobre procedimentos técnicos, administrativos e jurídicos para viabilizar marca coletiva com vistas a certificações e indicação de procedência dos produtos regionais;
curso de homeopatia voltado para a produção bovina e ovina. Realizado sob coordenação da EMATER (Janete) em Santa Vitória do Palmar reunindo o grupo de produtores e ministrado pelo médico veterinário Alexandre Mendonça COOPASUL.
As instituições envolvidas foram Anselmi Advocacia, EMBRAPA, EMATER
</t>
  </si>
  <si>
    <t>Ação agrupada com a ação 3.2</t>
  </si>
  <si>
    <t>Agrupada com a ação 3.2 por serem do mesmo escopo e articuladas pela mesma pessoa.</t>
  </si>
  <si>
    <t>3.4</t>
  </si>
  <si>
    <t xml:space="preserve">Implementar Unidades Demonstrativas em integração lavoura-pecuária e campo nativo para recuperação de pastagens, redução da erosão, redução do uso de agrotóxicos, racionalização dos insumos e melhoria do retorno financeiro nas áreas de pecuária na zona de amortecimento e região da ESEC Taim. </t>
  </si>
  <si>
    <t>Dias de campo (visitação); Vídeos; Boletim técnico e capacitação nas áreas de manejo de paisagens; Documento com manejo sustentável.</t>
  </si>
  <si>
    <t>Conservação do solo, manejo animal e sucessão de culturas; Conservação das atividades agropecuárias na zona de amortecimento da ESEC Taim.</t>
  </si>
  <si>
    <t xml:space="preserve">Jamir Luís Silva da Silva (Embrapa Clima Temperado) </t>
  </si>
  <si>
    <t xml:space="preserve">Alexandre Krob (Instituto Curicaca) e Fernando Weber (PARNA Lagoa do Peixe/ICMBio), Jorge Schafhäuser (Embrapa Clima Temperado), Andreia Lucas (EMATER), Janete Basso (EMATER), Caio Cavalcanti Dutra Eichenberger (ESEC Taim/ICMBio) e Henrique Ilha (ICMBio). </t>
  </si>
  <si>
    <t>Zona de amortecimento da ESEC Taim e Fazenda Santa Cândida (Proprietário Claudio Roberto Silva)</t>
  </si>
  <si>
    <t>Áreas com uso de pecuária e/ou culturas no território de abrangência do PAN</t>
  </si>
  <si>
    <t xml:space="preserve">Avaliação da recuperação de espécies nativas (forrageiras) em diferentes modelos de SIPAs (sistemas integrados de produção agropecuária);
- Avaliação de desempenho dos animais nos diferentes SIPAs;
- Caracterização biológica, físca e química dos solos (dissertação de mestrado);
- Avaliação da produção de arroz certificado nos diferentes modelos de SIPAs;
- Efeito de calagem e adubação em pastagens na integração com arroz irrigado;
- Avaliação da subsitituição do uso de herbicidas por roçadas do campo. </t>
  </si>
  <si>
    <t>Realização de cinco dias de campo; dois documentários RBS TV - Campo e Lavoura; Campo e Lavoura do Jornal Zero Hora; 5 vídeos institucionais; 2 documentários Terra-Sul TV e Dia de Campo na TV Embrapa. Defesa de dissertação de mestrado.</t>
  </si>
  <si>
    <t>Jamir Silva</t>
  </si>
  <si>
    <t>3.5</t>
  </si>
  <si>
    <t>Implementar Unidade Demonstrativa de manejo sustentável da pecuária na zona de amortecimemento e entorno do PARNA Lagoa do Peixe.</t>
  </si>
  <si>
    <t>Vídeos; Registros de campo; Boletim técnico.</t>
  </si>
  <si>
    <t>Conservação do solo e manejo animal sustentável; Conservação das atividades agropecuárias no PARNA Lagoa do Peixe e entorno.</t>
  </si>
  <si>
    <t>Jamir Luís Silva da Silva (Embrapa Clima Temperado)</t>
  </si>
  <si>
    <t>Luciana Olivares Zanini (Anselmi Advocacia e UFPel), Caio Cavalcanti Dutra Eichenberger (ESEC Taim/ICMBio) e Jorge Schafhauser (Embrapa Clima Temperado).</t>
  </si>
  <si>
    <t>PARNA Lagoa do Peixe e região entorno</t>
  </si>
  <si>
    <t>Áreas com uso de pecuária em pastagens nativas no PARNA Lagoa do Peixe e entorno</t>
  </si>
  <si>
    <t xml:space="preserve">Articulação com o PARNA Lagoa do Peixe e produtores (sindicato rural, associação dos agricultores) para implementar a unidade demonstrativa de pecuária sustentável;
</t>
  </si>
  <si>
    <t>Durante 2019 houve articulação inicial para implantação da Unidade Demonstrativa de Manejo, mas em função de alterações de chefia do PNLP, acabou não se encaminhando sua implantação. Estamos aguardando a nova gestão para implantação da Unidade.</t>
  </si>
  <si>
    <t>3.6</t>
  </si>
  <si>
    <t xml:space="preserve">Valorizar a transição agroecológica, a agricultura ecológica e a produção orgânica, inclusive na área de amortecimento e interior de Unidades de Conservação.  </t>
  </si>
  <si>
    <t>Atas das reuniões dos grupos de agricultores; Relatórios das visitas de verificação da conformidade orgânica; Fotos e relatos dos encontros de agricultores e consumidores.</t>
  </si>
  <si>
    <t>Promover e fortalecer a Agroecologia na região, envolvendo agricultores, consumidores e técnicos.</t>
  </si>
  <si>
    <t>Lucas Rodrigues (Rede Ecovida)</t>
  </si>
  <si>
    <t>Sabrina Vaz (SDR) e Letícia Casarotto Troian (ONG ANAMA).</t>
  </si>
  <si>
    <t>Municípios da Costa do Lago Guaíba, Costa da Lagoa dos Patos e entorno</t>
  </si>
  <si>
    <t>Há possibilidade de consolidação destas práticas através de instrumentos como TACs/TCs em UCs de PI. Área de abrangência pode ser ampliada a medida que novos grupos de agricultores aderirem à Rede Ecovida na região.</t>
  </si>
  <si>
    <t>Desde a fundação do núcleo Sudeste Gaúcho, foram relizadas três plenárias com a presença de 60 pessoas em cada uma delas nos municípios de Cerro Grande do Sul, Guaíba e Viamão. Além desses momentos coletivos de formação e debate, cada grupo possui a dinâmica de reuniões mensais, quando os agricultores se visitam para trocar experiências e acompanhar a processo produtivo de cada um, verificando a conformidade orgânica. Desde 2018, uma formação continuada em agricultura biodinâmica tem sido conduzida por um grupo de agricultores com encontros mensais e gestão participativa junto dos alunos, também agricultores. Hoje, a maior dificuldade do processo é o tempo consumido na burocracia para certificação da produção dos agricultores ecologistas. Alguns projetos do núcleo estão interrompidos ou com dificuldade de avançar, em função disso. Todo o processo hoje é realizado pelos agricultores do núcleo.</t>
  </si>
  <si>
    <t xml:space="preserve"> Atualmente, o núcleo Sudeste Gaúcho é composto por 40 famílias de agricultores, sendo 27 unidades de produção primária e 4 unidades de processamento certificadas. Desde o início desta ação, um novo grupo aderiu ao núcleo, com 4 famílias, e outras 6 famílias ingressaram nos grupos já existentes;</t>
  </si>
  <si>
    <t>3.7</t>
  </si>
  <si>
    <t>Desenvolver a produção de arroz orgânico na região de influência da ESEC Taim.</t>
  </si>
  <si>
    <t>Plano Estratégico.</t>
  </si>
  <si>
    <t>Áreas de produção implantadas.</t>
  </si>
  <si>
    <t>Paulo Alselmi Duarte da Silva (FEPAM - RS)</t>
  </si>
  <si>
    <t>Enio Marchesan (UFSM), André Oliveira (IRGA), Kleber Grübel da Silva (NEMA), Tiago Paiva (Josapar), Caio Cavalcanti Dutra Eichenberger (ESEC Taim/ICMBio).</t>
  </si>
  <si>
    <t>Zona de amortecimento da ESEC Taim</t>
  </si>
  <si>
    <t>Municípios de Rio Grande, Santa Vitória do Palmar e São José do Norte - RS</t>
  </si>
  <si>
    <t>De acordo com o articulador, a produção do arroz orgânico segue como antes, ocorrendo sem qualquer apoio de instituições de pesquisa e/ou extensão, apenas com a coordenação do NEMA; as áreas cultivadas estão fora da ZA da ESEC Taim, portanto, sem o apoio da Embrapa indicado na ação 3.4. Paralelamente, porém, há uma evolução de área e número de produtores agroecológicos de arroz, em especial em pequenas propriedades e assentamentos de reforma agrária (Eldorado do Sul, Viamão, Assentamento Filhos de Sepé. envolvendo também quilombolas, indígenas e pescadores.  Na oficina Panexus (fev 2019), Johnatan, do assentamento Filhos de Sepé, descreveu estas iniciativas e demandou, também, por assistência técnica. De acordo com Rodrigo Rodrigues de Freitas (UNISUL) (GAT) essa demanda também existe entre produtores de arroz da região da APA da Baleia Franca.</t>
  </si>
  <si>
    <t>Falta apoio institucional</t>
  </si>
  <si>
    <t>Paulo Duarte e membros do GAT</t>
  </si>
  <si>
    <t xml:space="preserve">Agregar colaboradores na ação, possibilitando um campo de atuação junto a propriedades médias/grandes, para a produção orgânica de arroz (campo de atuação do atual articulador) e um outro campo de atuação junto a assentamentos de reforma agrária e pequenas propriedades. Seria interessante, para este campo, contar com um colaborador para a articulação específica.
Produtos: Éimportante diferenciar os produtos a partir de diferentes campos de articulação. O atual articulador ficaria responsável por estes produtos junto a produtores rurais médios e grandes, que é atualmente seu campo de atuação. Será buscada a colaboração de André Vieira (por intermédio do Jamir Silva) para a articulação destes produtos em assentamentos de reforma agrária e pequenos produtores. 
</t>
  </si>
  <si>
    <t>Apoiar a produção de arroz orgânico e/ou agroecológico no entorno das Unidades de Conservação na região do PAN.</t>
  </si>
  <si>
    <t xml:space="preserve">Registro de atividades de assistência técnica, registros de atividades de campo, de produção, de número de produtores, de área de produção,  de capacitação e de  encontros </t>
  </si>
  <si>
    <t>Inserir: Andre Vieira (IRGA);
Substituir: Caio Cavalcante Dutra Eichenberg (ESEC Taim/ICMBio por Ronaldo Cataldo Costa (CEPSUL/ICMBio)</t>
  </si>
  <si>
    <t>3.8</t>
  </si>
  <si>
    <t>Apoiar o fortalecimento da rede de cooperativas da agricultura familiar, povos e comunidades tradicionais para o abastecimento de mercados institucionais.</t>
  </si>
  <si>
    <t>Produtos a serem entregues nos municípios; Documentos de reuniões da REDECOOP.</t>
  </si>
  <si>
    <t>Estruturação da REDECOOP; Organização da agricultura familiar, povos e comunidades tradicionais; Abastecimento de mercados institucionais pela agricultura familiar.</t>
  </si>
  <si>
    <t>Marcos Regelin (MDA - RS)</t>
  </si>
  <si>
    <t>Gabriela Peixoto Coelho de Souza (PGDR/UFRGS), Charles Lima (NEDET/UFRGS) e Brizabel Rocha (NEDET/UFRGS).</t>
  </si>
  <si>
    <t>Municípios de Três Cachoeiras e Porto Alegre - RS</t>
  </si>
  <si>
    <t>A REDECOOP fez Assembléia em out/2020, atualizando diretoria e ações. Charles é o novo presidente da Redecoop. A REDECOOP é uma associação de cooperativas da agricultura familiar e economia solidária. Envolve 44 cooperativas no RS, 32 municípios e mais de 12.000 famílias associadas. Há 4 cooperaivas atuando como centrais: Conoas (Central Metropolitana), Santa Maria (UniCentral); Santa Rosa (UniCooper), Erechim (CECAFES). Em Pelotas (mais especificamente na região de abrangência do PAN), também há duas cooperativas que atuam como centrais, muito embora ainda não formalizadas como tal.
O Objetivo da REDECOOP é promover a articulação e intercooperação das cooperativas da agricultura familiar, principalmente em relação à logística e comercialização. Envolve, para isso, mapear novos mercados (institucionais e privados), mapear a produção e mapear políticas públicas. A REDECOOP também faz a conexão de serviços e produtos comuns, especialmente entregas coletivas, a partir de termos de cooperação, aumentando a diversidade e quantidade de produtos aos mercados institucionais.
Na REDECOOP está envolvida também uma cooperativa de consumidores, a Girassol, em Porto Alegre, onde está previsto um armazém feito pelos consumidores associados, na Rua Venâncio Aires (Centro), para venda direta dos produtos das cooperativas. Essa cooperativa de consumo se conecta às cooperativas de produção dentro do processo contábil, administrativo e jurídico do sistema cooperativo, reduzindo custos e a interferência de atravessadores.
Está previsto também um Centro de Distribuição de produtos orgânicos, com  Câmara Fria, na Azenha (POA), para distribuição para restaurantes veganos e vegetarianos, bem como para  escolas particulares com este enfoque na alimentação.
A REDECOOP vem executando o PNAE com várias prefeituras, com algumas exceções (infelizmente POA também). Entretanto, os cortes, não exatamente no PNAE, mas nos Programas que apoiam a educação, tais como “Mais Educação” e EJA acabam impactando indiretamente nas compras, por haver menos recursos orçamentários.</t>
  </si>
  <si>
    <t>Atas de reuniões da REECOOP; Projetos de PNAE em execução com prefeituras do estado do RS; Projetos de implantação de Armazém e de CD em execução.</t>
  </si>
  <si>
    <t>Charles Lima (NEDET/UFRGS)</t>
  </si>
  <si>
    <t>Em 13/2 será a próxima reunião da direção da REDECOOP; é provável que seja firmado um PAA, com o estado do RS, da ordem de R$ 5 milhões, para o abastecimento dos presídios.</t>
  </si>
  <si>
    <t>3.9</t>
  </si>
  <si>
    <t>Promover a cadeia de valor de produtos da sociobiodiversidade, considerando princípios da economia solidária, agroecologia e segurança alimentar e nutricional.</t>
  </si>
  <si>
    <t>Palestras e divulgação dos produtos da sociobiodiversidade; Tese; Fotos e notícias de reuniões; Seminários e encontros técnicos.</t>
  </si>
  <si>
    <t>Promoção das cadeias de valor de produtos da sociobiodiversidade.</t>
  </si>
  <si>
    <t>Mariana Ramos (ONG ANAMA)</t>
  </si>
  <si>
    <t>Andressa Ramos Teixeira (UFRGS-NESAR), Rosa Lia Barbieri (Embrapa Clima Temperado), Gabriela Peixoto Coelho de Souza (PGDR/UFRGS), Letícia Casarotto Troian (ONG ANAMA) e Cindy Tavares Barreto (FURG).</t>
  </si>
  <si>
    <t>Bacia do Tramandaí</t>
  </si>
  <si>
    <t>Projeto Picolés e pontos de comercialização.</t>
  </si>
  <si>
    <t>Ações realizadas no Litoral Norte do RS, por iniciativa da  ANAMA - Projeto Taramandahy - Fase III. Técnica responsável: Mariana Ramos, que podem somar a reflexão e o conjunto de ações do PAN: a) Curso de Qualidade em Alimentos Processados, com ênfase no processamento de frutas nativas. Data: junho, julho e outubro de 2018. Carga horária: 24h Público: 49 pessoas (nutricionistas, agricultores, estudantes, empreendedores, professoras); b)  Visitas técnicas a unidades de processamento entre novembro de 2018 e novembro de 2019. Público: 06 famílias agricultoras envolvidas com 4 unidades; d) impressão do folder Frutas nativas da Mata Atlântica (disponível para distribuição); e) publicação da cartilha Boas Práticas no Processamento de Alimentos da Sociobiodiversidade (disponível on line e para distribuição); e) articulação do abastecimento da rede escolar municipal de Capão da Canoa com polpa do açaí juçara; f) atividades de educação alimentar e ambiental com a rede escolar de Capão da Canoa; g) fortalecimento da região Litoral da Cadeia Solidária das Frutas Nativas (reuniões de socialização e construção de acordos, inclusive de comercialização). Contudo, há baixa integração das equipes que trabalham com a temática. Muitas demandas relativas à produção aparecem e meu campo de trabalho limita-se ao processamento, comercialização e educação, havendo pouca carga horária disponível para o trabalho e considerando a dificuldade de conciliar trabalho e maternidade (sugestão: prever espaços para crianças nas atividades coletivas/de formação, destacar a presença de mães/pais de crianças pequenas na equipe de profissionais envolvidos e a necessidade de acolher suas dinâmicas familiares na construção dos cronogramas). Há preocupação, também, com o  término do recurso disponível para remuneração (finalização do projeto Taramandahy Fase III).</t>
  </si>
  <si>
    <t>a) publicação da tese de Mariana Ramos "Cadeias agroalimentares sob o enfoque da Soberania e Segurança Alimentar e Nutricional: uma construção a partir do estudo de cadeias de frutas nativas da Mata Atlântica", pelo PGDR/UFRGS (2019); b) ações realizadas e descritas na coluna ao lado; c) publicação de artigos científicos.</t>
  </si>
  <si>
    <t>Mariana Ramos (ANAMA)</t>
  </si>
  <si>
    <t>3.10</t>
  </si>
  <si>
    <t>Promover ações de assistência técnica e extensão rural voltadas à agricultura de base ecológica e produção orgânica.</t>
  </si>
  <si>
    <t>Fotos e notícias de visitas técnicas.</t>
  </si>
  <si>
    <t>Assistência a famílias em relação à agroecologia.</t>
  </si>
  <si>
    <t>Gustavo Martins (ONG ANAMA) e Lucas Rodrigues (Rede Ecovida).</t>
  </si>
  <si>
    <t>Bacia do Rio Tramandaí</t>
  </si>
  <si>
    <t xml:space="preserve"> Atividades realizadas no âmbito do projeto Taramandahy/ANAMA/Petrobras, cujo detalhamento está na coluna dos produtos, ao lado. Entretanto, o projeto foi finalizado em out/2019, encerrando o aporte de recurso para dar continuidade às acões.</t>
  </si>
  <si>
    <t>TOTAL DE ATIVIDADES: 232;        PESSOAS ENVOLVIDAS = 500 aproximadamente
206 Visitas técnicas de acompanhamento aos agricultores em transição para base ecológica, sendo 6 a mais do previsto, com participação de 245 pessoas
13 Assessorias (eram previstas 9) a grupos de avaliação participativa da conformidade da produção orgânica, envolvendo 245 pessoas;
13 Acompanhamentos dos encontros (eram previstos 6) de avaliação da conformidade da produção orgânica, envolvendo 70 participantes.</t>
  </si>
  <si>
    <t>3.11</t>
  </si>
  <si>
    <t xml:space="preserve">Apoiar a inserção de produtos quilombolas e indígenas nos mercados institucionais e feiras. </t>
  </si>
  <si>
    <t>Lista de Produtos, reuniões de quilombos e das aldeias envolvidas com a EMATER.</t>
  </si>
  <si>
    <t>Produtos ecologicamente corretos reconhecidos e comercializados , aumentando a renda familiar das comunidades.</t>
  </si>
  <si>
    <t>Alexandre Krob (Instituto Curicaca), Luciana Olivares Zanini (Anselmi Advocacia e UFPel) e Márcia Londero (EMATER - RS).</t>
  </si>
  <si>
    <t>Quilombo Chácara da Cruz</t>
  </si>
  <si>
    <t>Quilombo Chácara da Cruz e Quilombo São Roque (Mampituba - RS)</t>
  </si>
  <si>
    <t xml:space="preserve">Possibilidade de ampliação para aldeias que se encontram na região de abrangência do PAN. </t>
  </si>
  <si>
    <t>Está sendo divulgando o selo quilombo no Ministério da Agricultura e fazendo a inscrição para todos os quilombos terem selo. Foi disponibilizado acesso ao Bloco de Produtor para a comunidade Kaingang de Vicente Dutra. Existe parceria com o NEA/UERGRS para feira de alimentos e trocas de sementes. É importante buscar parcerias com os quilombolas para acesso ao Selo Indígena do Ministério da Agricultura para valorizar a produção e comercialização de alimentos nas aldeias (informações prestadas por Vinícius Ramos, Julia e Márcia Londero, antes da Oficina). Na Oficina, Márcia colocou que a comunidade Kaingang já conseguiu o Bloco de Produtor e está comercializando; foi proposto a esta comunidade se há interesse no selo indígena; será feita uma consulta através da Emater e outros parceiros se há interesse pelo Bloco de Produtor para aqueles que não possuem.</t>
  </si>
  <si>
    <t>Blocos de produtor e selo</t>
  </si>
  <si>
    <t>Vinícius Ramos, Márcia Londero, Julia</t>
  </si>
  <si>
    <t>Incluir, entre os produtos, aldeias e quilombos com blocos de produtores</t>
  </si>
  <si>
    <t>3.12</t>
  </si>
  <si>
    <t>Estimular cadeias produtivas de artesanato de produtos originários da pesca nas comunidades de pescadores da Lagoa dos Patos.</t>
  </si>
  <si>
    <t>Fotos e documentos de reuniões e encontros.</t>
  </si>
  <si>
    <t>Estímulo das cadeias produtivas de artesanato originário das comunidades tradicionais de pescadores.</t>
  </si>
  <si>
    <t>Técnicos da EMATER/RS e  do NUDESE/FURG.</t>
  </si>
  <si>
    <t>Municípios de Rio Grande e São José do Norte - RS</t>
  </si>
  <si>
    <t>Municípios de Rio Grande, São José do Norte e Arroio Grande - RS</t>
  </si>
  <si>
    <t>Sem informações, impossibilitando a avaliação</t>
  </si>
  <si>
    <t>Informar Claudio Costa da exclusão da ação</t>
  </si>
  <si>
    <t>Sem informações obtidas, ação excluída.</t>
  </si>
  <si>
    <t>3.13</t>
  </si>
  <si>
    <t>Manter e buscar ampliação de políticas de inclusão do pescado oriundo da pesca tradicional na alimentação  escolar, como cota da agricultura familiar.</t>
  </si>
  <si>
    <t>Seminários; Registros; Documentos encaminhados aos órgãos responsáveis (prefeituras).</t>
  </si>
  <si>
    <t>Implementação de políticas públicas.</t>
  </si>
  <si>
    <t>Sammer Dias (UFRGS/PGDR), Cláudio José Cardozo da Costa (Fórum Lagoa dos Patos - RS) e Walter Steenbock (CEPSUL/ICMBio).</t>
  </si>
  <si>
    <t>Municípios de Torres, Tramandaí e Imbé, e demais localidades do Litoral Norte - RS</t>
  </si>
  <si>
    <t>Projeto do OBSSAN.</t>
  </si>
  <si>
    <t>De acordo com Claudio Costa (GAT), com a Organização dos pescadores em Rio Grande (cooperativa) foi possível buscar o mercado institucional. 
Projeto de oferecer peixe da pesca artesanal nas merendas escolares continua ocorrendo e agora também para a Marinha em Rio Grande (o contrato cita até os nomes dos peixes que vem da pesca artesanal e podem ser oferecidos). Além disso, de acordo com Gabriela Coelho, foi realizada interlocução contínua com o Fórum do Delta do Jacuí, entre 2017-2019, por meio do mestrando Diogo Pires, entretanto esta pauta não apareceu como prioritária no diálogo entre o DESMA  e o Fórum.  Como problema, porém, a interlocução com o Fórum dos `Pescadores do Delta do Jacuí está direcionada para a demanda principal do pescadores que se trata das dificuldades relacionadas à proibição da pesca do bagre. Há também o destmantelamento da Câmara Técnica da Agroecologia, que seria o espaço para fazer esta articução.</t>
  </si>
  <si>
    <t>Participação nas reuniões do Fórum do Delta do Jacuí; Comercialização para o mercado institucional.</t>
  </si>
  <si>
    <t>Gabriela Peixoto Coelho-de-Souza (PGDR/UFRGS) eCláudio José Cardozo da Costa</t>
  </si>
  <si>
    <t>3.14</t>
  </si>
  <si>
    <t>Implantar e monitorar meliponários na Bacia do Rio Tramandaí.</t>
  </si>
  <si>
    <t>Registros, documentos técnicos.</t>
  </si>
  <si>
    <t>Meliponicultura incentivada e ampliada.</t>
  </si>
  <si>
    <t>Sídia Witter (Departamento de Diagnóstico e Pesquisa Agropecuária, Secretaria da Agricultura, Pecuária e Irrigação do RS - SEAPI), Rafael Gehrke (ONG ANAMA) e Ronaldo Cataldo Costa (CEPSUL/ICMBio)(APABF/ICMBio).</t>
  </si>
  <si>
    <t>Há interesse da APA da Baleia Franca em articular ações de apicultura.</t>
  </si>
  <si>
    <t xml:space="preserve">Foram realizadas ações de implantação e monitoramento de meliponários no Litoral Norte e médio do RS, pela ANAMA, no âmbito de 2 projetos (Taramandahy/PETROBRAS e Meliponicultura/CPFL). No Litoral Norte voltado principalmente a pequenos agricultores e indígenas e no Litoral Médio voltado a pequenos agricultores e quilombolas. Há preocupação, contudo, com a finalização de projeto, encerrando o aporte de recursos para dar continuidade a atividade.  </t>
  </si>
  <si>
    <t xml:space="preserve"> Implantação de 19 meliponários e acompanhamento técnico de 41 meliponários</t>
  </si>
  <si>
    <t>3.15</t>
  </si>
  <si>
    <t xml:space="preserve">
Promover ações de proteção e recuperação das nascentes e cursos d’água nas aldeias Mbya Guarani.</t>
  </si>
  <si>
    <t>Registros da implantação de sistemas de proteção de fontes de água e saneamento.</t>
  </si>
  <si>
    <t>Melhoria das condições qualitativas e quantitativas relacionadas aos recursos hídricos</t>
  </si>
  <si>
    <t>Gabriel Poester (ONG ANAMA e AEPIM)</t>
  </si>
  <si>
    <t>Marcia Londero (CEPI e SDR - RS), Joana Braun Bassi (DBIO/SEMA - RS), Rafaela Printes (UERGS - Tapes) e Dilton de Castro (Comitê da Bacia do Rio Tramandaí).</t>
  </si>
  <si>
    <t>Aldeias Guarani da Território de abrangência do PAN Lagoas</t>
  </si>
  <si>
    <t>A ação não foi realizada. Contudo, isso ocorreu em função de adequação de priorizaçao pelos Guarani, nas aldeias. Foi priorizada, em um primeiro momento, a implantação de Sistemas Agroflorestais como demanda ao Projeto</t>
  </si>
  <si>
    <t>3.16</t>
  </si>
  <si>
    <t>Apoiar encontros para Gestão Territorial e Ambiental das áreas indígenas Mbyá Guarani no Litoral Norte do RS.</t>
  </si>
  <si>
    <t>Registros fotográficos, relatórios e atas dos encontros.</t>
  </si>
  <si>
    <t>Fortalecimento da articulação entre as aldeias Mbya Guarani, contribuindo para a discussão da Gestão Territorial e Ambiental das terras indígenas, da construção dos Planos de Vida Mbyá Guarani no litoral norte e das estratégias de gestão da sociobiodiversidade.</t>
  </si>
  <si>
    <t>Gabriela Peixoto Coelho de Souza (PGDR/UFRGS), Rafaela Printes (UERGS - Tapes), Márcia Londero (EMATER - RS), Joana Braun Bassi (DBIO/SEMA - RS) e Brizabel Rocha (NEDET/UFRGS)</t>
  </si>
  <si>
    <t>Bacia Hidrogáfica do Rio Tramandaí e Litoral Norte do RS</t>
  </si>
  <si>
    <t>Abrangência do PAN</t>
  </si>
  <si>
    <t>Foram realizados 7 encontros, com a colaboração do Tramandahy para o transporte interaldeias e na alimentação. Objetivo de elaborar o Plano de Vida dessas comunidades.</t>
  </si>
  <si>
    <t>Relatos dos encontros</t>
  </si>
  <si>
    <t>3.17</t>
  </si>
  <si>
    <t>Implementar sistemas de proteção de água e saneamento em aldeias Guaranis.</t>
  </si>
  <si>
    <t>Sistema Implementado e oficinas realizadas.</t>
  </si>
  <si>
    <t>Efetivar a melhoria no sistema de saneamento básico em 3 aldeias do litoral.</t>
  </si>
  <si>
    <t>Dilton de Castro (Comitê da Bacia do Rio Tramandaí) e Rafaela Printes (UERGS - Tapes).</t>
  </si>
  <si>
    <t>Há interesse em implementar na aldeia guarani na Baixada do Maciambú (SC) e nos quilombos Chácara da Cruz do RS e dos municípios de Garopaba (Morro do Fortunato), Paulo Lopes e Imbituba (da Aldeia) em SC.</t>
  </si>
  <si>
    <t>Foi realizado a implantação do sistema modular (ecológico) de tratamento de esgoto na escola da aldeia Guarani Sol Nascente, em Osório/RS, bem como mais duas estações em aldeias guaranis (Riozinho e Cará). Espera-se implantar pelo menos mais três estações.</t>
  </si>
  <si>
    <t>Sistemas modulares de tratamento de esgoto implantados</t>
  </si>
  <si>
    <t>3.18</t>
  </si>
  <si>
    <t xml:space="preserve">Apoiar a produção (tira) e comercialização de alimentos e artesanato indígena (Kaingang, Guarani e Charrua) no RS.
</t>
  </si>
  <si>
    <t xml:space="preserve">Registros da produção de alimentos nas aldeias, registro de novos pontos de comercialização dos artesanatos.
</t>
  </si>
  <si>
    <t>Melhoria na qualidade e identidade na produção de alimentos e melhoria na comercialização dos artesanatos; Manutenção do modo de ser e viver indígena para fortalecer as interações positivas com a conservação da biodiversidade.</t>
  </si>
  <si>
    <t xml:space="preserve">Márcia Londero (EMATER - RS)
</t>
  </si>
  <si>
    <t>Luis Paulo Vieira Ramos (EMATER - RS e Fórum Delta do Jacuí) e Alexandre Krob (Instituto Curicaca).</t>
  </si>
  <si>
    <t>Camaquã (Três Bicos), Cachoeira do Sul (Piquri), Charqueadas (Guadjayvi), Região metropolitana de POA e Aldeia Campo Bonito (Torres)</t>
  </si>
  <si>
    <t>Aldeias em estruturação no Rio Grande do Sul</t>
  </si>
  <si>
    <t>Poderá ser estendida para as demais aldeias do RS, dependendo da captação de recursos.</t>
  </si>
  <si>
    <t xml:space="preserve">Antes da Oficina, Márcia Londero colocou que a ação dependia de um recurso do Estado e que ainda não saiu, e que envolve apoio à participação dos Guarani e Kaingang nas feiras do Estado: Expodireto; Expoagro Afubra; Exposol; Expointer. Há sinergias com as ações da Emater em municípios em que há aldeias, bem como em projeto de energias renováveis - placas solares em aldeia guarani, para uma escola e 3 casas (Sistemas para 1 lâmpada e 1 tomada em cada casa e uma tomada, duas lâmpadas e uma geladeira para a escola). Atualmente o celular é o espaço político e social de articulação entre as aldeias, inclusive pela dificuldade de recursos para locomoção.O  Projeto de Energia Solar nas Aldeias está em busca de financiamentos, incluindo crowdfunding. Há sinergia também com atividades no Parque Itapuã (Feira Ambiental, Festival de Pipas, Encontro de Estudos, em todas as atividades do PEI os guaranis são convidados a comercializar seus materiais). Na oficina, agregou-se que a primeira fase do projeto de energias renováveis para a escola e três casas foi concluído em uma aldeia. Foram instaladas duas placas e um sistema com seis lâmpadas, 4 tomadas e uma geladeira (frigobar). O projeto para os demais 3 sistemas que abastecerão de energiaas demais casas da aldeia, está em fase de sistematização de dados, vídeos e fotos que servirão para divulgação online com objetivo de captar recursos através de financiamento coletivo (crowfunding). Há recurso do Tesouro do Estado (rubrica de Etnodesenvolvimento das Comunidades Indígenas e Quilombolas), assinado e liquidado para o Termo de Colaboração com Emater, que foi aditado até junho/2020, mas não foi depositado ainda. A existência de energia elétrica facilita em muito a consecução da ação (TIRAR FORA). Em relação a participação dos indígenas para venda de artesanato, nas feiras apoiadas pela Divisão Indígena,  estiveram no segundo semetre de 2019: na Fenadoce (Pelotas), Suino Fest (Encantado), Festa dos Sabores da Colônia  e  Festival Internacional de Folclore (Nova Petrópolis), Feira da Economia Solidária (Santa Maria),  Sananduva, Expojóia (Soledade), Santa Cruz e  Guardiões da Sociobiodiversidade (Pelotas). Há um Projeto de Lei (PL) que foi lançado na Assembléia Legislativa pelo deputado Edgar Preto que torna o artesanato indígena de relevante interesse cultural para o RS, que vem no intuito de garantir espaços de comercialização para os artesãos indígenas. </t>
  </si>
  <si>
    <t>Márcia Londero</t>
  </si>
  <si>
    <t xml:space="preserve">Atualmente, há vários problemas para obtenção de alimentos, por parte dos indígenas, para se sustentarem. Jamir Silva (Embrapa Clima Temperado) colocou a possibilidade de articular entrega de mudas de batata doce e sementes de outras espécies. 
Agregar nova ação,  por parte dos novos colaboradores, de apoio à segurança alimentar nas aldeias: "Apoiar a produção de alimentos e a segurança alimentar e nutricional nas aldeias indígenas na região de abrangência do PAN". Como produtos,  Registros de produção, de troca de sementes, entrega de mudas, mutirões de plantio. O texto da nova ação e seus detalhamentos foi discutido e agregado ao final desta Matriz. </t>
  </si>
  <si>
    <t>Apoiar a produção (tira) e comercialização de artesanato indígena (Kaingang, Guarani e Charrua) no RS</t>
  </si>
  <si>
    <t>Registros de novos pontos de comercialização dos artesanatos.</t>
  </si>
  <si>
    <t>Melhoria na comercialização dos artesanatos; Manutenção do modo de ser e viver indígena para fortalecer as interações positivas com a conservação da biodiversidade.</t>
  </si>
  <si>
    <t>3.19</t>
  </si>
  <si>
    <t>Fortalecer a segurança alimentar e nutricional indígena buscando o acesso às áreas lagunares e aos recursos naturais que tradicionalmente utilizam localizados fora dos limites das suas aldeias, inclusive em áreas de Unidades de Conservação, devidamente fundamentados na PNGATI, PNAP, SNUC e outros instrumentos legais.</t>
  </si>
  <si>
    <t>Registros de Projetos de Segurança Alimentar implementados; Acordos de uso  áreas lagunares para pesca e coleta.</t>
  </si>
  <si>
    <t>Melhoria da qualidade da alimentação; Saúde e bem viver indígena; Manutenção do modo de ser e viver indígena para fortalecer as interações positivas com a conservação da biodiversidade.</t>
  </si>
  <si>
    <t>Márcia Londero (EMATER - RS)</t>
  </si>
  <si>
    <t>Dayse Aparecida dos Santos Rocha (PEI/SEMA - RS) e Joana Braun Bassi (DBIO/SEMA - RS).</t>
  </si>
  <si>
    <t>Aldeia Itapuã, Porto Alegre - RS</t>
  </si>
  <si>
    <t>Aldeias do RS localizadas no Território de abrangência do PAN</t>
  </si>
  <si>
    <t xml:space="preserve">Há possibilidade de consolidação destas práticas através de instrumentos como TACs/TCs em Unidades de Conservação de PI. Recursos oriundos do Estado ou algum projeto complementar. Orçamento para realizar reuniões, deslocamento e alimentação (diárias). </t>
  </si>
  <si>
    <t>Apoio à comunidade Guarani da Ponta do Arado na garantia de seus direitos e reivindicações de tradicionalidade da área; apoio à comunidade Mbya Guarani do Cantagalo à proteção da área em relação a proposta de construção de um aterro sanitário a 1 km da aldeia; Etnomapeamento do PEI - caminhada de reconhecimento do território tradicional Guarani e das espécies e animais importantes para a etnia. Na oficina, foi colocado que os apoios às aldeias ameaçadas continuam e que a referência deles no PAN e nos boletins tem ajudado. Atualmente, a experiência no parque de Itapuã é um bom exemplo da consecução da ação. Publicação e leitura do Relatório Antropológico da aldeia Guarani Yjere (Ponta do Arado Velho/Porto Alegre) na Comissão de Direitos Humanos da Assembléia Legislativa do RS,  realizado em 12/11/2019, com perspectiva de ampliação do território dos guarani no entorno do Guaíba e das lagoas do sul, unindo espaços territoriais ancestrais. Contudo, as ameaças as ocupações e retomadas indígenas ainda são enormes. No município de Charqueadas, por exemplo, a proposta da empresa de mineração COPELMI  - Mina Guaíba, está gerando instabilidade e tensão na comunidade Guadjayui.</t>
  </si>
  <si>
    <t>Esta ação tem foco no acesso às Ucs, por isso se difere da nova ação proposta acima. Importante estimular visitas e oficinas entre indígenas do RS e SC, no território do PAN, com atores do PAN propondo esta articulação. Rodrigo Rodrigues de Freitas (UNISUL) (GAT) se prontificou a estreitar relações com comunida indígena de Imaruí/SC, neste sentido. Importante otimizar a visbilidade no Boletim Lagoando.</t>
  </si>
  <si>
    <t>Incluir "publicações" entre os produtos.</t>
  </si>
  <si>
    <t>3.20</t>
  </si>
  <si>
    <t xml:space="preserve">Apoiar monitoramentos da pesca, priorizando técnicas participativas.  </t>
  </si>
  <si>
    <r>
      <rPr>
        <i/>
        <sz val="12"/>
        <color theme="1"/>
        <rFont val="Calibri"/>
        <family val="2"/>
      </rPr>
      <t xml:space="preserve">Site </t>
    </r>
    <r>
      <rPr>
        <sz val="12"/>
        <color theme="1"/>
        <rFont val="Calibri"/>
        <family val="2"/>
      </rPr>
      <t>com informações atualizadas, em tempo real, com dados coletados por famílias de pescadores com o apoio de universidades e centros de pesquisa.</t>
    </r>
  </si>
  <si>
    <t>Envolvimento dos pescadores artesanais e de suas famílias na coleta de informações sobre a pesca.</t>
  </si>
  <si>
    <t>Luis Paulo Vieira Ramos (EMATER - RS e Fórum Delta do Jacuí) e Diogo Pires (UFRGS).</t>
  </si>
  <si>
    <t>Garopaba, Paulo Lopes, Palhoça, Florianópolis, Pescaria Brava, Imaruí, Balneário Rincão, Imbituba, Laguna e Jaguaruna - SC</t>
  </si>
  <si>
    <t>Área de abrangência do PAN</t>
  </si>
  <si>
    <t>Fórum da Lagoas dos Patos têm interesse em fazer o monitoramento participativo sobre o Bagre rosa e branco - parte norte, Delta do Jacuí;
Os dados serão coletados através da metodologia proposta pelo Projeto de Extensão Pesqueira da UNISUL (https://pescaartesanalUNISUL.blogspot.com.br/) que vincula a prestação de serviços ao monitoramento. A proposta é criar um banco de dados de todos os monitoramentos realizados na área do PAN.</t>
  </si>
  <si>
    <t xml:space="preserve"> O Componente 3 do Projeto TerraMar (financiado pela cooperação técnica alemã - GIZ) tem como objetivo desenvolver estratégias de integração de iniciativas de monitoramento para contribuir para a gestão integrada da zona costeira e marinha. Este projeto está realizando uma série de treinamentos em Unidades de Conservação Federais durante 2019/2020, alinhados com o Programa Nacional de Monitoramento da Biodiversidade (Programa Monitora) do ICMBio. Além disso, está em processo de implementação a capacitação em monitoramento participativo da pesca artesanal em UCs, pelo Programa Monitora, com recursso do GEFMar e contando com a participação de centros e UCs do ICMBio.</t>
  </si>
  <si>
    <t>Realização de duas oficinas regionais com pescadores artesanais costeiros e lagunares do sul do Brasil, com ênfase na Área de Proteção Ambiental da Baleia Franca (Santa Catarina) e Refúgio de Vida Silvestre da Ilha dos Lobos (Torres, RS), no âmbito do Projeto GEF-MAR (Componente 1.4). Um dos eixos destas oficinas foi o monitoramento participativo da pesca, onde foram construídas propostas para o território.
- Elaboração, submissão e aprovação de nova proposta para o Projeto GEF-MAR (Componente 1.2) com ênfase no cadastramento e monitoramento participativo (automonitoramento) da pesca na região de Ilha (Laguna e Jaguaruna, Santa Catarina). Nesta proposta está contemplada a contratação de agentes locais que apoiarão os pescadores no uso de um aplicativo a ser desenvolvido pelo projeto, bem como, uma série de eventos formativos. Também neste componente, foi aprovado projeto para o monitoramento participativo da pesca, no âmbito do Termo de Compromisso do Parque Nacional da Lagoa do Peixe.</t>
  </si>
  <si>
    <t>O risco associado com as propostas participativas de monitoramento está associado a falta de iniciativa dos pescadores em realizar as formações e os registros das pescarias.</t>
  </si>
  <si>
    <t>Rodrigo Rodrigues de Freitas (UNISUL), Walter Steenbock</t>
  </si>
  <si>
    <t>Há várias atividades em andamento, com foco na ação proposta. Entretanto, em relação ao produto proposto, muito pouco aconteceu. Importante rever o produto.</t>
  </si>
  <si>
    <t xml:space="preserve">Relatório de curso regional e local de monitoramento da pesca do Programa Monitora; Relatório da oficina de avaliação do automonitoramento; criação de aplicativo para o automonitoramento; Pescadores cadastrados e utilizando o aplicativo para o automonitoramento. </t>
  </si>
  <si>
    <t>3.21</t>
  </si>
  <si>
    <t>Apoiar a elaboração de levantamento da cadeia produtiva do pescado na área de abrangência do PAN Lagoas do Sul.</t>
  </si>
  <si>
    <t>Fotos e documentos de visitações.</t>
  </si>
  <si>
    <t>Agregação de valor ao pescado de comunidades tradicionais de pescadores.</t>
  </si>
  <si>
    <t>Técnicos da EMATER/RS, da Prefeitura Municipal de Rio Grande e da Prefeitura Municipal de São José do Norte.</t>
  </si>
  <si>
    <t>Municípios de Rio Grande, São José do Norte, Pelotas e São Lourenço do Sul - RS</t>
  </si>
  <si>
    <t>Nenhuma ação desenvolvida</t>
  </si>
  <si>
    <t>3.22</t>
  </si>
  <si>
    <t>Valorizar práticas, projetos e processos relacionados à conservação ambiental de forma articulada ao uso sustentável de espécies e ambientes do litoral norte do Rio Grande do Sul, na região do cordão de lagoas costeiras.</t>
  </si>
  <si>
    <t>Seminários, encontros e reuniões (povos e comunidades tradicionais e CODETER Litoral).</t>
  </si>
  <si>
    <t>Viabilização de práticas sustentáveis.</t>
  </si>
  <si>
    <t xml:space="preserve">Brizabel Rocha 
(NEDET/UFRGS) </t>
  </si>
  <si>
    <r>
      <rPr>
        <sz val="12"/>
        <color theme="1"/>
        <rFont val="Calibri"/>
        <family val="2"/>
      </rPr>
      <t>Gabriela Peixoto Coelho de Souza (PGDR/UFRGS), Roger (CODETER-Litoral) e Tadeu Perciuncula</t>
    </r>
    <r>
      <rPr>
        <sz val="12"/>
        <color rgb="FFFF0000"/>
        <rFont val="Calibri"/>
        <family val="2"/>
      </rPr>
      <t xml:space="preserve"> </t>
    </r>
    <r>
      <rPr>
        <sz val="12"/>
        <color theme="1"/>
        <rFont val="Calibri"/>
        <family val="2"/>
      </rPr>
      <t>(Sindicato dos Trabalhadores Rurais).</t>
    </r>
  </si>
  <si>
    <t>Com grande pesar, Brizabel Rocha veio a falecer. Entretanto, atividades relacionadas à ação vem sendo realizadas. Letícia Troian, na Oicina, relatou a realização de oficinas sobre processamento de aliementos com uso de espécies nativas (com apoio do PANexus) e oficinas sobre abelhas nativas sem ferrão (PANexus e ANAMA); participação em conferências de Segurança Alimentar e Nutricional. Dilton de Castro relatou a realização de dois cursos de viveirismo para escolas do litoral norte/RS. Gabriela Coelho ficou de detalhar várias outras atividades ocorridas, no campo desta ação. Segue este detalhamento: Na região, está se realizando orquestração de ações, projetos de extensão e de pesquisas, envolvendo, tendo como eixo o PAN Lagoas do Sul, os projetos Nexo Pampa (Embrapa Clima Temperado/MCTIC), Nexus Rota dos Butiazais (Embrapa Recursos Genéticos e Biotecnologia/MCTIC),  PANexus (ASSSAN Círculo/PGDR/UFRGS/ MCTIC), Taramandhay (ONG ANAMA/PETROBRÁS), juntamente com o processo de certificação florestal da SEMA-RS.
 a) produção de material técnico e de divulgação sobre a caracterização socioecológica da região - calendário de flores comestíveis, Espécies nativas da restinga e mosaicos de arranjos de espécies para sistemas agroflorestais nas restingas; 
b) realização de visitas técnicas a agricultores com práticas de conservação dos recursos naturais, as aldeias guarani; 
c) promoção de eventos e encontros - evento Guardiões da Sociobiodiversidade, com presença kaingang e guarani, IV Encuentro Internacional de la Red El Palmar/Rota dos Butiazais; encontro de mulheres guarani, apoio ao encontro da Federação dos Quilombolas do Rio Grande do Sul;
d) realização de oficinas de promoção do uso da sociobiodiversidade - oficinas de processamento de frutas nativas, de gastronomia sociobiodiversa, de abelhas nativas, saboaria artesanal com frutas nativas, de tingimento natural com espécies nativas,  de certificação agrofloresta, de indicadores de monitoramento de sistemas agroflorestais;.
e) elaboração de trabalhos acadêmicos sobre manejos, povos e comunidades tradicionais, sistemas agroflorestais.</t>
  </si>
  <si>
    <t>Letícia Troian, Dilton de Castro e Gabriela Coelho de Souza</t>
  </si>
  <si>
    <t>Gabriela Coelho de Souza</t>
  </si>
  <si>
    <t>3.23</t>
  </si>
  <si>
    <t>Promover ações dos órgãos responsáveis para coibir a caça, coleta e apanha irregulares de espécies da flora e da fauna nativa da região do PAN, respeitando as leis e os direitos dos povos e comunidades tradicionais, considerando ações de sensibilização para extinguir esta atividades.</t>
  </si>
  <si>
    <t>Documentos técnicos com situação das coletas irregulares; Registros documentais dos contatos, levantamentos e propostas para execução da ação.</t>
  </si>
  <si>
    <t>Aumento da sensibilização quanto ao extrativismo a partir de boas práticas para a sustentabilidade; Diminuição da caça, coleta e apanha irregulares de espécies da flora e da fauna nativa na área de abrangência do PAN.</t>
  </si>
  <si>
    <t>Roberta Aguiar dos Santos (CEPSUL/ICMBio)</t>
  </si>
  <si>
    <t>Márcia Londero (EMATER - RS), Caio Cavalcanti Dutra Eichenberger (ESEC Taim/ICMBio), Maya Ribeiro Baggio (CEPSUL/ICMBio, SOS Rio da Madre e RMS da Guarda do Embaú) e Cindy Tavares Barreto (FURG).</t>
  </si>
  <si>
    <t>Para esta ação houve em 2018 o contato com pesquisadores do CENAP que possuem experiência com aspectos relacionados à caça em UCs. Foram repassados alguns artigos, com algumas informações disponíveis para a região, bem como que podem embasar uma pesquisa junto aos gestores das unidades de conservação no território do PAN Lagoas do Sul, para ter um diagnóstico sobre estas atividades e as possíveis interações com os povos e comunidades tradicionais, buscando-se primeiro um dimensionamento destes tipos de exploração. Na questão da flora, pode ser adpatado um questionário semelhante. Entretanto, não é do meu conhecimento se houve ações específicas de promoção desta ação pelos órgãos competentes, mas pode existir iniciativas locais para a sensibilização que poderão ser obtidas com outros colaboradores do PAN.</t>
  </si>
  <si>
    <r>
      <rPr>
        <sz val="12"/>
        <rFont val="Arial"/>
        <family val="2"/>
      </rPr>
      <t xml:space="preserve">http://www.icmbio.gov.br/revistaeletronica/index.php/BioBR/issue/view/53;
http://www.icmbio.gov.br/revistaeletronica/index.php/BioBR/issue/view/62;
https://www.researchgate.net/publication/320597647_Caca_preventiva_ou_retaliativa_de_felinos_no_extremo_sul_do_Brasil
</t>
    </r>
    <r>
      <rPr>
        <u/>
        <sz val="12"/>
        <color rgb="FF1155CC"/>
        <rFont val="Arial"/>
        <family val="2"/>
      </rPr>
      <t>https://editorarealize.com.br/revistas/conedu/trabalhos/TRABALHO_EV056_MD1_SA10_ID949_15082016135351.pdf</t>
    </r>
  </si>
  <si>
    <t>Roberta Aguiar (CEPSUL)</t>
  </si>
  <si>
    <t>A justificativa para considerar como ação não iniciada é que precisamos compreender a questão primeiro, para iniciar um articulação adequada, utilizando bases de análise para prospectar ações. Neste processo, é importante o diálogo com setores da fiscalização para realizar a sensibilização dos agentes sobre as dinâmicas e políticas territoriais.</t>
  </si>
  <si>
    <t>Levantamento, Diagnóstico, avaliação institucional, políticas públicas</t>
  </si>
  <si>
    <t>Inserir: Patrícia da Rosa (CNCFlora/JBRJ), Gabriela Coelho-de-Souza (UFGRS), Rodrigo Rodrigues de Freitas (UNISUL), Joana Bassi (SEMA/RS) e Walter Steenbock (CEPSUL/ICMBio);
Substituir: Caio Cavalcante Dutra Eichenberg (ESEC Taim/ICMBio por Ronaldo Cataldo Costa (CEPSUL/ICMBio)</t>
  </si>
  <si>
    <t>3.24</t>
  </si>
  <si>
    <t>Apoiar projetos de estímulo ao viveirismo artesanal ou comunitário na agricultura familiar e povos e comunidades tradicionais.</t>
  </si>
  <si>
    <t>Viveiros artesanais implementados e viveiristas certificados; auxílio técnico; projetos técnicos apoiados em sua execução.</t>
  </si>
  <si>
    <t>Aumento na disponibilidade regional de mudas e propágulos de espécies da flora nativa e de interesse agroflorestal.</t>
  </si>
  <si>
    <t>Davi Chemello (DBIO/SEMA - RS)</t>
  </si>
  <si>
    <t>Alexandre Krob (Instituto Curicaca), Gabriel Poester (ONG ANAMA e AEPIM), Márcia Londero (EMATER - RS), Ricardo Silva Pereira Mello (UERGS),Leonardo Marques Urruth (DLF/DBIO/SEMA - RS), Paulo Brack (UFRGS), Yvan Gadea de Moraes (UFRGS-UVAIA/Agronomia) e Gabriela Peixoto Coelho de Souza (UFRGS).</t>
  </si>
  <si>
    <t>Território do RS e SC</t>
  </si>
  <si>
    <t xml:space="preserve">Custo de diárias e combustível. </t>
  </si>
  <si>
    <t xml:space="preserve">Em 2018 foi publicada a instrução normativa n° 01/2018, a qual prevê como tema apoiável de projetos de Reposição Florestal Obrigatória  o viveirismo comunitário e regional (art. 20°/ conversão de projetos no caso de obras de utilidade pública). 
Neste momento, está sendo produzida uma minuta de Programa estadual de restauração ecológica, prevendo a qualificação de viveirismo e produção de mudas nativas. Um dos gargalos da produção de mudas é a pouca difusão de técnicas qualificadas de produção, a produção de poucas espécies lenhosas e a procedência desconhecida das matrizes. Dentre os objetivos, está  investir em centros de referência estadual de  produção de mudas, com critérios técnicos definidos, irradiando estas diretrizes de produção para demais viveiros e incentivando, a partir de então, a aquisição de mudas destes públicos (agricultores familiares e comunidades tradicionais) na reposição florestal obrigatória. O projeto em início de execução intitulado “Qualificação da oferta de sementes e mudas florestais nativas da região central do RS”, do Departamento de Diagnóstico e Pesquisa Agropecuária (DDPA/SEAPDR) é o primeiro implementado nesta perspectiva, o qual subsidiará demais ações. A SEMA está fomentando ações de viveirismo com definição de orientações e diretrizes técnicas para qualificação de coleta de sementes e produção de mudas, visando projetos de restauração ecológica. Há necessidade, entretanto, de  definição de diretrizes técnicas da produção de mudas no RS. O PAN NEXUS reuniu-se em outubro de 2019 e debateu sobre o tema viveirismo artesanal, concluindo, que primeiramente é necessário fortalecer e qualificar a produção de mudas nativas e, posteriormente,  criar normas e mecanismos de mercado para dinamizar a comercialização das mudas no contexto da agricultura familiar. </t>
  </si>
  <si>
    <t xml:space="preserve"> Instrução normativa n° 01/2018, que estabelece procedimentos a serem seguidos para a Reposição Florestal Obrigatória no Estado do Rio Grande do Sul, que prevê o viveirismo comunitário e regional como tema apoiável para projetos de RFO;                                                                                                                                                            
- Início da execução do projeto coordenado pela SEAPDR, com recursos de RFO, de qualificação da oferta de sementes e mudas florestais nativas da região central do RS, com o objetivo de  fornecer subsídios para ampliar e qualificar a oferta de sementes e mudas de espécies florestais nativas na Região Central do Rio Grande do Sul através de produção de sementes e mudas, ações de pesquisa e capacitações, voltadas para restauração de ecossistemas florestais.   
- Minuta de programa estadual de restauração ecológica, prevendo fomento a ações de qualificação técnica de produção de mudas de espécies nativas. 
- Participação nos PANs que estejam em conformidade com a produção de mudas nativas buscando diretrizes de aprimoramento técnico para a instalação de viveiros artesanais nas propriedades rurais familiares e populações tradicionais. </t>
  </si>
  <si>
    <t xml:space="preserve"> </t>
  </si>
  <si>
    <t>3.25</t>
  </si>
  <si>
    <t>Apoiar a normatização de aquisição de mudas de espécies nativas da agricultura familiar e povos e comunidades tradicionais na reposição florestal obrigatória e ações de restauração.</t>
  </si>
  <si>
    <t>Publicação de normativa.</t>
  </si>
  <si>
    <t>Plantio de mudas da agricultura familiar e povos e comunidades tradicionais na execução de ações de reposição florestal obrigatória.</t>
  </si>
  <si>
    <t>Joana Braun Bassi (DBIO/SEMA - RS)</t>
  </si>
  <si>
    <t xml:space="preserve">Leonardo Marques Urruth (DLF/DBIO/SEMA - RS) e Davi Chemello (DBIO/SEMA - RS) </t>
  </si>
  <si>
    <t>Os recursos são oriundos da SEMA.</t>
  </si>
  <si>
    <t xml:space="preserve">Em 2018 foi publicada a instrução normativa n° 01/2018, a qual prevê como tema apoiável de projetos de Reposição Florestal Obrigatória  o viveirismo comunitário e regional (art. 20°/ conversão de projetos no caso de obras de utilidade pública). 
Neste momento, está sendo produzida uma minuta de Programa estadual de restauração ecológica, prevendo a qualificação de viveirismo e produção de mudas nativas. Um dos gargalos da produção de mudas é a pouca difusão de técnicas qualificadas de produção, a produção de poucas espécies lenhosas e a procedência desconhecida das matrizes. Dentre os objetivos, está  investir em centros de referência estadual de  produção de mudas, com critérios técnicos definidos, irradiando estas diretrizes de produção para demais viveiros e incentivando, a partir de então, a aquisição de mudas destes públicos (agricultores familiares e comunidades tradicionais) na reposição florestal obrigatória. O projeto em início de execução intitulado “Qualificação da oferta de sementes e mudas florestais nativas da região central do RS”, do Departamento de Diagnóstico e Pesquisa Agropecuária (DDPA/SEAPDR) é o primeiro implementado nesta perspectiva, o qual subsidiará demais ações. </t>
  </si>
  <si>
    <t xml:space="preserve"> Instrução normativa n° 01/2018, que estabelece procedimentos a serem observados para a Reposição Florestal Obrigatória no Estado do Rio Grande do Sul, propondo como tema apoiável para projetos de RFO o viveirismo comunitário e regional;
- Inicio da execução do projeto coordenado pela SEAPDR, com recursos de RFO, de qualificação da oferta de sementes e mudas florestais nativas da região central do RS, com o objetivo de  fornecer subsídios para ampliar e qualificar a oferta de sementes e mudas de espécies florestais nativas na Região Central do Rio Grande do Sul através de produção de sementes e mudas, ações de pesquisa e capacitações, voltadas para restauração de ecossistemas florestais.                                
- Minuta de programa estadual de restauração ecológica, prevendo fomento a ações de qualificação técnica de produção de mudas de espécies nativas.</t>
  </si>
  <si>
    <t xml:space="preserve">Anteriormente ao apoio à normatização e aquisição de mudas de espécies nativas da agricultura familiar e comunidades tradicionais,  o corpo técnico da SEMA está buscando fomentar ações de viveirismo com definição de orientações e diretrizes técnicas para qualificação de coleta de sementes e produção de mudas, para orientação de projetos de restauração ecológica. Portanto, a ação não está acontecendo, ainda, nos termos previstos, por uma análise estratégica de que há uma demanda anterior a ser trabalhadas, de  definição de diretrizes técnicas da produção de mudas no RS. Há articulação, neste sentido, com Rede Internacional na América do Sul. É importante, por exemplo, definir sobre a correlação entre obrigatoriedade da restauração e a aquisição de mudas, entre outros aspectos. O PAN NEXUS reuniu-se em outubro de 2019 e apontou o tema viveirismo artesanal, concluindo, também, que primeiramente é necessário fortalecer e qualificar a produção de mudas nativas e, posteriormente,  criar normas e mecanismos de mercado para dinamizar a comercialização das mudas no contexto da agricultura familiar. </t>
  </si>
  <si>
    <t>Joana Bassi (SEMA-RS)</t>
  </si>
  <si>
    <t>Proposição de normativas, eventos, registros de discussões e realização de programas.</t>
  </si>
  <si>
    <t>3.26</t>
  </si>
  <si>
    <t>Fomentar ações de reposição florestal e agroflorestal em áreas indígenas que necessitem de restauração ambiental.</t>
  </si>
  <si>
    <t>Projetos de implantação de SAFs.  Três SAFs Implantadas em áreas indígenas que necessitem de recomposição ambiental.</t>
  </si>
  <si>
    <t>Recuperação ambiental em no mínimo três aldeias indígenas e o início da transformação das aldeias em ambientes onde as comunidades possam desenvolver o seu modo de ser e bem viver.</t>
  </si>
  <si>
    <t>Joana Braun Bassi (DBIO/SEMA - RS), Alexandre Krob (Instituto Curicaca) e Walter Steenbock (CEPSUL/ICMBio).</t>
  </si>
  <si>
    <t>Camaquã (Karandy), Cachoeira do Sul (yguabijú), Charqueadas (Guajayvy)</t>
  </si>
  <si>
    <t>Aldeias em estruturação no Rio Grande do Sul.</t>
  </si>
  <si>
    <t xml:space="preserve">Escolha pelos Mbya-guarani de mudas de espécies nativas e entrega das mudas em aldeias Guarani. Em parceria SEMA e ANAMA, Rota dos Butiazáis e FZB e Horto Florestal de Tramandaí.- Projeto aprovado CTI / SEMA / SEAPDR para reposição florestal em três aldeias com SAFs (inf. por Márcia Londero). na Oficina, Dilton de Castro agregou que foram implementados SAFs nas aldeias guarani em Maquiné, Torres e Caraá (ANAMA); foi realizada certificação agroflorestal de SAF em aldeia indígena de Maquiné (inf. Márcia Londero e Joana Bassi); e foi feita entrega de mudas nativas em 7 aldeias da região metropolitana de Porto Alegre/RS.
</t>
  </si>
  <si>
    <t>Entregas e mudas; SAFs implantados; certificação agroflorsetal</t>
  </si>
  <si>
    <t>Márcia Londero, Dilton de Castro e Joana Bassi</t>
  </si>
  <si>
    <t>3.27</t>
  </si>
  <si>
    <r>
      <rPr>
        <sz val="12"/>
        <color theme="1"/>
        <rFont val="Calibri"/>
        <family val="2"/>
      </rPr>
      <t>Promover a conservação</t>
    </r>
    <r>
      <rPr>
        <i/>
        <sz val="12"/>
        <color theme="1"/>
        <rFont val="Calibri"/>
        <family val="2"/>
      </rPr>
      <t xml:space="preserve"> in situ</t>
    </r>
    <r>
      <rPr>
        <sz val="12"/>
        <color theme="1"/>
        <rFont val="Calibri"/>
        <family val="2"/>
      </rPr>
      <t xml:space="preserve"> e o uso sustentável de butiazais, fornecendo subsídios para a implantação de políticas públicas e de planos de desenvolvimento local e regional, a partir da Rota dos Butiazais.</t>
    </r>
  </si>
  <si>
    <t>Publicação diagnóstico do território rural litoral; atas de reuniões do CERBMA; oficinas (culinária e artesanato e normatização e certificação); Produção de mudas; publicações (livros de culinária com butiá e artesanato, dissertações e teses e artigos em periódicos indexados); reportagens e vídeos em mídias diversas; exposições; mapas; registros de dias de campo; seminários e palestras; práticas de manejo para recuperação de butiazais.</t>
  </si>
  <si>
    <t>Formação de recursos humanos; sensibilização da sociedade; redução de ameaças aos butiazais; avanços no conhecimento científico; capacitação de agentes multiplicadores.</t>
  </si>
  <si>
    <t xml:space="preserve">Rosa Lia Barbieri (Embrapa Clima Temperado) </t>
  </si>
  <si>
    <t>Ênio Egon Sosinski Júnior (Embrapa Clima Temperado), Marene Marchi (Embrapa Clima Temperado), Gabriela Peixoto Coelho de Souza (PGDR/UFRGS), Daniela Kuhn (UFRGS), Igor Kuhn (UFRGS), Ricardo Silva Pereira Mello (UERGS),Leonardo Marques Urruth (DLF/DBIO/SEMA - RS), Rafaela Printes (UERGS - Tapes), Fran Ávila (EMATER - Tapes), Nadir Feijó (EMATER - Barra do Ribeiro), Walter Steenbock (CEPSUL/ICMBio), Ronaldo Cataldo Costa (CEPSUL/ICMBio)(APABF/ICMBio), Antonio Augusto Mendes dos Santos (Movimento Slow Food) e Jussara Dutra (Movimento Slow Food), Juliano Morales (UNISINOS), Mercedes Rivas (UDELAR - Uruguai), Aristóbulo Maranta (Parque El Palmar - Argentina), Iolanda Mroginski (Guerreiros do Ytay) e Jaime Mugica (UFPel).</t>
  </si>
  <si>
    <t>Municípios do Litoral Médio e Litoral Norte do Rio Grande do Sul, Municípios de Santa Vitória do Palmar, Rio Grande, Pelotas, Tapes, Porto Alegre e Torres - RS e Municipios de Imbituba, Laguna e Garopaba - SC</t>
  </si>
  <si>
    <r>
      <rPr>
        <sz val="12"/>
        <color theme="1"/>
        <rFont val="Calibri"/>
        <family val="2"/>
      </rPr>
      <t xml:space="preserve">Esta ação se insere na dinâmica da Rota dos Butiazais, programa multi-institucional e envolvendo várias parcerias. Apenas de agosto de 2018 a fev 2019, as ações foram (inf. por Rosa Lia, Marene, Fábia, Apes (ações de agosto de 2018 a fev 2019): 
- Realização do II Encontro Internacional da Rota dos Butiazais - Red Palmar na Embrapa em Pelotas/RS - anais;
- VI Seminário da Rota dos Butiazais em Tapes/RS, durante a 2ª Semana de Uso Sustentável do Butiá;
- Implementação do suco de butiá e derivados na merenda escolar em Tapes/RS;
- Mapeamento dos remanescentes do </t>
    </r>
    <r>
      <rPr>
        <i/>
        <sz val="12"/>
        <color theme="1"/>
        <rFont val="Calibri"/>
        <family val="2"/>
      </rPr>
      <t>Butiá odorata</t>
    </r>
    <r>
      <rPr>
        <sz val="12"/>
        <color theme="1"/>
        <rFont val="Calibri"/>
        <family val="2"/>
      </rPr>
      <t>;
- Projetos de pesquisas com a UNISINOS e UFPEL na Fazenda de São Miguel;
- Projeto de povoamento e resgate de mudas de butiá - parceria com a SEMA, fazendeiros e pequenos agricultores;
- Pesquisas de manejo das áreas com butiá. na Oficina, Rodrigo Rodrigues de Freitas (UNISUL) agregou a informação sobre a dissertação de mestrado sobre a governança ambiental de ecosssitemas de bitiazais em curso, com previsão de conclusão em julho de 2020. Márcia Londero agregou a ação de restauração de butiazal na aldeia guajayui (Charqueadas/RS), em uma articulação envolvendo a Rota dos Butiazais, Divisão Indígena da SDR/RS, empresa CNPC e empresa devedora de RFO (reposição florestal obrigatória)</t>
    </r>
  </si>
  <si>
    <t>Conforme atividades listadas no andamento da ação</t>
  </si>
  <si>
    <t>Rosa Lia Barbieri, Marece Marchii, Fábia, Apes, Rodrigo Rodrigues de Freitas (UNISUL), Márcia Londero</t>
  </si>
  <si>
    <t>3.28</t>
  </si>
  <si>
    <t>Pesquisar o aproveitamento econômico de plantas medicinais no entorno da ESEC do Taim.</t>
  </si>
  <si>
    <t>Projetos de pesquisa como: isolamento de princípios ativos; estratégias econômicas e etnoconhecimento.</t>
  </si>
  <si>
    <t>Oportunidades de Inclusão social para populações da área entorno da ESEC.</t>
  </si>
  <si>
    <t>Municípios Rio Grande e Santa Vitória do Palmar - RS</t>
  </si>
  <si>
    <t>Região entorno da ESEC Taim</t>
  </si>
  <si>
    <t xml:space="preserve">Existe o trabalho da Embrapa Clima Temperado sobre plantas ornamentais do Pampa; Poderíamos pensar algo como o Projeto BFN. </t>
  </si>
  <si>
    <t>Não houve avanço</t>
  </si>
  <si>
    <t>Ícaro Aronovich da Cunha</t>
  </si>
  <si>
    <t>3.29</t>
  </si>
  <si>
    <t>Apoiar as iniciativas de turismo náutico sustentável na Lagoa dos Patos.</t>
  </si>
  <si>
    <t>Plano de Desenvolvimento do Turismo Náutico na Hidrovia das Lagoas Costeiras - RS.</t>
  </si>
  <si>
    <t>Ampliar o número de embarcações e de navegadores; diversificação dos usos econômicos da hidrovia; ampliação das oportunidades econômicas.</t>
  </si>
  <si>
    <t>Cindy Tavares Barreto (FURG) e membros da APL Turismo Zona Sul RS.</t>
  </si>
  <si>
    <t>Municípios de Tapes, São Lourenço do Sul, Pelotas e Rio Grande - RS</t>
  </si>
  <si>
    <t>Municípios ao longo da Hidrovia Patos - Guaíba - Jacuí / Rio Grande do Sul</t>
  </si>
  <si>
    <t>Num contexto de expansão da movimentação de cargas na hidrovia, é importante diversificar os aproveitamentos econômicos da mesma, com atividades que valorizem a qualidade e ampliem as vagas de trabalho.</t>
  </si>
  <si>
    <t>Em setembro de 2019, foram retomados os entendimentos entre FURG e SUPRGS para  a construção do projeto de apoio à formação de pessoal para gestão ambiental de portos e hidrovias, promoção de inovação técnica sustentável e intercâmbio de experiências com o Uruguai  no campo do turismo náutico e turismo em áreas protegidas, bem como na administração ambiental da hidrovia e suas operações. A estimativa atual é contar com projeto consolidado e sendo objeto de acordo institucional firmado e com execução iniciada, no segundo semestre de 2020.</t>
  </si>
  <si>
    <t>Ação agrupada à 1.45, juntamente com as ações 2.8 e 2.10.</t>
  </si>
  <si>
    <t>Esta ação faz parte de uma mesma mobilização que envolve o articulador e equipe técnica/científica, em diferentes projetos e pesquisas. Assim como as ações 1.45, 2.8 e 2.10, devido a isso está sendo agrupada à ação 1.45, juntamente com as outras.</t>
  </si>
  <si>
    <t>3.30</t>
  </si>
  <si>
    <t xml:space="preserve">Mapear, sistematizar e promover as potencialidades turísticas a partir dos atrativos socioambientais do PAN Lagoas do Sul. </t>
  </si>
  <si>
    <t>Oficinas de diagnóstico das potencialidades turísticas; mapas; publicações (folders e livros); reportagens em mídias diversas; exposições; seminários e palestras.</t>
  </si>
  <si>
    <t>Formação de recursos humanos; sensibilização da sociedade; edução de ameaças à fauna e à flora; capacitação de agentes multiplicadores; articulações institucionais.</t>
  </si>
  <si>
    <t>Tatiana Silva da Silva (UFRGS),  Luis Paulo Vieira Ramos (EMATER - RS e Fórum Delta do Jacuí), Fabiana Jacomel (ADTC), Juliana (IFSC), Wagner Cardoso (APABF/ICMBio), Cleber Palma Silva (FURG e APA Lagoa Verde), Luciana Olivares Zanini (Anselmi Advocacia e UFPel) e Cindy Tavares Barreto (FURG).</t>
  </si>
  <si>
    <t>Custeio para serviços de terceiros pessoa jurídica, bolsistas, diárias e combustível.</t>
  </si>
  <si>
    <t>Foi feita abordagem do tema nos seminários e encontros internacionais da Rota dos Butiazais, através de painéis específicos e intercâmbio de experiências Apes, Oficina Panexus, fev 2019). Foi relatado, também (Marene, oficina Panexus, fev 2019), que foi realizado assessoramento, escuta e sensibilização para a conservação e uso do butiá, e participação na Rota dos Butiazais. Naquele momento, foi colocado que a especialização em Gestão Territorial para o Desenvolvimento (EAD/UFRGS) poderia contribuir na ação. Na Oficina de Monitoria, foi colocado que está sendo realizadas trilhas ao longo da orla marinha de Rio Grande a Santa Vitória do palmar, por empresa de turismo. Entretanto, a ação, na forma proposto, de forma conectada, não avançou.</t>
  </si>
  <si>
    <t>Rosa Lia Barbieri, Marene Marchii, Apes;</t>
  </si>
  <si>
    <t>Verificar com Rosa Lia (atualmente não mais na região, mas em Brasília) a possibilidade de Marene Marchi ou Márcia Londero assumirem a articulação da ação (ficando a outra, que não assumir a articulação, como colaboradora). Foi verificada esta possibilidade, ficando Márcia Londero como articuladora.</t>
  </si>
  <si>
    <t>Inserir: Marene Machado Marchi (Embrapa Clima Temperado)</t>
  </si>
  <si>
    <t>3.31</t>
  </si>
  <si>
    <t xml:space="preserve">Promover o Projeto Desenvolvimento Territorial Sustentável – Identidade Cultural (DTS-IC) de agricultores, pescadores e artesãos por meio do turismo cultural de base comunitária. </t>
  </si>
  <si>
    <t>Seminários e oficinas estruturantes com técnicos e atores locais; Visitas técnicas às propriedades com vistas a implementação de tecnologias sociais de baixo custo, sustentáveis; Impressão do Mapa de identidade dos municípios; das Cartas de identidade; e divulgação dos Roteiros turísticos de bases comunitárias; Registros de eventos realizados.</t>
  </si>
  <si>
    <t>Estruturação das propriedades com tecnologias sustentáveis; Ampliação dos trabalhos de conscientização e divulgação das ações; Ampliação na participação de agricultores, pescadores e artesãos envolvidos, assim como de visitantes; Participação efetiva dos órgãos públicos (prefeituras) e maior divulgação/participação das mídias diversas.</t>
  </si>
  <si>
    <t>Glaico José Sell (CRBMA - SC e Rede Ecovida - SC), Glaycon de Souza Silveira (ADTC/EPAGRI) e Flavia Lapa (ADTC/Secretaria de Agricultura).</t>
  </si>
  <si>
    <t>Garopaba, Imbituba e Paulo Lopes - SC</t>
  </si>
  <si>
    <t>Litoral Centro-Sul de Santa Catarina</t>
  </si>
  <si>
    <t xml:space="preserve">Esse projeto conta desde 2008 com a parceria do RIMISP - ONG do Chile que, junto com mais de 232 instituições internacionais, atuam no âmbito do desenvolvimento rural. </t>
  </si>
  <si>
    <t>Documentação da ADTC colocada em dia; contato com outras realidades como a reserva de Pirajubaé reaquecendo os laços com Ibiraquera inclusive; busca de mais parcerias. O projeto com apoio da França não deu certo pois deveria ser vinculado ao nome da Acolhida na Colônia (parceira da ADTC), tendo o grupo não aceitado tal condição.
Realização de roteiro turístico de uma diária com transporte local, almoço, café, acompanhado de um condutor ambiental local, além dos membros da associação ADTC, custo: R$ 120,00 por pessoa. Realização e impressão de folders com os tesouros locais,  as pessoas e os patrimônios socioculturais da região vinculados ao coletivo da ADTC. Parceria com a agência Convés. Participação em feiras em Paulo Lopes, Garopaba e em Imbituba. Adesão de novos membros. Há necessidade de maior divulgação, e troca de conhecimentos com os agentes locais, articular a inclusão de novos membros, pois, por mais que ação esteja em andamento, há falta de incentivo finaceiros, e da própria construção  de projetos para busca de financiamento.</t>
  </si>
  <si>
    <t>Realização de roteiro turístico de uma diária com transporte local, almoço, café, acompanhado de um condutor ambiental local, além dos membros da associação ADTC, custo: R$ 120,00 por pessoa. Realização e impressão de folders com os tesouros locais,  as pessoas e os patrimônios socioculturais da região vinculados ao coletivo da ADTC. Parceria com a agência Convés. Participação em feiras em Paulo Lopes, Garopaba e em Imbituba. Adesão de novos membros.</t>
  </si>
  <si>
    <t>4. Fomentar ações que subsidiem o aprimoramento dos instrumentos legais, de normatizações e de licenciamento para gestão integrada e participativa, considerando a análise sinérgica e cumulativa dos impactos gerados pelos empreendimentos sobre os ecossistemas do território do PAN Lagoas do Sul.</t>
  </si>
  <si>
    <t>4.1</t>
  </si>
  <si>
    <t>Apoiar a publicação e implementação da lei de exclusão de agrotóxicos no entorno do Município de Porto Alegre.</t>
  </si>
  <si>
    <t>Atas das reuniões do Conselho de Agricultura e das plenárias da RAMA.</t>
  </si>
  <si>
    <t>Publicação e consolidação de políticas públicas; Garantir durante a revisão do Plano Diretor de Porto Alegre (2018 à 2020) a implementação de políticas públicas que garantam a efetivação da Zona Rural Livre de Agrotóxicos.</t>
  </si>
  <si>
    <t>Marla Kuhn (Fórum de Combate Agrotóxicos), Sabrina Vaz (SDR), Tania Pires (CIUPOA) e Rosane de Marco (RAMA).</t>
  </si>
  <si>
    <t>Zona Rural de Porto Alegre</t>
  </si>
  <si>
    <t>Região Metropolitana de Porto Alegre</t>
  </si>
  <si>
    <t>A Lei da Zona Rural de Porto Alegre foi promulgada em 13/12/2017.</t>
  </si>
  <si>
    <t>A lei que institui a Zona Rural do Município de Porto Alegre, como Zona Livre de Agrotóxicos à Produção Primária e Extrativa, foi promulgada em 13/11/2017. O movimento para sua promulgação contou com apoio dos agricultores agroecológicos, indígenas e pescadores profissionais artesanais. LEI Nº 12.328, DE 3 DE NOVEMBRO DE 2017.  A RAMA, Emater/RS - Ascar e outras organizações de agricultores, de indígenas e de pescadores estão empenhados em reestruturar o Conselho Municipal de Agricultura e Abastecimento - CMAA (sem atividade desde 2014), com a realização da IX Conferência de Agricultura de Porto Alegre, (programada para  o dia 21 de novembro de 2019), com escolha dos novos representantes da sociedade civil. Em setembro de 2019 foi realizada a VI  Conferência Municipal de Segurança Alimentar e Nutricional Sustentável (VI CMSANS), que contou com Encontros Temáticos prévios, de agricultores, de indígenas, de pescadores e de servidores da saúde e moradores do extremo sul sobre o uso de agrotóxicos.</t>
  </si>
  <si>
    <t>LEI Nº 12.328, DE 3 DE NOVEMBRO DE 2017.</t>
  </si>
  <si>
    <t>Luis Paulo Vieira Ramos</t>
  </si>
  <si>
    <t>Revisar o texto da ação. No Plano Diretor, não há definição de entorno, mas sim de zona rural. Por outro lado, uma vez publicada a lei, o desafio agora é sua devida implementação.</t>
  </si>
  <si>
    <t>Apoiar a publicação e implementação da lei de exclusão de agrotóxicos na zona rural do município de Porto Alegre</t>
  </si>
  <si>
    <t>Atas das reuniões do Conselho de Agricultura e das plenárias da RAMA, e de outras instituições</t>
  </si>
  <si>
    <t>4.2</t>
  </si>
  <si>
    <t>Articulação para a definição de zonas de exclusão de pulverização aérea de agrotóxicos.</t>
  </si>
  <si>
    <t>Normativas da SEMA - RS (pareceres e/ou instrução normativa) elaboradas.</t>
  </si>
  <si>
    <t>Zonas de exclusão definidas.</t>
  </si>
  <si>
    <t>Luiza Chomenko (DUC/SEMA - RS)</t>
  </si>
  <si>
    <t>Cecília Nin (APABG/DUC/SEMA - RS), Alexandre Krob (Instituto Curicaca), Ana Marchezan (MPE), Nilo Camargo (MPF), Dilton de Castro (Comitê da Bacia do Rio Tramandaí) e Márcia Londero (EMATER - RS).</t>
  </si>
  <si>
    <t>Valor estimado para diária e combustível.</t>
  </si>
  <si>
    <t xml:space="preserve">A reunião da Câmara técnica do Fórum, que seria em março, foi adiada para dia 26 de agosto, na sede do MPF em Porto Alegre. A articuladora apresentou o PAN Lagoas do Sul, assim como estudos de caso de zonas de exclusão no RS. Atualmente a discussão está em torna de uma APA (Banhado Grande), sendo que a mesma trouxe reflexões a cerca do tema, de como podemos atuar dentro das normas que existem hoje e que reduziriam ou até inviabilizariam a aplicação dessa técnica caso sejam cumpridas. Assim, a articuladora tem uma estratégia, que deverá ser validada com os demais colaboradores em reunião prevista para outubro. Caso exista consenso e consolidação de uma proposta no grupo, poderemos levá-la na plenária do Fórum para somar as frentes. As instituições presentes foram IBAMA, FEPAM, MPF, FETAR, SRT/RS e SEMA. A CT convidou a articuladora para compôr esse Fórum, fato esse que seria levado ao coordenador do PAN para verificar a possibilidade de representação em nome do PAN Lagoas do Sul. </t>
  </si>
  <si>
    <t xml:space="preserve">Nenhum produto ainda. </t>
  </si>
  <si>
    <t>Houve questões relacionadas a  contra-indicação da atual articuladora por parte da gestão da SEMA em 2018. Questões relacionadas a comunicação morosa entre os colaboradores também é um fato verificado.</t>
  </si>
  <si>
    <t>Cecília Nin (SEMA-RS/DBIO/DUC)</t>
  </si>
  <si>
    <t>Alteração de articuladora e deliberação, pelo GAT, na Oficina, pela representação do PAN no Fórum, pela mesma.</t>
  </si>
  <si>
    <t>Excluir: Cecília Nin (APABG/DUC/SEMA - RS)</t>
  </si>
  <si>
    <t>4.3</t>
  </si>
  <si>
    <t>Propor marco legal para as sementes próprias (mantidas pelos ancestrais, crioulas e/ou tradicionais) na região metropolitana de Porto Alegre, para viabilizar o uso e autonomia dos agricultores familiares e povos e comunidades tradicionais.</t>
  </si>
  <si>
    <t>Documento reinvindicatório de um Marco Legal Específico para as Sementes Próprias.</t>
  </si>
  <si>
    <t>Respeito ao direitos de acesso aos bens genéticos mantidos pelos agricultores, povos e comunidades tradicionais.</t>
  </si>
  <si>
    <t>Luciana Olivares Zanini (Anselmi Advocacia e UFPel), Márcia Londero (EMATER - RS), Sabrina Vaz (SDR) e Juliana Mazurana (FLD).</t>
  </si>
  <si>
    <t>Em 16 de outubro de 2017 foi construída uma Carta em uma Roda de Conversa organizada pela RAMA, reenvindicando um Marco Legal Específico para as Sementes Próprias.</t>
  </si>
  <si>
    <t>A Carta das Sementes Próprias foi apresentada na VI CMSANS e na VII Conferência Estadual de Segurança Alimentar (VII CESANS) e integra o Relatório das mesmas. Foram realizadas trocas de sementes pela RAMA em  2018 e 2019 com a participação de agricultores agroecológicos e indígenas.  Foram realizadas oficinas com frutas nativas e de processamento tradicional da mandioca com a presença de agricultores e indígenas. A RAMA está buscando junto a SEMA a regularização dos agricultores que cultivam e/ou coletam frutas nativas e PANCs. Foi realizado almoço com comida típica kaingang, com plantas da sua tradição, no PGDR, em outubro de 2019.</t>
  </si>
  <si>
    <t>https://www.facebook.com/desenvolvimentorural.pgdr/photos/pcb.1336664586457162/1335734293216858/?type=3&amp;theater</t>
  </si>
  <si>
    <t>4.4</t>
  </si>
  <si>
    <t>Propor mecanismos de incentivos para a disponibilização de áreas rurais privadas à pesquisa em prol da conservação.</t>
  </si>
  <si>
    <t>Nota técnica sugerindo a criação de uma politica estadual com mecanismos de incentivos à pesquisa em áreas rurais privadas disponibilizadas à pesquisa em prol da conservação.</t>
  </si>
  <si>
    <t>Encaminhamento para a Presidência da Assembleia Legislativa do RS, Secretária da SEMA - RS, Secretário da Fazenda - RS e seus equivalentes do Estado de Santa Catarina.</t>
  </si>
  <si>
    <t>Ênio Egon Sosinski Júnior (Embrapa Clima Temperado)</t>
  </si>
  <si>
    <t>Clênio Pillon (Embrapa Clima Temperado), Rosa Lia Barbieri (Embrapa Clima Temperado), Gabriela Peixoto Coelho de Souza (PGDR/UFRGS), Leonardo Marques Urruth (DLF/DBIO/SEMA - RS), Walter Steenbock (CEPSUL/ICMBio) e Marene Marchi (Embrapa Clima Temperado).</t>
  </si>
  <si>
    <t>Tapes, Arambaré, Barra do Ribeiro, Santa Vitória do Palmar, Mostardas, Viamão, Osório, Torres e Palmares do Sul no RS, Laguna, Imbituba e Garopaba em SC</t>
  </si>
  <si>
    <t xml:space="preserve">Ecossistemas de Butiazais do litoral do RS e SC </t>
  </si>
  <si>
    <t>O produto visa o estímulo aos proprietários rurais para disponibilizarem áreas para a pesquisa e visando a conservação dos ecossistemas de butiazais.</t>
  </si>
  <si>
    <t>As mudanças que ocorreram nos últimos 3 anos no cenário político do país impossibilitaram uma proposta junto aos órgãos estaduais e federais da Fazenda. Os proprietários tb se sentiram mais empoderados e menos propícios para questões ambientais e estando atualmente em Brasília diminuiu a nossa articulação nos últimos meses. Por tudo isso é que originalmente tínhamos pensado em criar algum mecanismo atrativo para aumentar as áreas de atuação. A falta de recursos para pesquisa também tem sido importante. Assim, não há avanços na consecução da ação.</t>
  </si>
  <si>
    <t>Enio Sosinski</t>
  </si>
  <si>
    <t>4.5</t>
  </si>
  <si>
    <r>
      <rPr>
        <sz val="12"/>
        <color theme="1"/>
        <rFont val="Calibri"/>
        <family val="2"/>
      </rPr>
      <t xml:space="preserve">Propor mecanismos de incentivos para disponibilização de áreas de Reserva Legal para o </t>
    </r>
    <r>
      <rPr>
        <sz val="12"/>
        <color theme="1"/>
        <rFont val="Calibri"/>
        <family val="2"/>
      </rPr>
      <t>extrativismo sustentável por agricultores familiares e povos e comunidades tradicionais.</t>
    </r>
  </si>
  <si>
    <t>Nota técnica sugerindo a criação de uma politica estadual com mecanismos de disponibilização de áreas de reserva legal para o extrativismo sustentável por agricultores familiares e povos e comunidades tradicionais.</t>
  </si>
  <si>
    <t>O produto visa o estímulo aos proprietários rurais para disponibilizarem áreas de ecossistemas de butiazis para o extrativismo sustentável por agricultores familiares e povos e comunidades tradicionais.</t>
  </si>
  <si>
    <t xml:space="preserve">Verificar com Enio a possibilidade de articulação na SEMA/RS, com apoio da Joana Bassi. Em sendo possível, fazer alteração do texto da ação e do produto.
Joana:  Esta ação será melhor dialogada na Divisão de Flora, para avaliar como proceder. Em breve registraremos uma sugestão de encaminhamento. </t>
  </si>
  <si>
    <t>Incentivar a disponibilização de áreas privadas para o extrativismo sustentável por agricultores familiares e povos e comunidades tradicionais.</t>
  </si>
  <si>
    <t>Contratos de cooperação, registros de ações de incentivo, registros no CRBMA/RS e documentos sugerindo criação de política pública.</t>
  </si>
  <si>
    <t>4.6</t>
  </si>
  <si>
    <t>Estimular e sistematizar pesquisas sobre ecologia populacional de espécies de plantas nativas objeto de exploração comercial, visando à determinação de indicadores para o extrativismo sustentável.</t>
  </si>
  <si>
    <t>Relatório Técnico de pesquisas neste tema; Divulgação dos resultados das pesquisas.</t>
  </si>
  <si>
    <t>Sistematização das pesquisas realizadas neste tema e articulação entre os grupos de pesquisa, estimulando seu desenvolvimento; Adequação de políticas públicas de extrativismo sustentável.</t>
  </si>
  <si>
    <t>Letícia Casarotto Troian (ONG ANAMA), Alexandre Krob (Instituto Curicaca), Gabriela Peixoto Coelho de Souza (PGDR/UFRGS).</t>
  </si>
  <si>
    <t>Ação não realizada, por dificuldade de priorização.</t>
  </si>
  <si>
    <t>Walter Steenbock e membros do GAT</t>
  </si>
  <si>
    <t xml:space="preserve"> A ação, na forma que está descrita, é de difícil execução. Entretanto, por meio do PANexus, estão sendo desenvolvidas ações de construção de indicadores, em conjunto com pesquisadores e agricultores, para avaliar a restauração de áreas degradadas e SAFs. Proposta de mudança no texto da ação.</t>
  </si>
  <si>
    <t>Estimular o desenvolvimento de indicadores para o extrativismo sustentável, sistemas agroflorestais e restauração de áreas degradadas.</t>
  </si>
  <si>
    <t>Eventos de capacitação e de construção/utilização de indicadores (incluindo áreas marinhas); publicações</t>
  </si>
  <si>
    <t>Inserir: Gabriela Coelho de Souza e Paulo Roberto Pagliosa Alves (UFSC)</t>
  </si>
  <si>
    <t>4.7</t>
  </si>
  <si>
    <t>Qualificar a análise florística como fator de avaliação no licenciamento ambiental em ambientes não florestais.</t>
  </si>
  <si>
    <t>Termo de Referência específico estabelecido para uso pela FEPAM, municípios do RS e IMA - SC.</t>
  </si>
  <si>
    <t>Maior qualidade na instrução técnica dos processos de licenciamento ambiental de conversão de uso de ambientes não-florestais.</t>
  </si>
  <si>
    <t>Regiões com vegetação campestre nos Estados do RS e SC</t>
  </si>
  <si>
    <t>Custo de diárias e combustível</t>
  </si>
  <si>
    <t xml:space="preserve"> Foi realizada nos dias 15 e 16 de outubro de 2019 a Oficina para elaboração de lista de espécies indicadas para Restauração florestal na Floresta Ombrófila Mista, e sobre metodologias de Restauração de campos nativo promovida pelo Projeto PANexus Mista. Foi iniciada a elaboração de um protocolo de ação para restauração de campos, mas que também é o embrião, propositivamente, de protocolo para licenciamento de conversão de campos. Esta sendo agendada a próxima reunião a ser realizada ainda em 2019, ou início de 2020. É importante citar que, em que pese o objeto mais direto dessa ação seja o fomento  aos inventários florísticos, tais dados são secundários diante da necessidade de critérios para conservação e restauração de ambientes não florestais. Especificamente quanto ao fomento aos inventários florísticos iniciei contatos com o Instituto de Biociências da UFRGS para conhecer o status de conhecimento da flora no âmbito do território do PAN, para depois decidirmos quais ações de incentivo devem ser tomadas.  </t>
  </si>
  <si>
    <t xml:space="preserve"> Oficina do projeto PANexus realizada. Formação de grupo de especialistas em Restauração Ecológica, que inclui especialistas em vegetação não florestal, que se comprometeram a manter esforços para a atuação em rede a partir de proposta da SEMA de elaboração do "Programa Estadual de Restauração Ecológica". Cabe salientar que  no caso da vegetação não florestal os atores principais em conservação, botânica e ecologia, são os mesmos atuantes em Restauração, por isso os temas devem ser tratados nos mesmos foros. </t>
  </si>
  <si>
    <t>4.8</t>
  </si>
  <si>
    <t>Promover o estabelecimento de diretrizes técnicas para Reposição Florestal Obrigatória no Rio Grande do Sul, com direcionamento para processos abrangentes de Restauração Ecológica em ambientes florestais e não-florestais.</t>
  </si>
  <si>
    <t>Normativas da SEMA - RS (Pareceres e/ou Instrução Normativa).</t>
  </si>
  <si>
    <t>Aplicação de recursos de reposição florestal obrigatória, atendendo ações de restauração ecológica, pesquisa aplicada e extensão, ecologicamente orientadas.</t>
  </si>
  <si>
    <t>Ricardo Mello (UFRGS), Gabriela Peixoto Coelho de Souza (PGDR/UFRGS), Letícia Casarotto Troian (ONG ANAMA), Sabrina Milano Vaz (SDR), Joana Braun Bassi (DBIO/SEMA - RS), Silvano Martens (DBIO/SEMA - RS), Dilton de Castro (Comitê da Bacia do Rio Tramandaí) e Alexandre Krob (Instituto Curicaca).</t>
  </si>
  <si>
    <t>Ecossistemas florestais do litoral norte, áreas úmidas e butiazais da região costeira</t>
  </si>
  <si>
    <t>Está em elaboração uma minuta de Ordem de serviço da SEMA para detalhar a normatização da aplicação de recursos de RFO, cujas diretrizes gerais estão previstas na citada IN SEMA n. 01/2018.  Também está em elaboração um Documento técnico para nivelar internamente na SEMA os critérios de análise de projetos de Reposição Florestal Obrigatória. Também está em elaboração um documento de orientação aos gestores para análise dos projetos, aprofundando as orientações constantes em https://www.sema.rs.gov.br/banco-de-projetos-tecnicos-para-rfo-5c0670cf0dd6f. Tais produtos estão sendo desenvolvidos pela equipe da Divisão de Flora do DBIO/SEMA.</t>
  </si>
  <si>
    <t>Instrução Normativa SEMA N° 01/2018, que prevê a conversão da RFO em ações conservacionistas/ preservacionistas diversas direcionadas para educação ambiental, restauração de matas
ciliares, sistemas agroflorestais, corredores de biodiversidade e recuperação de remanescentes de vegetação nativa de diferentes formações fitogeográficas do Estado;                                                 
- Minuta de ordem de serviço, que detalhar os procedimentos de RFO, incluindo a qualificação de conceitos de restauração ecológica e métodos de restauração;                                                                          
- Minuta de documento para orientação aos gestores para análise de projetos de RFO.</t>
  </si>
  <si>
    <t>4.9</t>
  </si>
  <si>
    <t>Avaliar o efeito da redução de APPs remanescentes a partir da mudança do uso do solo do entorno das lagoas após a mudança do Código Florestal.</t>
  </si>
  <si>
    <t>Mapeamentos.</t>
  </si>
  <si>
    <t>Subsídios à gestão e proposição de normas.</t>
  </si>
  <si>
    <t>Fabiana Jacomel (ONG AMA e NMD/UFSC).</t>
  </si>
  <si>
    <t>Entorno das lagoas de Ibiraquera e Encantada, Municípios de Imbituba e Garopaba - SC</t>
  </si>
  <si>
    <t>Proposição do articulador, anteriormente à Oficina: Ação proposta vaga. Visava subsidiar a proposição de normas para proteção de banhados e lagoas. Falta de priorização frente a outras demandas da UC
A notícia sobre o trabalho do Fórum da Agenda 21 está diretamente ligada a essa ação. O item 6 citado: "Incentivar a prefeitura de Imbituba a adotar IPTU Verde como instrumento de estímulo à implantação de boas práticas ambientais" é exatamente o objetivo que se esperava com a ação imaginada lá no início. A ideia acabou alterada por conta da metodologia usada na oficina. Se lembrarem, ao rodar o world cafe, a ação que inicialmente seria propor uma ação ampla para a proteção da Lagoa de Ibiraquera terminou como "monitoramento da qualidade química da água das lagoas". Isso me fez intervir para explicar a ideia, que as lagoas vinha perdendo proteção legal, considerando que os banhados não eram protegidos em Santa Catarina e por aí vai. No fim, justamente pela ausência da Cidinha (que mobiliza o grupo) na oficina, eu fiquei como articulador, junto coma Fabiana Jacomel para inclusão da Lagoa da Encantada, e a ação se resumiu a uma análise jurídica das perdas de proteção no âmbito legislativo. Bom, creio que a ação como escrita não avançou justamente por isso, mas o que se tinha em mente avançou muito na Lagoa de Ibiraquera, inclusive com uma proposta de lei municipal para proteger a lagoa. Talvez seja o caso de revisar a ação, e separar da Encantada, como eu propus, pois são grupos diferentes que dificilmente trabalharão juntos. E claro, se o atual gestor/articulador pretende dar continuidade. Rodrigo Rodrigues de Freitas (UNISUL) (UNISUL) ficou responsável pela elaboração de novo texto da ação e busca de articulador/produtos. OK</t>
  </si>
  <si>
    <t>Mapear áreas de banhado, marismas e áreas úmidas, avaliar seu status de conservação para propor um mapa de sensibilidades ambientais, utilizando a Convenção RAMSAR como subsidio técnico</t>
  </si>
  <si>
    <r>
      <rPr>
        <sz val="12"/>
        <color theme="1"/>
        <rFont val="Calibri"/>
        <family val="2"/>
      </rPr>
      <t>Jorge </t>
    </r>
    <r>
      <rPr>
        <sz val="12"/>
        <color rgb="FF111111"/>
        <rFont val="Calibri"/>
        <family val="2"/>
      </rPr>
      <t xml:space="preserve">Luiz Rodrigues Filho
</t>
    </r>
    <r>
      <rPr>
        <sz val="12"/>
        <color rgb="FF000000"/>
        <rFont val="Calibri"/>
        <family val="2"/>
      </rPr>
      <t xml:space="preserve"> UDESC (Laguna)</t>
    </r>
  </si>
  <si>
    <t>INCLUIR: Imbituba, Laguna e Jaguaruna</t>
  </si>
  <si>
    <t>4.10</t>
  </si>
  <si>
    <t>Promover o estudo de levantamento da flora endêmica e ameaçada em áreas de interesse minerário na bacia hidrográfica do Rio Camaquã.</t>
  </si>
  <si>
    <t>Lista de espécies endêmicas e/ou ameaçadas na área de sobreposição do PAN com a Bacia do Rio Camaquã.</t>
  </si>
  <si>
    <t>Subsídio técnico para a tomada de decisão sobre a implementação de projetos na área de estudo.</t>
  </si>
  <si>
    <t>Jaqueline Durigon (FURG - São Lourenço)</t>
  </si>
  <si>
    <t>Eduardo Dias Forneck (FURG) e Ana Silvia Rolon (FURG).</t>
  </si>
  <si>
    <t>São Lourenço do Sul, Cristal, Camaquã, Amaral Ferrador, Tapes, Arambaré - RS</t>
  </si>
  <si>
    <t>Região de sobreposição do PAN com a Bacia do Rio Camaquã</t>
  </si>
  <si>
    <t>A articuladora reportou que a pesquisa estava sendo feita por ela e um aluno de mestrado, porém ambos tiveram problemas de saúde, por isso a pesquisa não andou. Há problemas de financiamento para a realização de campos para o levantamento florístico.</t>
  </si>
  <si>
    <t>Jaqueline Durigon</t>
  </si>
  <si>
    <t>Dilton de Castro comentou que há um EIA RIMA e o Plano do Rio Camaqua, os quais podem ter dados para contribuir. Patrícia da Rosa indicou entrar em contato com CNCFlora/JBRJ, para incorporar novas informações.</t>
  </si>
  <si>
    <t>4.11</t>
  </si>
  <si>
    <t>Priorizar áreas piloto dentro do PAN para a realização do Programa Estadual do Rio Grande do Sul de Controle de Espécies Exóticas Invasoras.</t>
  </si>
  <si>
    <t>Relatório de ações de divulgação e sensibilização sobre o tema realizadas junto aos municípios (execução de uma das ações previstas no Programa Estadual do Rio Grande do Sul de controle de espécies exóticas invasoras).</t>
  </si>
  <si>
    <t>Aproximação/articulação entre municípios e Estado sobre o tema de controle das espécies exóticas invasoras</t>
  </si>
  <si>
    <t>Raquel Preto (FEPAM - RS)</t>
  </si>
  <si>
    <t>Dennis Nogarolli Patrocínio (DBIO/SEMA - RS) e Silvia Pagel (FEPAM - RS).</t>
  </si>
  <si>
    <t>Todo o estado do Rio Grande</t>
  </si>
  <si>
    <t>Foi feito primeiro contato com os representantes da SEMA e FEPAM nos Comitês de Bacia do litoral (Mampituba, Tramandaí e Médio), lotados no Balcão Tramandaí, na tentativa de que eles, então, levem a demanda ao comitê e munícipios a fim de identificar algum interesse na realização de alguma atividade de divulgação do Programa e das espécies exóticas invasoras. De qualquer forma, o Programa Estadual está em desenvolvimento.</t>
  </si>
  <si>
    <t xml:space="preserve"> Ainda sem produto.</t>
  </si>
  <si>
    <t>Dificuldade para articular ações com os municípios (quais? Como? Direto ou via alguma representação (FAMURGS, COREDE, COMITÊ BH)?!)</t>
  </si>
  <si>
    <t>Raquel Pretto</t>
  </si>
  <si>
    <t xml:space="preserve">Agrupada com as ações 4.12 e 4.16, entrando aquelas como um produtos desta. </t>
  </si>
  <si>
    <t>Apoiar a implementação do Programa Estadual do Rio Grande do Sul de Controle de Espécies Exóticas Invasoras, na área de abrangência do PAN no Estado.</t>
  </si>
  <si>
    <t>Relatório de ações realizadas do Programa Estadual de Controle de Espécies Exóticas Invasoras do RS na área de abrangência do PAN no Estado</t>
  </si>
  <si>
    <t>4.12</t>
  </si>
  <si>
    <t>Executar o controle de espécies exóticas invasoras entre a Lagoa Negra e a Laguna dos Patos, no Parque Estadual de Itapuã.</t>
  </si>
  <si>
    <t>Relatório da atividade execução produzido.</t>
  </si>
  <si>
    <t>Redução das populações de espécies exóticas invasoras no Parque Estadual de Itapuã.</t>
  </si>
  <si>
    <t>Felipe Rangel (DUC/DBIO/SEMA - RS)</t>
  </si>
  <si>
    <t>Salete Ferreira (DUC/DBIO/SEMA - RS), Dennis Nogarolli Patrocínio (DBIO/SEMA - RS) e Equipe do Parque Estadual de Itapuã (PEI).</t>
  </si>
  <si>
    <t>Praia de Fora (PEI) - RS</t>
  </si>
  <si>
    <t>Parque Estadual de Itapuã (PEI) e entorno</t>
  </si>
  <si>
    <t xml:space="preserve">Houve uma tentativa  através de Reposição Florestal Obrigatória  com a empresa RGE,  no mesmo modelo que está sendo realizado no Parque Estadual da Quarta Colônia.  Devido a área de abrangência do Parque não ser de atuação da  empresa, não foi possível seguir as tratativas.                     
- Também já existe uma Minuta que será adequada ao Modelo de Projeto  exigido pela Divisão de Flora, para que seja apreciado e, em sendo aprovado, entrará no Banco de Projetos Técnicos para Reposição Florestal e será apresentado à CORSAN, que possui passivos ambientais de RFO, e que atua na região de Itapuã - Viamão.                                                                  
- Ocorre também uma a duas vezes por mês mutirões organizados pelos  guarda-parques para realizar a retirada de Pinus na Praia de Fora (principalmente mudas). </t>
  </si>
  <si>
    <t>Agrupada com a ação 4.11, como produto daquela.</t>
  </si>
  <si>
    <t>4.13</t>
  </si>
  <si>
    <r>
      <rPr>
        <sz val="12"/>
        <color theme="1"/>
        <rFont val="Calibri"/>
        <family val="2"/>
      </rPr>
      <t xml:space="preserve">Incentivar a implementação das ações do Plano de Ação da Lagoa do Paurá/São José do Norte, com foco no controle  da invasão biológica de </t>
    </r>
    <r>
      <rPr>
        <i/>
        <sz val="12"/>
        <color theme="1"/>
        <rFont val="Calibri"/>
        <family val="2"/>
      </rPr>
      <t xml:space="preserve">Pinus </t>
    </r>
    <r>
      <rPr>
        <sz val="12"/>
        <color theme="1"/>
        <rFont val="Calibri"/>
        <family val="2"/>
      </rPr>
      <t>spp pelas empresas responsáveis.</t>
    </r>
  </si>
  <si>
    <r>
      <rPr>
        <sz val="12"/>
        <color theme="1"/>
        <rFont val="Calibri"/>
        <family val="2"/>
      </rPr>
      <t xml:space="preserve">Relatório apresentado da execução das ações de controle da invasão biológica de </t>
    </r>
    <r>
      <rPr>
        <i/>
        <sz val="12"/>
        <color theme="1"/>
        <rFont val="Calibri"/>
        <family val="2"/>
      </rPr>
      <t>pinus.</t>
    </r>
  </si>
  <si>
    <r>
      <rPr>
        <sz val="12"/>
        <color theme="1"/>
        <rFont val="Calibri"/>
        <family val="2"/>
      </rPr>
      <t xml:space="preserve">Redução da invasão biológica de </t>
    </r>
    <r>
      <rPr>
        <i/>
        <sz val="12"/>
        <color theme="1"/>
        <rFont val="Calibri"/>
        <family val="2"/>
      </rPr>
      <t>pinus</t>
    </r>
    <r>
      <rPr>
        <sz val="12"/>
        <color theme="1"/>
        <rFont val="Calibri"/>
        <family val="2"/>
      </rPr>
      <t xml:space="preserve"> no entorno da lagoa do Paurá.</t>
    </r>
  </si>
  <si>
    <t>Silvia Pagel (FEPAM - RS)</t>
  </si>
  <si>
    <t>Daniel Vilasboas Slomp (DUC/SEMA - RS), Raquel Preto (FEPAM - RS), Joana Braun Bassi (DBIO/SEMA - RS) e Dennis Nogarolli Patrocínio (DBIO/SEMA - RS).</t>
  </si>
  <si>
    <t>São José do Norte</t>
  </si>
  <si>
    <t>Litoral médio e sul do Rio Grande do Sul</t>
  </si>
  <si>
    <t>Este plano foi um dos produtos gerados no Projeto RS Biodiversidade/SEMA (anos 2011 a 2016).</t>
  </si>
  <si>
    <t xml:space="preserve"> Remoção de parte do plantio de pinus ocorrente no entorno da Lagoa do Paurá, dentro dos limites da propriedade da HABITASUL Florestal . Biomassa permaneceu no local, não sendo retirada, inocrporando-se ao ambiente.</t>
  </si>
  <si>
    <t>Frederico Seganfredo (FEPAM)</t>
  </si>
  <si>
    <t>Houve a discussão/proposta de agrupamento mas, considerou-se que esta ação não deve ser agrupada com 4.11, 4.12 e 4.16 pois, por mais que se trate também de caso de controle de invasão biológica, não está diretamente ligada ao Programa da SEMA e é desenvolvida por governança da FEPAM</t>
  </si>
  <si>
    <t>Frederico S. Salamoni Seganfredo
(FEPAM/DASP/DILAP - RS)</t>
  </si>
  <si>
    <t>4.14</t>
  </si>
  <si>
    <r>
      <rPr>
        <sz val="12"/>
        <color theme="1"/>
        <rFont val="Calibri"/>
        <family val="2"/>
      </rPr>
      <t xml:space="preserve">Apoiar estudos e ações visando a erradicação de </t>
    </r>
    <r>
      <rPr>
        <i/>
        <sz val="12"/>
        <color theme="1"/>
        <rFont val="Calibri"/>
        <family val="2"/>
      </rPr>
      <t>Pinus</t>
    </r>
    <r>
      <rPr>
        <sz val="12"/>
        <color theme="1"/>
        <rFont val="Calibri"/>
        <family val="2"/>
      </rPr>
      <t>spp. em áreas invadidas no Parque Nacional da Lagoa do Peixe  e a recuperação das áreas degradadas.</t>
    </r>
  </si>
  <si>
    <t>Relatório técnico de pesquisa.</t>
  </si>
  <si>
    <t>Ampliação dos subsídios para ações de controle.</t>
  </si>
  <si>
    <t>Alexandre Krob (Instituto Curiaca).</t>
  </si>
  <si>
    <t>Lagoa do Peixe - RS</t>
  </si>
  <si>
    <r>
      <rPr>
        <sz val="12"/>
        <color theme="1"/>
        <rFont val="Calibri"/>
        <family val="2"/>
      </rPr>
      <t xml:space="preserve">Áreas invadidas por </t>
    </r>
    <r>
      <rPr>
        <i/>
        <sz val="12"/>
        <color theme="1"/>
        <rFont val="Calibri"/>
        <family val="2"/>
      </rPr>
      <t>Pinus</t>
    </r>
    <r>
      <rPr>
        <sz val="12"/>
        <color theme="1"/>
        <rFont val="Calibri"/>
        <family val="2"/>
      </rPr>
      <t>sp no Rio Grande do Sul e Santa Catarina</t>
    </r>
  </si>
  <si>
    <t xml:space="preserve">Manejo para erradicação de Pinus no extremo norte do Parque (400 hectares de pinus erradicado até agora). Técnica refrerência de controle da regeneração do Pinus com o manejo com o fogo, local onde o pinus não se regenera. </t>
  </si>
  <si>
    <t>400 ha de pinus erradicados no PNLP</t>
  </si>
  <si>
    <t>Lisandro Signori (PNLP)</t>
  </si>
  <si>
    <t>4.15</t>
  </si>
  <si>
    <r>
      <rPr>
        <sz val="12"/>
        <color theme="1"/>
        <rFont val="Calibri"/>
        <family val="2"/>
      </rPr>
      <t xml:space="preserve">Implementar projeto de controle da invasão biológica de </t>
    </r>
    <r>
      <rPr>
        <i/>
        <sz val="12"/>
        <color theme="1"/>
        <rFont val="Calibri"/>
        <family val="2"/>
      </rPr>
      <t>Pinus</t>
    </r>
    <r>
      <rPr>
        <sz val="12"/>
        <color theme="1"/>
        <rFont val="Calibri"/>
        <family val="2"/>
      </rPr>
      <t xml:space="preserve"> spp. na faixa de domínio da BR 101 (trecho Capivari do Sul à São José do Norte).</t>
    </r>
  </si>
  <si>
    <t>Relatório da execução produzido.</t>
  </si>
  <si>
    <r>
      <rPr>
        <sz val="12"/>
        <color theme="1"/>
        <rFont val="Calibri"/>
        <family val="2"/>
      </rPr>
      <t xml:space="preserve">Redução da área invadida de </t>
    </r>
    <r>
      <rPr>
        <i/>
        <sz val="12"/>
        <color theme="1"/>
        <rFont val="Calibri"/>
        <family val="2"/>
      </rPr>
      <t>pinus</t>
    </r>
    <r>
      <rPr>
        <sz val="12"/>
        <color theme="1"/>
        <rFont val="Calibri"/>
        <family val="2"/>
      </rPr>
      <t xml:space="preserve"> na faixa de domínio da BR-101.</t>
    </r>
  </si>
  <si>
    <t>Raquel Preto (FEPAM - RS), Dennis Nogarolli Patrocínio (DBIO/SEMA - RS), Silvia Pagel (FEPAM - RS), Daiane Caporal (DILAP/FEPAM) e Silvano Martens (DLF/DBIO/SEMA - RS).</t>
  </si>
  <si>
    <t>BR 101 trecho Capivari do Sul à São José do Norte - RS</t>
  </si>
  <si>
    <t>Litoral médio do Rio Grande do Sul</t>
  </si>
  <si>
    <t>Projeto a ser implementado com recurso oriundo da Reposição Florestal Obrigatória (RFO), conforme Instrução Normativa SEMA n°002/2013</t>
  </si>
  <si>
    <t xml:space="preserve"> A FEPAM está encaminhando a emissão de Licença de Operação de regularização das estradas, por núcleos, incluindo condicionantes específicas, nas quais constam o controle de exóticas invasoras, amparando-se na resolução Consema 376/2018, que estabelece critérios para o licenciamento do manejo da vegetação nativa e exótica para manutenção das faixas de domínio no RS. Em alguns trechos de rodovias do Estado estão sendo realizados o controle, mas ainda não recebi a informações se consta a área em foco.</t>
  </si>
  <si>
    <t xml:space="preserve"> Ainda sem produto específico. </t>
  </si>
  <si>
    <t>Houve a discussão/proposta de agrupamento mas, considerou-se que a ação é de governança da FEPAM, área transcende ao território do PAN. Por isso seu não agrupamento com 4.11, 4.12 e 4.16</t>
  </si>
  <si>
    <t>4.16</t>
  </si>
  <si>
    <r>
      <rPr>
        <sz val="12"/>
        <color theme="1"/>
        <rFont val="Calibri"/>
        <family val="2"/>
      </rPr>
      <t xml:space="preserve">Implementar Plano de Controle do Javali </t>
    </r>
    <r>
      <rPr>
        <i/>
        <sz val="12"/>
        <color theme="1"/>
        <rFont val="Calibri"/>
        <family val="2"/>
      </rPr>
      <t xml:space="preserve">(Sus scrofa) </t>
    </r>
    <r>
      <rPr>
        <sz val="12"/>
        <color theme="1"/>
        <rFont val="Calibri"/>
        <family val="2"/>
      </rPr>
      <t>para conservação da avifauna nativa e migratória na Ilha Grande da Lagoa do Casamento e entorno.</t>
    </r>
  </si>
  <si>
    <t>Relatório de implementação do Plano produzido.</t>
  </si>
  <si>
    <t>População de javalis na ilha Grande reduzida.</t>
  </si>
  <si>
    <t>Dennis Nogarolli Patrocínio (DBIO/SEMA - RS)</t>
  </si>
  <si>
    <t>Raquel Preto (FEPAM - RS), Rodrigo Beheregaray (SEFAU/DBIO/SEMA - RS), Luis Fernando Perello (FEPAM), Jan Karel Felix Mahler Júnior (MCN/FZB) e Márcia Londero (EMATER - RS).</t>
  </si>
  <si>
    <t>Ilha Grande da Lagoa do Casamento</t>
  </si>
  <si>
    <t>Palmares do Sul e entorno</t>
  </si>
  <si>
    <t>Verificar associação com o plano de controle nacional do javali.</t>
  </si>
  <si>
    <t xml:space="preserve"> O Programa Invasoras não fez/tem contato com o município da Lagoa do Casamento.
Porém, outras ações sobre javali foram realizadas ou encontram-se em andamento: publicação do Plano Estadual de Controle (Portaria SEMA 203/2019), normativa controle javali em UC (IN SEMA 03/2018), piloto de controle do javali em UC com a instalação de armadilhas do tipo curral na Estação Ecológica Aratinga.</t>
  </si>
  <si>
    <t xml:space="preserve">Não há pessoal disponível no Programa Invasoras para executar esta ação específica. </t>
  </si>
  <si>
    <t>Agrupada na ação 4.11, juntamente com a ação 4.12, entrando esta como um dos produtos da 4.11</t>
  </si>
  <si>
    <t>Não há pessoal disponível no Programa Invasoras para executar esta ação específica. Agrupada com ação 4.11 e 4.12, entrando esta
como um dos produtos da 4.11</t>
  </si>
  <si>
    <t>4.17</t>
  </si>
  <si>
    <t>Promover condições de navegação adequadas para a pesca artesanal tradicional, resguardando as condições de manutenção da vida humana.</t>
  </si>
  <si>
    <t>Registros de oficinas e reuniões.</t>
  </si>
  <si>
    <t>Resgate da área de pesca tradicional e artesanal; Garantia da atividade de pesca tradicional; Manutenção do modo de ser e viver dos pescadores artesanais tradicionais para fortalecer as interações positivas com a conservação da biodiversidade.</t>
  </si>
  <si>
    <t>Membros das Colônias de Pesca e Captania dos Portos.</t>
  </si>
  <si>
    <t>Barra do Rio Grande e São José do Norte - RS</t>
  </si>
  <si>
    <t>Essa discussão esta no âmbito do Fórum da Lagoa dos patos, onde já foi realizado reunião envolvendo a Capitania, Ibama, Patram e a Universidade de Rio Grande, sobre a saída das embarcações de pescadores artesanais na saída da barra de Rio Grande, principalmente na passagem sobre a área de proteção ambiental aos Lobos marinhos. Com base nisso, a passagem contínua das embarcações foi permitida na área de proteção ambiental.</t>
  </si>
  <si>
    <t>4.18</t>
  </si>
  <si>
    <t>Apoiar estudos que subsidiem o ordenamento das principais pescarias na área de abrangência do PAN Lagoas do Sul.</t>
  </si>
  <si>
    <t>Estudos realizados.</t>
  </si>
  <si>
    <t>Beneficiar a pesca sustentável tradicional artesanal; Manutenção das populações de recursos pesqueiros.</t>
  </si>
  <si>
    <t>Representantes do Conselho Estadual da Pesca, SEMA - RS e Fórum da lagoa dos Patos.</t>
  </si>
  <si>
    <t>Iniciar pelo bagre.</t>
  </si>
  <si>
    <t>1. Nas reuniões mensais do Fórum da Lagoa dos Patos o ordenamento é debatido e, com base também nos estudos apresentados, são feitas articulações e mobilizações para subsídio ao ordenamento. 
2. Rodrigo Rodrigues de Freitas (UNISUL), na Oficina, agregou a informação sobre a aprovação do segundo ciclo do Projeto GEFMar (componente 1.2), visando iniciar monitoramento da pesca artesanal em SC (Laguna e Jaguaruna).
3. Estudo da UDESC (Laguna) sobre pesca do Parati na Lagoa de Imaruí/SC.4.
4. Estão sendo desenvolvidos monitoramentos e pesquisas em alguns locais que podem gerar estudos para o ordenamento pesqueiro no território do PAN Lagoas do Sul - ver interação com a descrição da ação 4.19.
5.  Tese apresentada sobre a pesca do Bagre na região do rio Jacuí, dentre outras.</t>
  </si>
  <si>
    <t>Reuniões de debate sobre estudos realizados, no Fórum da Lagoa dos Patos. Estudos realizados ou em andamento no litoral sul de Santa Catarina.</t>
  </si>
  <si>
    <t>Cláudio José Cardozo da Costa (Fórum Lagoa dos Patos - RS); Rodrigo Freitas; Roberta Aguiar dos Santos</t>
  </si>
  <si>
    <t xml:space="preserve">Agrupar com ação 4.19. </t>
  </si>
  <si>
    <t>Agrupada com a ação 4.19, por apresentar processos de implementação, produtos, resultados, área de abrangência e atores
sociais semelhantes</t>
  </si>
  <si>
    <t>4.19</t>
  </si>
  <si>
    <t>Subsidiar a revisão do ordenamento pesqueiro no âmbito da região de abrangência do PAN.</t>
  </si>
  <si>
    <t>Documentos técnicos, registro de reuniões, oficinas, dentre outros.</t>
  </si>
  <si>
    <t>Aprimorar a gestão do uso dos recursos pesqueiros, incluindo medidas de conservação dos ambientes e espécies da região de abrangência do PAN.</t>
  </si>
  <si>
    <t>Cláudio José Cardozo da Costa (Fórum Lagoa dos Patos - RS), Luis Paulo Vieira Ramos (EMATER - RS e Fórum Delta do Jacuí), Luiz Gustavo Cardoso (FURG), Rodrigo Rodrigues de Freitas (UNISUL) e Patricia Sunye (UDESC).</t>
  </si>
  <si>
    <t>Lagoa dos Patos - RS; Delta do Jacuí - RS; APA da Baleia Franca - SC; Tramandaí - RS</t>
  </si>
  <si>
    <t>O custo estará vinculado em especial à reuniões e oficinas, além de material de expediente.</t>
  </si>
  <si>
    <r>
      <rPr>
        <sz val="12"/>
        <color theme="1"/>
        <rFont val="Calibri"/>
        <family val="2"/>
      </rPr>
      <t xml:space="preserve"> Várias ações, que envolvem o ordenamento pesqueiro no âmbito da região de abrangência do PAN vem sendo executadas, incluindo discussões em fóruns de pesca, elaboração de estudos, monitoramento, consultas, dentre outras. Podem ser citadas: 
1. As discussões sobre a pesca da tainha no âmbito artesanal e industrial, com definição de cotas nos anos de 2018 e 2019 para a pesca industrial e emahe anilhado.
2. A publicação, e ações e discussões consequentes, do Decreto RS 15.223 de 2018 que institui a Política Estadual de Desenvolvimento Sustentável da Pesca no Estado do Rio Grande do Sul, também traz considerações importantes do ponto de vista de diretrizes para o ordenamento pesqueiro na região.
3. Discussão sobre a pesca da miragaia (pesquisa e implicações para a pesca artesanal  no âmbito do litoral catarinense, mas que pode ser rebatido no âmbito do PAN Lagoas do Sul)
4. Discussões sobre a pesca de bagres (Plano de Recuperação e discussões locais), com especial referência a </t>
    </r>
    <r>
      <rPr>
        <i/>
        <sz val="12"/>
        <color theme="1"/>
        <rFont val="Calibri"/>
        <family val="2"/>
      </rPr>
      <t>Genidens barbus</t>
    </r>
    <r>
      <rPr>
        <sz val="12"/>
        <color theme="1"/>
        <rFont val="Calibri"/>
        <family val="2"/>
      </rPr>
      <t>, com aplicação de normativas específicas.
5. Elaboração do Plano de recuperação da garoupa (Epinephelus marginatus) e aplicação de normativas espécíficas.
6. Subsídios à elaboração e execução do Termo de Compromisso do PARNA Lagoa do Peixe 
7. Análise das capturas incidentais de viola (Pseudobatos horkelii), para avaliação do impacto das pescarias sobre estas espécies, níveis populacionais e perspectivas futuras. 
8. Discussão sobre a gestão da pesca de camarão no âmbito do Projeto REBYC II - FAO (pesca artesanal e industrial), com especial referência a redução dos descartes nestas pescarias. 
9. Revisão da IN Lagoa dos Patos;
10. Revisão da IN 10/2011 (permissionamento), com consulta pública em 2019.</t>
    </r>
  </si>
  <si>
    <t xml:space="preserve">1. Decreto  RS 15.223/2018 - http://leisestaduais.com.br/rs/lei-ordinaria-n-15223-2018-rio-grande-do-sul-institui-a-politica-estadual-de-desenvolvimento-sustentavel-da-pesca-no-estado-do-rio-grande-do-sul-e-cria-o-fundo-estadual-da-pesca;
2. Documentos sobre a pesca da tainha 2018-2019 (ver Walter Steenbock)
4. Plano de Recuperação bagres - http://pesquisa.in.gov.br/imprensa/jsp/visualiza/index.jsp?jornal=515&amp;pagina=107&amp;data=30/04/2018&amp;totalArquivos=210; http://www.in.gov.br/materia/-/asset_publisher/Kujrw0TZC2Mb/content/id/34380703/do1-2018-07-27-portaria-interministerial-n-39-de-26-de-julho-de-2018-34380572
5. Plano de Recuperação garoupa - http://pesquisa.in.gov.br/imprensa/jsp/visualiza/index.jsp?data=15/06/2018&amp;jornal=515&amp;pagina=74&amp;totalArquivos=134; http://pesquisa.in.gov.br/imprensa/jsp/visualiza/index.jsp?data=30/07/2018&amp;jornal=515&amp;pagina=5&amp;totalArquivos=165
6 e 7. Relatórios (ver Walter Steenbock e Paula Salge)
8. Relatórios REBYC II - FAO - (ver Dérien Duarte) </t>
  </si>
  <si>
    <t>O agrupamento foi sugerido pela grande sobreposição de atividades para todas as ações, que englobariam as  ações 4.18, 4.20, 4.21, 4.22 e 4.24, pois todas referem-se a subsídios para o ordenamento pesqueiro no território do PAN Lagoas do Sul. Manteria-se esta ação como a agrupadora.</t>
  </si>
  <si>
    <t xml:space="preserve">Agrupar nesta ação as ações 4.18, 4.20, 4.21, 4.22 e 4.24. Roberta permanece como articuladora, os produtos e resultados esperados. </t>
  </si>
  <si>
    <t>Seriam adicionados, todos os produtos das ações agregadas.
Estudos, artigos, documentos técnicos, registro, atas, relatórios de reuniões, oficinas, seminários, atas, registros fotográficos, planos (gestão, recuperação, propostas).</t>
  </si>
  <si>
    <t>Aprimorar a gestão do uso dos recursos pesqueiros, incluindo medidas de conservação dos ambientes e espécies da região de abrangência do PAN, a partir de políticas públicas mais adequadas à manutenção da pesca sustentável e, consequentemente, à manutenção da  vida tradicional dos pescadores artesanais da região.</t>
  </si>
  <si>
    <t>Verificar em observação, após o contato e aceite, inclui.</t>
  </si>
  <si>
    <t>Ações agrupadas a esta: 4.18, 4.20, 4.21, 4.22 e 4.24.
Com o agrupamento das ações, buscar trazer como colaboradores Ignácio Moreno (via Dilton), Paulo Ott (GMARS), Micheli Thomas (Fórum de Pesca do Complexo Lagunar/SC); buscar também colaboradores nas UCs (PNLP, REVIS Ilha dos Lobos, APA da Baleia Franca).</t>
  </si>
  <si>
    <t>4.20</t>
  </si>
  <si>
    <t>Promover a discussão de políticas de ordenamento pesqueiro e de toda e qualquer atividade que impacte a pesca artesanal junto aos Fóruns de Pesca.</t>
  </si>
  <si>
    <t>Atas e registros documentais.</t>
  </si>
  <si>
    <t>Políticas públicas mais adequadas à manutenção da pesca sustentável.</t>
  </si>
  <si>
    <t>Técnicos da EMATER/RS e membros dos Fóruns da Lagoa dos Patos, do Delta do Jacuí e Litoral Norte.</t>
  </si>
  <si>
    <t>Municípios de Rio Grande, São José do Norte, Pelotas e São Lourenço do Sul</t>
  </si>
  <si>
    <t>Por meio da EMATER há vontade de retomada dos Fóruns de Pesca, porém sem resultado ainda concreto. Trabalhos dentro do Conselho Estadual da Pesca (CONGAPES) para construção de medidas de ordenamento, com os representantes de todos os setores da pesca. Rodrigo Rodrigues de Freitas (UNISUL) trouxe a informação, na Oficina, de artigo analisando a governabilidade do Fórum de Pesca da Lagoa de Imaruí.</t>
  </si>
  <si>
    <t>Agrupar com Ação 4.19</t>
  </si>
  <si>
    <t>4.21</t>
  </si>
  <si>
    <t xml:space="preserve">Fortalecer processos de discussão acerca da revisão da regulamentação da pesca de arrasto na área costeira-oceânica da área do litoral do Rio Grande do Sul. </t>
  </si>
  <si>
    <t>Registros das oficinas e reuniões de discussão</t>
  </si>
  <si>
    <t>Manutenção das espécies e consequentemente a manutenção da vida tradicional dos pescadores artesanais da região.</t>
  </si>
  <si>
    <t>Membros dos Sindicatos e Colônias de Pescadores do Rio Grande do Sul, Alexandre Krob (Instituto Curicaca).</t>
  </si>
  <si>
    <t>Litoral Rio Grande do Sul</t>
  </si>
  <si>
    <t xml:space="preserve">Em 2018 trabalhou-se muito a questão da regularização da pesca de arrasto na costa, que culminou com a aprovação da Lei Sustentável da Pesca no estado do RS, proibindo a pesca de arrasto dentro das 12 milhas, além de outras questões importantes para a pesca artesanal. </t>
  </si>
  <si>
    <t>4.22</t>
  </si>
  <si>
    <t>Promover a discussão sobre o período de defeso da pesca oceânica no litoral do Rio Grande do Sul junto aos fóruns envolvidos.</t>
  </si>
  <si>
    <t>Seminários e registros documentais</t>
  </si>
  <si>
    <t>Melhoria das condições dos recursos pesqueiros e fauna associada.</t>
  </si>
  <si>
    <t>Membros das Colônias e Sindicatos da Pesca do Rio Grande do Sul e técnicos da EMATER/RS.</t>
  </si>
  <si>
    <t>Rio Grande e São José do Norte - RS</t>
  </si>
  <si>
    <t>Existe uma proposta levantada pelo sindicato armadores de RG para o domingo de páscoa à fim de junho</t>
  </si>
  <si>
    <t>Reuniões no CONGAPES com várias entidades representadas durante todo o ano de 2018. 
Em 2018 e 2019 entrou novamente em discussão as mudanças de defeso para o camarão, foram elaborados os planos de recuperação que trazem períodos de defeso atualizados (ex. Plano de Recuperação da garoupa-verdadeira). Entretanto, estes períodos são específicos e não ao toda a pescaria seja de um frota ou de várias.</t>
  </si>
  <si>
    <t>4.23</t>
  </si>
  <si>
    <t>Apoiar o desenvolvimento e manutenção do plano de auxílio mútuo marítmo Patos-Guaíba - RS.</t>
  </si>
  <si>
    <t>Plano de Resposta a Acidentes Ambientais Tecnológicos na Hidrovia Patos - Guaíba.</t>
  </si>
  <si>
    <t>Proteção dos ecossistemas, bens culturais, pesqueiros, embarcações e populações humanas.</t>
  </si>
  <si>
    <t>Claudio Oliveira-Porto (Porto de Pelotas - RS), Renato Carvalho (Sagres), Jayme Setta (Setta Consultoria).</t>
  </si>
  <si>
    <t>Setores da Hidrovia Patos - Guaíba - Jacuí</t>
  </si>
  <si>
    <t>Hidrovia Patos - Guaíba - Jacuí e Hidrovia Mirim - RS</t>
  </si>
  <si>
    <t>O Plano recebeu exercícios conjuntos há 4 anos. São necessários trabalhos de capacitação técnica, fomento à cooperação entre atores que utilizam a hidrovia e realização de exercícios</t>
  </si>
  <si>
    <t xml:space="preserve">Em setembro de 2019, foram retomados os entendimentos entre FURG e SUPRGS para a construção do projeto de apoio à formação de pessoal para gestão ambiental de portos e hidrovias, promoção de inovação técnica sustentável e intercâmbio de experiências com o Uruguai  no campo do turismo náutico e turismo em áreas protegidas, bem como na administração ambiental da hidrovia e suas operações. A estimativa atual é contar com projeto consolidado e sendo objeto de acordo institucional firmado e com execução iniciada, no segundo semestre de 2020. 
Foi feita articulação com a Coordenação técnica do Plano de Área do porto de Rio Grande, na fase de preparação do mesmo, visando a definição do perímetro de planejamento das ações de resposta a emergências para o conjunto do estuário da Lagoa dos Patos, e considerando as cartas de sensibilidade e as áreas prioritárias para o PAN Lagoas. Os próximos passos de implantação do Plano de Área serão acompanhados com o mesmo fito. </t>
  </si>
  <si>
    <t xml:space="preserve">Reunião do articulador com a coordenação técnica do Plano de área do Porto de Rio Grande
Desenvolvimento de dissertação sobre planos de emergência para abastecimento de navios, no PPGC FURG, uma contribuição para o equacionamento de medidas de proteção. </t>
  </si>
  <si>
    <t>4.24</t>
  </si>
  <si>
    <t>Apoiar a discussão de proposta de revisão da IN IBAMA n°3 de 2004, que trata da regulamentação da porção sul da Lagoa dos Patos, de forma integrada entre os Fóruns existentes em toda sua extensão.</t>
  </si>
  <si>
    <t>Registros dos encontros e seminários.</t>
  </si>
  <si>
    <t>Adequação da legislação à realidade local.</t>
  </si>
  <si>
    <t>Técnicos do IBAMA e da Secretaria da Aquicultura e Pesca e membros dos Fóruns da Lagoa dos Patos, Delta do Jacuí e o do Litoral Norte.</t>
  </si>
  <si>
    <t>Foi discutida e aprovada uma proposta de revisão, que envolveu todas entidades ligadas ao Fórum da Lagoa dos patos e encaminhada à SAP/MAPA.</t>
  </si>
  <si>
    <t>Agrupada com a ação 4.19, por apresentar processos de implementação, produtos, resultados, área de abrangência e atores sociais semelhantes</t>
  </si>
  <si>
    <t>4.25</t>
  </si>
  <si>
    <t>Implementar o Observatório Socioambiental na região do PAN, para promover a análise sinérgica e cumulativa dos impactos gerados pelos empreendimentos.</t>
  </si>
  <si>
    <t>Observatório em funcionamento.</t>
  </si>
  <si>
    <t>Articulação e divulgação constante das atividades do Observatório.</t>
  </si>
  <si>
    <t>Alessandra Larissa D'Oliveira Fonseca (UFSC/Observatório do Litoral - SC) e Maya Ribeiro Baggio (CEPSUL/ICMBio, SOS Rio da Madre e RMS da Guarda do Embaú).</t>
  </si>
  <si>
    <t>Ação não iniciada e de difícil execução, em especial pela necessidade de análise sinérgica e cumulativa de impactos de empreendimentos, o que exige estrutura adequada e equipe de trabalho. Proposta de supressão da ação.</t>
  </si>
  <si>
    <t>Ação excluída na Monitoria I</t>
  </si>
  <si>
    <t>Ação não iniciada e de difícil execução, em especial pela necessidade de análise sinérgica e cumulativa de impactos de empreendimentos, o que exige estrutura adequada e equipe de trabalho. Proposta de
supressão da ação.</t>
  </si>
  <si>
    <t>4.26</t>
  </si>
  <si>
    <t>Estudar e utilizar indicadores biológicos e ambientais da qualidade e dinâmica dos sistemas lagunares a fim de promover a caracterização tipológica, subsidiar diretrizes de uso (ordenamento, zoneamento e licenciamento ambiental) e atividades do Observatório.</t>
  </si>
  <si>
    <t>Estudos sobre tipologia trófica, metabolismo, bioindicadores e biomarcadores e sua relação com situações de diferentes estados de conservação e qualidade ambiental das lagoas costeiras.</t>
  </si>
  <si>
    <t>Obtenção de informações que subsidiem futuras ações de conservação das lagoas costeiras na área de abrangência do PAN.</t>
  </si>
  <si>
    <t>Paulo Roberto Pagliosa Alves (UFSC), Dilton de Castro (Comitê de Bacia do Tramandai), Cindy Tavares Barreto (FURG), Alessandra Larissa D'Oliveira Fonseca (UFSC), Adalto Bianchini (FURG), Alexandre Krob (Instituto Curicaca), Sérgio Netto (UNISUL) e Edélti Faria Albertoni (FURG).</t>
  </si>
  <si>
    <t xml:space="preserve">Ação destinada a apoiar atividades de pesquisas ecossistêmicas nos ambientes aquáticos.
 </t>
  </si>
  <si>
    <t>Realização de workshops na FURG do plano de bacia;
- Proposição de indicadores biológicos ambientais no programa de monitoramento do Plano de Bacia Mirim- São Gonçalo. E no Plano de Manejo a ESEC do Taim algumas ações de monitoramento de qualidade ambiental (água) foram colocadas para as Lagoas Mangueira e Mirim. 
- Ações de estudos de indicadores biológicos estão sendo executados dentro de laboratórios da FURG. 
Cleber: Vários projetos que tem sido desenvolvidos pelos pesquisadores ligados ao Programa de Pós-Graduação em Biologia de Ambientes Aquáticos Continentais, na Universidade Federal do Rio Grande – FURG. Entretanto, falta recursos para manutenção e ampliação de projetos de pesquisa.</t>
  </si>
  <si>
    <t xml:space="preserve"> 26 artigos publicados, 2 artigos em preparação, 1 capítulo de livro, 3 mestrados concluídos, 1 mestrados em andamento, 3 teses em andamento,  2 resumos, 2 Trabalhos de conclusão de curso, 4 projetos em andamento e um Diagnóstico.</t>
  </si>
  <si>
    <t>4.27</t>
  </si>
  <si>
    <t>Apoiar o diagnóstico sobre fontes de resíduos sólidos nos corpos d’água da região do baixo estuário da Lagoa dos Patos.</t>
  </si>
  <si>
    <t>Relatório técnico.</t>
  </si>
  <si>
    <t>Geração de plano de controle da poluição das águas por resíduos sólidos.</t>
  </si>
  <si>
    <t>Roberta Pohren (Fundação Liberato Salzano), Monica Wallner (IO FURG) e Cindy Tavares Barreto (CEPSUL / ICMBio).</t>
  </si>
  <si>
    <t>Baixo estuário da Lagoa dos Patos</t>
  </si>
  <si>
    <t>Ação articulada à problemática do lixo marinho</t>
  </si>
  <si>
    <t>Trabalho sendo desenvolvido como conteúdo das disciplinas Gestão Ambiental Urbana e Gestão de Bacias Hidrográficas
 do curso de Gestão Ambiental do IO FURG , de responsabilidade deste pesquisador.</t>
  </si>
  <si>
    <t>Mês 12 / Ano 5</t>
  </si>
  <si>
    <t>4.28</t>
  </si>
  <si>
    <t>Promover o mapeamento dos pontos de impactos ambientais das lagoas costeiras na área de abrangência do PAN Lagoas do Sul.</t>
  </si>
  <si>
    <t>Mapa com identificação dos pontos de impacto ambientais negativos na Bacia Hidrográfica do Rio Tramandaí.</t>
  </si>
  <si>
    <t>Contruibuição de informações técnicas à gestão ambiental.</t>
  </si>
  <si>
    <t>Lagoas do Litoral Norte do Rio Grande do Sul</t>
  </si>
  <si>
    <t>A ser realizado pelo Projeto Taramandahy Fase 3, na bacia do rio Tramandaí. Possibilidade de ampliação.</t>
  </si>
  <si>
    <t>Foi realizado sobrevoo, navegação e levantamento georeferenciado de impactos na orla de quatro lagoas do estuário do Rio Tramandaí;
- Realizadas saídas de campo embarcadas, em trike e automóvel, para as lagoas de Itapeva, Quadros, Fortaleza, Bacopari e estuário do rio Tramandaí, avaliando-se  e mapeando os principais impactos ambientais nas bordas desses corpos hídricos.</t>
  </si>
  <si>
    <t>Mapas georereferenciados do estado de conservação das áreas de preservação permanente das lagoas Itapeva, Quadros, Fortaleza, Bacopari e estuário do rio Tramandaí.</t>
  </si>
  <si>
    <t xml:space="preserve">Dilton de Castro
</t>
  </si>
  <si>
    <t>Atividade cumprida integralmente conforme cronograma; necessidade de expandir para outras lagoas costeiras.</t>
  </si>
  <si>
    <t>Mapa com identificação dos pontos de impacto ambientais negativos nas lagoas da região de abrangência do PAN</t>
  </si>
  <si>
    <t>4.29</t>
  </si>
  <si>
    <t>Identificar os impactos da dragagem para canais de navegação e do lixo industrial na Lagoa dos Patos nas atividades de pesca.</t>
  </si>
  <si>
    <t>Registros de identificação dos impactos ambientais do estuário da Lagoa dos Patos na pesca.</t>
  </si>
  <si>
    <t>Melhoria das condições ambientais do ecossistema.</t>
  </si>
  <si>
    <t>Deraldo Rocha da Silveira (Fórum do Delta do Jacuí) e Luís Paulo Vieira Ramos (EMATER - Porto Alegre e Fórum Delta do Jacuí).</t>
  </si>
  <si>
    <t>Lagoa dos Patos</t>
  </si>
  <si>
    <t>Cláudio (dragagem) e Deraldo (lixo)</t>
  </si>
  <si>
    <t>Foi realizada reunião do Fórum da Lagoa dos Patos na cidade de São Lourenço do Sul envolvendo pesquisadores da FURG sobre a dragagem, além de outros fatores que influenciam a pesca na Lagoa. Cleber Palma trouxe, na Oficina, a informação de convênio entre FURG e Porto (SINCOSTA), para atuação no âmbito dessa ação, para o desenvolvimento de um PTC de monitoramento das plumas, que gera boletins informativos de acompanhamento de atividades de dragagem.</t>
  </si>
  <si>
    <t>Cláudio José Cardozo da Costa e Cleber Palma</t>
  </si>
  <si>
    <t>Inserir: Cleber Palma Silva
(FURG e APA Lagoa Verde)</t>
  </si>
  <si>
    <t>4.30</t>
  </si>
  <si>
    <t>Promover a visibilidade dos impactos da mineração (zinco, cobre e chumbo) na região da Bacia do Camaquã e São José do Norte.</t>
  </si>
  <si>
    <t>Registro dos encontros, seminários, pareceres e reportagens publicadas.</t>
  </si>
  <si>
    <t xml:space="preserve">Ampla publicização dos projetos e seus impactos e promoção do debate em diversas instâncias e segmentos da sociedade civil. </t>
  </si>
  <si>
    <t>Jaqueline Durigon (FURG/São Lourenço)</t>
  </si>
  <si>
    <t>Adriana Penafiel (FURG).</t>
  </si>
  <si>
    <t>No Entorno das Bacias do Rio Camaquã e do Rio Mirim-São Gonçalo</t>
  </si>
  <si>
    <t>II Seminário sobre Impactos da Mineração (dezembro de 2018) e I Encontro sobre os impactos da mineração nos pescadores artesanais em Rio Grande (dez/ 2018)
(PANexus): Foi lançado um mini documentário sobre a Bacia de Camacuã e os possíveis impactos que a mineradora poderia causar se for implementada. A comunidade local está organizada.
A articuladora está dentro do Comitê de Bacia, como representante titular pela Secretaria Institucional de Gestão Ambiental. A questão da mineração foi um dos principais pontos da pauta dentro do Fórum da Agricultura Familiar (ocorreu na mesma semana do II Seminário citado acima). O próximo Fórum irá para Santana da Boa vista por conta deste tema. Irão fazer uma Carta do coletivo sobre a ação criminosa que representa, nestes moldes, este tipo de atividade. Poderia se fortalecer uma ação em rede.
Há denúncia de contaminação por soja e da possibilidade de autorização de extração mineral em área indígena. Processo foi arquivado, querem dar continuidade, mas precisam de um olhar mais técnico, com elementos e argumentos. A visibilização da mineração/impactos cresceu muito, em função de vários impactos. Há atividades em realização junto a comunidade do município de São Lourenço do Sul, envolvendo cinema e discussão (30/11/2019)</t>
  </si>
  <si>
    <t>Paula Salge, Cleber Palma, Alberi Noronha, Márcia Londero</t>
  </si>
  <si>
    <t>4.31</t>
  </si>
  <si>
    <t>Propor a adequação do licenciamento e da fiscalização das atividades de mineração na região da Ilha do Barba Negra e Lago Guaíba, visando a incorporação de estudos técnicos e do conhecimento tradicional relativos às áreas de reprodução do bagre e outras espécies da região e impactos junto à pesca artesanal.</t>
  </si>
  <si>
    <t>Atas das reuniões e das oficinas com pescadores e entidades parceiras e governamentais; Proposta de adequação elaborada</t>
  </si>
  <si>
    <t>Definição de uma área de exclusão para mineração na foz do Lago Guaíba e norte da Laguna dos Patos.</t>
  </si>
  <si>
    <t>Membros da Colônia Z5, Colônia Z4 e APPESUL e alunos do PGDR/UFRGS.</t>
  </si>
  <si>
    <t>Porto Alegre, Viamão, Barra do Ribeiro e Tapes</t>
  </si>
  <si>
    <t>Laguna dos Patos e Lago Guaíba - RS</t>
  </si>
  <si>
    <t xml:space="preserve"> O Plano de Manejo Participativo da Pesca do Bagre na região do Fórum Delta do Jacuí, foi concluído em setembro de 2019 e o Fórum está aguardando uma audiência com o Secretário Estadual da Agricultura, que é o presidente do CONGAPES, para apresentação e tramitação no Conselho. A inovação neste Plano está na autonomia dos pescadores em relação ao Estado, com a proposta de realizar os registros e controles pelos próprios pescadores e suas organizações. O Fórum Delta do Jacuí só irá liberar o acesso aos dados do monitoramento aos pesquisadores e às universidades que assumirem compromisso formal com as comunidades envolvidas em relação ao seu modo de vida e conhecimentos tradicionais disponibilizados. O Fórum dos Pescadores contou com o acompanhamento do MPF durante o processo de construção do Plano de Manejo e também terá o acompanhamento do mesmo na sua tramitação e execução. Porém, falta recursos financeiros e há problemas de confiabilidade das parcerias envolvidas.</t>
  </si>
  <si>
    <t>O Plano de Manejo que será disponibilizado após o seu protocolo no Conselho da Pesca. Cartilhas que estão em construção e serão usadas nas oficinas para orientação dos pescadores no monitoramento das suas atividades de pesca.  O Fórum da Pesca fará uma publicação com a descrição das metodoligias e os resultados obtidos na construção do Plano de Manejo Participativo da Pesca do Bagre buscando a sua multiplicação.</t>
  </si>
  <si>
    <t>Promover ações visando a incorporação de estudos técnicos e do conhecimento tradicional e local relativos a pesca artesanal no licenciamento e na fiscalização das atividades de mineração na região da Ilha do Barba Negra e Lago Guaíba.</t>
  </si>
  <si>
    <t>Atas das reuniões e das oficinas com pescadores e entidades parceiras e governamentais; Proposta de adequação elaborada, proposta de exclusão de área para a mineração ou mitigação de impactos</t>
  </si>
  <si>
    <t>4.32</t>
  </si>
  <si>
    <t>Estimular pesquisas para avaliação das cobranças financeiras em relação ao uso da água e seus passivos.</t>
  </si>
  <si>
    <t>Pesquisas sobre o tema, levantamentos de dados, contatos com atores chaves do setor público, privado e da sociedade civil organizada; Criação de uma rede de dados.</t>
  </si>
  <si>
    <t>Políticas públicas mais efetivas em relação aos passivos socioambientais sobre os usos das águas.</t>
  </si>
  <si>
    <t>Morgana Eltz (IMA - SC), Jaqueline Maria Prudêncio (NMD/UFSC), Luiz Henrique Fragoas Pimenta (Instituto Tabuleiro, Cooperativa Caipora, PEST e RMS da Guarda do Embaú).</t>
  </si>
  <si>
    <t>Paulo Lopes, Garopaba e Imbituba - SC</t>
  </si>
  <si>
    <t>Definir localidades e área de relevância com algum possível colaborador da FURG e/ou da ANA. Verificar a lista de contatos em mãos.</t>
  </si>
  <si>
    <t xml:space="preserve">Em relação a cobrança específica sobre a água, cogita-se a possibilidade de uma cobrança por serviços ecossistêmicos no âmbito da elaboração de um Plano de segurança de água. Além de outras iniciativas, em nível Estadual, que enfrentam processos burocráticos que podem levar anos para sua implementação. Em Garopaba o COMDEMA está articulando o IPTU verde. Além disso, vale lembrar que a cobrança atua com o princípio do poluidor pagador, sendo necessário acoplar essa ação a de educação. </t>
  </si>
  <si>
    <t>Início de pesquisa voltada para  a temática da água, favorecendo o levantamento preliminar entorno dos passivos, e das propostas em debate.</t>
  </si>
  <si>
    <t>Em relação a ação, especificamente, não houve avanço.</t>
  </si>
  <si>
    <t>4.33</t>
  </si>
  <si>
    <t>Apoiar o reconhecimento dos territórios quilombolas pelas prefeituras municipais para o repasse de recursos federais e acesso a políticas públicas com a devida prestação de contas.</t>
  </si>
  <si>
    <t>Registros de reuniões com as prefeituras de acordo com as leis da Fundação Cultural Palmares.</t>
  </si>
  <si>
    <t>Reconhecimento formal das comunidades de povos tradicionais quilombolas. Manutenção do modo de ser e viver quilombola para fortalecer as interações positivas com a conservação da biodiversidade.</t>
  </si>
  <si>
    <t>Vinicius Ramos (Federação Quilombola e Quilombo Chacara da Cruz - RS)</t>
  </si>
  <si>
    <t>Marcia Londero (CEPI - RS), Rafaela Printes (UERGS - Tapes), Sebastião Henrique Santos Lima (INCRA).</t>
  </si>
  <si>
    <t>Quilombo Chácara da Cruz - RS</t>
  </si>
  <si>
    <t>Tem sido feitas gestões junto a Prefeitura de Tapes, apoio da Rota dos Butiazais, prefeitura de Rio Grande, Tavares, etc., mas eles não reconhecem os direitos da comunidade de Povos Tradicionais. Apesar dos esforços os municípios ainda não nos reconhecem.</t>
  </si>
  <si>
    <t>Vinicius Ramos</t>
  </si>
  <si>
    <t>Pensar em como usar a institucionalidade do PAN Lagoas para estimular e fortalecer o apoio das prefeituras.
Oportunidade (ex. dos doces de Pelotas): as potencialidades das comunidades como patrimônio ecológico cultural, “tombamento imaterial” das suas essências, tornar visível para o planeta, a heterogenidade das riquezas destes contextos (ex. reconhecimento no Vale do Ribeira), as diferentes modalidades de apropriação da natureza. Exemplo dos "sistemas agrícolas engenhosos" (trabalhados na escala da paisagem) reconhecidos pela FAO. O PAN entraria muito na chancela das paisagens culturais do IPHAM, pode ser uma oportunidade, política ainda ativa.</t>
  </si>
  <si>
    <t>4.34</t>
  </si>
  <si>
    <t>Buscar a melhoria do processo de autorização para o licenciamento ambiental no entorno das Unidades de Conservação na área de abrangência do PAN.</t>
  </si>
  <si>
    <t>Diretrizes de licenciamento produzidas.</t>
  </si>
  <si>
    <t>Padronização de procedimentos.</t>
  </si>
  <si>
    <t>Clarissa Bandeira (DUC/DBIO/SEMA - RS)</t>
  </si>
  <si>
    <t>Dilton de Castro (Comitê da Bacia do Rio Tramandaí).</t>
  </si>
  <si>
    <t>Território dos Estados do RS e SC</t>
  </si>
  <si>
    <t xml:space="preserve">Divulgação da legislação referente ao licenciamento á todas as UCs cadastradas no SEUC (resolução SEMA 319/ 2016)
- Promoção do 1º Fórum do SEUC com temática de orientação sobre licenciamento ambiental, compensação ambiental, elaboração de Plano de Manejo e formação do conselho gestor. 
Alteração da Instrução Normativa 01/2015 para a IN 05/2018 pelo GT SEMA/FEPAM das Unidades de Conservação instituido por Portaria específica. </t>
  </si>
  <si>
    <t>A IN 05/2018 (anexa) a  estabelece o procedimento administrativo de Autorização do órgão responsável pela administração das Unidades de Conservação para o Licenciamento Ambiental de atividades ou de empreendimentos afetem as Unidades de Conservação - UC estaduais ou que estejam situados na sua Zona de Amortecimento ou na sua área circundante de 10 km. A IN cria a Central de Autorizações- CEAUT que fica responsável pelas autorizações de licenciamento ambiental no entorno de UCs,  estabelece atividades e empreendimentos  previamente autorizados e regra o procedimento no caso de estudo de impacto ambiental e relatório de impacto ambiental. Cria o mecanismo de autorização direta, o qual prevê autorização de atividades ou empreendimentos não passíveis de Licenciamento Ambiental por estarem situadas dentro dos limites de UCs de Proteção de Integral.</t>
  </si>
  <si>
    <t xml:space="preserve"> Pressão política e alteração de alguns artigos da IN por decisão da gestão. </t>
  </si>
  <si>
    <t>Clarissa Bandeira (SEMA-RS)
Magnus (PARNA Lagoa do Peixe/ICMBio)</t>
  </si>
  <si>
    <t>Buscar a melhoria do processo de autorização para o licenciamento ambiental visando a conservação da sociobiodiversidade e a integração do conhecimento tradicional e científico no entorno das Unidades de Conservação na área de abrangência do PAN.</t>
  </si>
  <si>
    <t>4.35</t>
  </si>
  <si>
    <t>Apoiar a gestão do licenciamento de atividades na área da APA da Lagoa Verde e entorno.</t>
  </si>
  <si>
    <t>Documentos de acompanhamento dos empreendimentos a serem implantados na região.</t>
  </si>
  <si>
    <t>Processos de implantação de empreendimentos licenciados compatíveis com o plano de manejo da APA.</t>
  </si>
  <si>
    <r>
      <rPr>
        <sz val="12"/>
        <color theme="1"/>
        <rFont val="Calibri"/>
        <family val="2"/>
      </rPr>
      <t>Representantes das i</t>
    </r>
    <r>
      <rPr>
        <sz val="12"/>
        <color theme="1"/>
        <rFont val="Calibri"/>
        <family val="2"/>
      </rPr>
      <t>nstituições que compõe o Conselho Gestor da APA da Lagoa Verde (Secretaria Municipal de Meio Ambiente de Rio Grande - SMMA, FURG, ESEC Taim/ICMBio, Sindicato Rural de Rio Grande - SRRG, Centro de Indústrias do Rio Grande - CIRG, Associação Comunitária dos Amigos e Moradores do Bolaxa - ACAMBO e Núcleo de Educação e Monitoramento Ambiental - NEMA)</t>
    </r>
    <r>
      <rPr>
        <sz val="12"/>
        <color theme="1"/>
        <rFont val="Calibri"/>
        <family val="2"/>
      </rPr>
      <t xml:space="preserve"> e técnicos da FEPAM.</t>
    </r>
  </si>
  <si>
    <t>APA da Lagoa Verde e Entorno</t>
  </si>
  <si>
    <t xml:space="preserve"> Com a criação de uma rubrica própria nos valores arrecadados pelo licenciamento ambiental de emprrendimentos inseridos na APA da Lagoa Verde, já existem valores disponíveis na composição do FMMA, restando em aberto a apresentação, por parte do Órgão Gestor, de projetos para implementação de ações apoiadas pelo Conselho Gestor da UC. Entretanto, há dificuldade do Órgão Gestor na definição, via SMMA e COMDEMA, de como os valores serão disponibilizados para as ações pretendidas e definidas pelo Conselho Gestor.</t>
  </si>
  <si>
    <t>Kamila Debian (NEMA)</t>
  </si>
  <si>
    <t>4.36</t>
  </si>
  <si>
    <t>Promover a integração das diretrizes e direitos dos povos e comunidades tradicionais aos processos de licenciamento, fiscalização e gestão de unidades de conservação.</t>
  </si>
  <si>
    <t xml:space="preserve">Cartilha e documento de divulgação; Seminário. </t>
  </si>
  <si>
    <t>Técnicos ambientais sensibilizados e capacitados a interagir com povos e comunidades tradicionais, apropriados das diferentes legislações.</t>
  </si>
  <si>
    <t>Márcia Londero (EMATER - RS).</t>
  </si>
  <si>
    <t>Lagoa dos Patos, Delta do Jacuí, Litoral Norte do Rio Grande do Sul</t>
  </si>
  <si>
    <t>Foram realizados trabalhos de campo de pesquisadores em interlocução com  os guarani (José Valencia, Gustavo Amaral Peruzzo). Entretanto, as pesquisas de mestrado com os Guarani tomaram uma forma de diálogo direto com os modos de vida guarani, não estabelecendo pontos de conexão diretos  com o Parque Estadual de Itapuã, o que inviabilizou a produção de um material sobre este contexto . Houve também o destmantelamento da Câmara Técnica da Agroecologia, que seria o espaço para fazer esta articução.</t>
  </si>
  <si>
    <t>Trabalhos de campo em interlocução com os Guarani</t>
  </si>
  <si>
    <t>Gabriela Peixoto Coelho-de-Souza (PGDR/UFRGS)</t>
  </si>
  <si>
    <t>Cartilha e documento de divulgação; Seminário. Reunião, oficinas e capacitações com órgãos ambientais e gestores</t>
  </si>
  <si>
    <t>4.37</t>
  </si>
  <si>
    <t>Apoiar atividades de capacitação de gestores para planos de resposta para emergências ambientais relacionadas à hidrovia.</t>
  </si>
  <si>
    <t>Projeto de capacitação, treinamentos, elaboração dos planos de resposta e exercícios simulados.</t>
  </si>
  <si>
    <t>Redução do risco para os conjuntos protegidos da hidrovia.</t>
  </si>
  <si>
    <t>André Oliveira (Comitê Mirim-São Gonçalo).</t>
  </si>
  <si>
    <t>lagoa Mirim (Esec Taim) e Lagoa dos Patos (região do PE Itapuã)</t>
  </si>
  <si>
    <t>Lagoa dos Patos  e Lagoa Mirim.</t>
  </si>
  <si>
    <t>Em andamento o entendimento com a SUPRGS (superintendência  de portos e hidrovias, por meio de sua Diretoria de Ambiente, Segurança e Qualidade), para desenvolvimento de programa de  formação de profissionais para os trabalhos dos portos, hidrovias, empresas de transporte, etc., em que essa temática será um  dos focos prioritários. A meta é iniciar esse programa em 2020.</t>
  </si>
  <si>
    <t>4.38</t>
  </si>
  <si>
    <t>Buscar a qualificação do corpo técnico dos órgãos relacionados ao licenciamento na temática do PAN, levando a maior entendimento e fluidez dos processos.</t>
  </si>
  <si>
    <t>Plano de capacitação técnica continuada elaborado e implementado.</t>
  </si>
  <si>
    <t xml:space="preserve">Profissionais treinados. </t>
  </si>
  <si>
    <t>Rafael Volquind (FEPAM)</t>
  </si>
  <si>
    <t>Joana (SEMA/RS), Maya e Walter (CEPSUL/ICMBio</t>
  </si>
  <si>
    <t xml:space="preserve"> Não houve avanços nesta ação. No entanto, acordou-se que a temática PAN LAGOAS DO SUL será inserida nos eventos de Diálogos Ambientais que ocorrerão no próximo ano  (2020) junto aos municípios conveniados com o Estado, por delegação de competência, para execução do licenciamento ambiental no Bioma Mata Atlântica. Assim, junto com a capacitação dos municípios para o licenciamento no bioma, será apresentado aos municípios o PAN Lagoas, seus objetivos, território, espécies e, dentro do possível, ações que envolvem diretamente o município, reforçando o status diferenciado em termos de conservação destas áreas.</t>
  </si>
  <si>
    <t xml:space="preserve">Ação ficou pendente de articulador por um ano. Ainda está sendo avaliado a melhor forma de encaminhamento. </t>
  </si>
  <si>
    <t>Diego Pereira  (FEPAM)</t>
  </si>
  <si>
    <t>PLANEJAMENTO DE NOVAS AÇÕES</t>
  </si>
  <si>
    <t>NOVAS AÇÕES:</t>
  </si>
  <si>
    <t>OBJETIVO ESPECÍFICO</t>
  </si>
  <si>
    <t>1.54</t>
  </si>
  <si>
    <t>Apoiar a implementação do Plano de Manejo da APA da Baleia Franca</t>
  </si>
  <si>
    <t>Ações previstas no Plano de Manejo em execução.</t>
  </si>
  <si>
    <t>Caio Eichenberger (REBIO Arvoredo/ICMBio)</t>
  </si>
  <si>
    <t>Alessandra Larissa D'Oliveira Fonseca (UFSC), Maya Ribeiro Baggio (CEPSUL/ICMBio, SOS Rio da Madre e RMS da Guarda do Embaú), Rodrigo Rodrigues de Freitas (UNISUL) (UNISUL) e Walter Steenbock (CEPSUL/ICMBio)</t>
  </si>
  <si>
    <t>1.55</t>
  </si>
  <si>
    <t xml:space="preserve">Fazer gestão junto à Sema/RS e outras instituições da sociedade pela criação da UC de Cidreira </t>
  </si>
  <si>
    <t>Reuniões de proposição e audiência pública</t>
  </si>
  <si>
    <t>Processo de criação avançando</t>
  </si>
  <si>
    <t>Joana Braun Bassi (DBIO/SEMA - RS), Lais Gliesch (Instituto Curicaca), Henrique Ilha (ICMBio), Paulo Ott (GEMARS/UFRGS) e Kleber Grübel da Silva (NEMA).</t>
  </si>
  <si>
    <t>3.32</t>
  </si>
  <si>
    <t>Apoiar a produção de alimentos e a segurança alimentar e nutricional nas aldeias indígenas na região de abrangência do PAN</t>
  </si>
  <si>
    <t>Registros de produção, de troca de sementes, entrega de mudas, mutirões de plantio e registro de instalação de energia fotovoltaica.</t>
  </si>
  <si>
    <t>Melhoria na qualidade e identidade na produção de alimentos; Melhoria na segurança alimentar e nutricional das aldeias; Manutenção do modo de ser e viver indígena para fortalecer as interações positivas com a conservação da biodiversidade.</t>
  </si>
  <si>
    <t>Márcia Londero (CEPI)</t>
  </si>
  <si>
    <t>Luis Paulo Vieira Ramos (EMATER - RS e Fórum Delta do Jacuí), Alexandre Krob (Instituto Curicaca). Joana Bassi (SEMA/RS), Gabriel Poester (ANAMA). Gabriela Coelho (UFRGS), Jamir Silva (Embrapa Clima Temperado), Walter Steenbock e  Alberi Noronha (Embrapa Clima Temperado)</t>
  </si>
  <si>
    <t>Aldeias indígenas</t>
  </si>
  <si>
    <t>Região de abrangência do PAN</t>
  </si>
  <si>
    <t>Objetivo Geral do PAN</t>
  </si>
  <si>
    <t>PAINEL DE GESTÃO DO PAN</t>
  </si>
  <si>
    <t>RESUMO DA SITUAÇÃO DAS AÇÕES DO PAN</t>
  </si>
  <si>
    <t>SITUAÇÃO ATUAL DAS AÇÕES - 1ª MONITORIA (2019)</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</si>
  <si>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</si>
  <si>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</si>
  <si>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</si>
  <si>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</si>
  <si>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</si>
  <si>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</si>
  <si>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</si>
  <si>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</si>
  <si>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</si>
  <si>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</si>
  <si>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</si>
  <si>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rPr>
        <sz val="11"/>
        <color theme="0"/>
        <rFont val="Calibri"/>
        <family val="2"/>
      </rPr>
      <t xml:space="preserve"> </t>
    </r>
    <r>
      <rPr>
        <b/>
        <sz val="11"/>
        <color theme="0"/>
        <rFont val="Calibri"/>
        <family val="2"/>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</si>
  <si>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</si>
  <si>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</si>
  <si>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</si>
  <si>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</si>
  <si>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</si>
  <si>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</si>
  <si>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</si>
  <si>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</si>
  <si>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</si>
  <si>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</si>
  <si>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01/04/2021 (Virtual)</t>
  </si>
  <si>
    <t>Revisão do(a) articulador(a) da ação</t>
  </si>
  <si>
    <t>Claudia Cecilia Hartfelder 
(SEMA/DBIO/Setor de Fiscalização)</t>
  </si>
  <si>
    <t xml:space="preserve">Salete Ferreira (DUC/DBIO/SEMA), Liana Barbizan (DBIO), Leonardo Marques Urruth (DLF/DBIO/SEMA - RS), Luciano Soares (REBIO Mato Grande), Dayse Dayse Aparecida dos Santos Rocha (PEI/SEMA - RS), Paulo Grubler (PEVA), Fernanda Schimit (REBIO Mata Paludosa) e Alexandre Krob (Instituto Curicaca).         </t>
  </si>
  <si>
    <t xml:space="preserve">(i) Realização de 2 operações conjuntas com o foco em passeriformes em 2019 (Litoral Norte e Pelotas). Operações conjutas em 2020: passeriformes 2 (Tramandaí e Montenegro), pesca 1 (Litoral Norte) e caça em Eldorado. 2021: Operação conjunta: Barreiras em estrada e água (pesca do camarão rosa e receptação de pesca ilegal) - Op. DECAPODA III.
</t>
  </si>
  <si>
    <t>(i) Lavratura de 32 Autos de Infração relativos à pesca da região do Pan Lagoas do Sul.</t>
  </si>
  <si>
    <t xml:space="preserve">(i) Equipe de fiscalização da SEMA é muito pequena, apenas quatro pessoas. Mudança de Decreto relativo às infrações ambientais administrativas que está atrasando as lavraturas. Baixa qualidade das constatações encaminhadas via sistema SOL.
(ii) Efetivos de fiscalização estão reduzindo. Baixo número de fiscais. </t>
  </si>
  <si>
    <t xml:space="preserve">(i) Claudia Cecilia Hartfelder (SEMA/DBIO/Setor de Fiscalização)
(ii) Joana Braun Bassi (DBIO/SEMA - RS) </t>
  </si>
  <si>
    <t xml:space="preserve">(i) Aumentar a equipe de fiscalização da SEMA, melhorar o SOL (Sistema Online de Licenciamento Ambiental). Capacitar os agentes constatadores do SISEPRA (ação em planejamento).
</t>
  </si>
  <si>
    <t>Caio Cavalcanti Dutra Eichenberger 
(REBIO Arvoredo/ICMBio)</t>
  </si>
  <si>
    <t>Análises realizadas pela equipe da APABF, com foco em PRADs afetos às lagoas da APABF. *OBS: Não há membros fixos na APABF/ICMBio</t>
  </si>
  <si>
    <t>(i) Análises dos PRADs é demanda contínua da UC e faz parte dos procedimentos administrativos padrão.
(ii) Na Plenária de 18 de março de 2021 do Conselho Consultivo da APA foi criado GT, composto por coordenadores das Câmaras Técnicas, APABF, IMA e prefeituras conselheiras para iniciar o desenho da comissão tripartite que deve atuar prioritariamente em conflitos relativos ao licenciamento ambiental. APABF chamará a 1ª reunião.</t>
  </si>
  <si>
    <t xml:space="preserve">(i) Victor Pazin (APABF/ICMBio)
(ii) Rodrigo Rodrigues de Freitas (UNISUL) </t>
  </si>
  <si>
    <t xml:space="preserve">(i) Chefia da UC e equipe sugerem a exclusão da Ação, porque é obrigatoriamente realizada, independente do PAN. 
(ii) Há intenção de criar uma comissão tripartite (ação de PRAD deve ser englobada). Tema também a ser envolvido no GT Lagoas, o qual provavelmente dará maior visibilidade. Após contato com Victor Pazin, articulador da ação, este considerou que esta é uma ação de rotina da APA e que não mereceria constar no PAN. De fato, a proposição inicial era a realização de análises dos PRADs para adequação metodológica, em um outro momento da gestão da UC. A mera realização dos PRADs é atribuição de rotina de todas as UCs, quando necessário. Não havendo mobilização para a análise, o ideal é a exclusão da ação. </t>
  </si>
  <si>
    <t>Victor Pazin (APABF/ICMBio)</t>
  </si>
  <si>
    <r>
      <rPr>
        <b/>
        <sz val="12"/>
        <color theme="1"/>
        <rFont val="Calibri"/>
        <family val="2"/>
        <scheme val="minor"/>
      </rPr>
      <t>CONCLUÍDA NA I MONITORIA:</t>
    </r>
    <r>
      <rPr>
        <sz val="12"/>
        <color theme="1"/>
        <rFont val="Calibri"/>
        <family val="2"/>
        <scheme val="minor"/>
      </rPr>
      <t xml:space="preserve"> Apoiar a elaboração do Plano de Manejo da APA da Baleia Franca.</t>
    </r>
  </si>
  <si>
    <t>Ronaldo Cataldo Costa (CEPSUL/ICMBio) 
(CEPSUL/ICMBio)</t>
  </si>
  <si>
    <t>Alessandra Larissa D'Oliveira Fonseca (UFSC),Maya Ribeiro Baggio (NGI ICMBio Carajás) e Alexandre Krob (Instituto Curicaca).</t>
  </si>
  <si>
    <r>
      <rPr>
        <b/>
        <sz val="12"/>
        <color theme="1"/>
        <rFont val="Calibri"/>
        <family val="2"/>
        <scheme val="minor"/>
      </rPr>
      <t>Produto obtido:</t>
    </r>
    <r>
      <rPr>
        <sz val="12"/>
        <color theme="1"/>
        <rFont val="Calibri"/>
        <family val="2"/>
        <scheme val="minor"/>
      </rPr>
      <t xml:space="preserve"> Plano de Manejo oficializado pela Portaria 1.123/2018.
Inclusão de nova ação 1.54 a partir desta: "Apoiar a implementação do Plano de Manejo da APA da Baleia Franca". </t>
    </r>
  </si>
  <si>
    <t>Ronaldo Cataldo -(CEPSUL/ICMBio)</t>
  </si>
  <si>
    <t>Morgana Eltz 
(IMA - SC)</t>
  </si>
  <si>
    <t>Alessandra Larissa D'Oliveira Fonseca (UFSC), Paulo Roberto Pagliosa Alves (UFSC), Luiz Henrique Fragoas Pimenta (Instituto Tabuleiro, Cooperativa Caipora, PEST e RMS da Guarda do Embaú) e Maya Ribeiro Baggio (NGI ICMBio Carajás) e Alexandre Krob (Instituto Curicaca).</t>
  </si>
  <si>
    <t xml:space="preserve">(i) Acordo abortado pelos pescadores, sem sucesso. Plano ainda não publicado mas as ações sendo implementadas com aquisição de equipamentos de combate a incêndios, cessão de uso de equipamentos de combate para Bombeiros, identificação de focos de incêndio, avaliação do problema, primeiro combate, acionamento de demais parceiros. ACT assinado com dois projetos já aprovados (conservação de Comelina catharinensis e levantamento fitossociológico) e um em elaboração (monitoramento de Mastofauna). ACT assinado com verbas do capital privado alocadas para a manutenção das trilhas. Oficialização da parceria em andamento com verbas já alocadas pelo Instituto Hórus. Processo de negociação ainda sem a certeza de execução.De forma geral, o PAEST tem recebido muito apoio do IMA e MPE nas suas ações propostas por parte de parceiros. O IMA tem criado instrumentos jurídicos para que as parcerias sejam regulamentadas, o que tem ajudado muito. </t>
  </si>
  <si>
    <t>(i) Publicação do Plano de Restauração Ecológica da Baixada do Massiambú (2019). Retirada de Pinus e plantio de mudas nativas em área de 14 ha na Baixada do Massiambú. Tratativas de acordo de cooperação com pescadores tradicionais da Gamboa. Plano de Contingência aos incêndios Florestais da Baixada do Massiambú. Acordo de Cooperação Técnica Institucional com Instituto Tabuleiro para execução de atividades do Plano de Restauração. Acordo de Cooperação Técnica Institucional com a Federação Catarinense de Montanhismo e Escalada para manutenção de trilhas do Parque. Parceria com Instituto Hórus para repasse no controle de Espécies Exóticas Invasoras em 7 ilhas do PAEST. Projeto para retirada das EEI Casuarina da praia da Guarda e Gamboa. Plano de Restauração da Baixada do Massiambú. Derrubada de Pinus e plantio de mudas em 14 ha na Baixada do Massiambú.</t>
  </si>
  <si>
    <t>(i) O maior problema enfrentado é a resistência para algumas ações de conservação por parte da comunidade local, como por exemplo, a retirada de bananeiras das ilhas e a derrubada de Pinus, mas são poucas manifestações.</t>
  </si>
  <si>
    <t>(i) Carlos Alberto Cassini (PAEST)</t>
  </si>
  <si>
    <t>Carlos Alberto Cassini (PAEST)</t>
  </si>
  <si>
    <t>Luiz Henrique Fragoas Pimenta 
(Instituto Tabuleiro, Cooperativa Caipora, PEST e RMS da Guarda do Embaú)</t>
  </si>
  <si>
    <t>Alessandra Larissa D'Oliveira Fonseca (UFSC) e Maya Ribeiro Baggio (NGI ICMBio Carajás).</t>
  </si>
  <si>
    <t>(i) Participação nas Plenárias virtuais do Conselho da APA da Baleia Franca (12/12/2019, 18/09/2020 , 20/12/2020 , 18/03/2021)
11/03/2021 – Participação na reunião online da Save The Waves Coalition entre os representantes das Reservas Mundiais de Surf. 11/03/2021 – Participação no Workshop online da região Sul/Sudeste do Brasil sobre as “Reservas de Surf”.
10/03/2021 – Divulgação nas redes sociais do Projeto “A água pela Vida” dos primeiros resultados das análises da água do Rio da Madre com o novo modelo de medição do Índice de Qualidade da Água (IQA).  
09/02/2021 – Apresentação do “Case” da Reserva Mundial de Surf Guarda do Embaú no Webinário Internacional Reservas de Surf. 30/11/2020 – Lançamento do Vídeo do Programa Série ao Fundo com enfoque na Nona Reserva Mundial de Surf.
27/10/2020 – Comemoração nas redes sociais dos “quatro anos de aprovação” (27/10/2016) e “um ano” da data da Celebração Oficial (26/10/2019) da 9ª. Reserva Mundial de Surf (RMS) -, a primeira do Brasil.
24/09/2020 – Reinício, após seis meses de paralisação devido à pandemia do Covid19, do Projeto “A Água pela Vida” com a coleta da água do Rio da Madre em cinco pontos.
08/09/2020 - Reunião online com o diretor do Programa das Reservas Mundiais de Surf da Save The Waves. 31/07/2020 - Reunião online com a participação da representante da Samae para obter informações sobre o andamento do edital de concessão dos serviços de saneamento do município de Palhoça.
11/08/2020 – Lançamento nas redes sociais do “Manifesto” público sobre a posição da RMS Guarda quanto à dragagem do Rio da Madre. 08/06/2020 – Participação na live “Costa Atlântica, intervenções urbanas e estresse ecossistêmico – Para onde iremos?”.
04/03/2020 – Interrupção das coletas de água no rio da Madre devido à Pandemia do Covid19 referente ao Projeto “A Água pela Vida”. 21/02/2020 – Participação na Celebração de Dedicação Oficial da Décima Reserva Mundial de Surf Noosa Heads/Austrália.
20/02/2020 – Participação na reunião do Comitê Gestor local da Décima Reserva Mundial de Surf Noosa Heads/Austrália. 14/02/2020 – Participação no “Painel” sobre a RMS Guarda do Embaú aos convidados da Save The Waves Coalition durante a 6ª. Conferência Global das Ondas, na Gold Coast/Austrália.
13/02/2020 – Participação no encontro do Comitê Gestor da 8a. Reserva Mundial de Surf Gold Coast/Austrália. 10 a 15/02/2020 – Participação na 6a. Conferência Global das Ondas, Gold Coast/Austrália.
08/01/2020 – Matéria nacional sobre a RMS Guarda na TV Record, no quadro “Do Meu Brasil”, da NDTV (Record) com Inserção também no programa Balanço Geral. 03/12/2019 – Participação a convite da Câmara de Vereadores de Paulo Lopes na Sessão Especial para conhecer os atributos e projetos da RMS Guarda do Embaú.
21/11/2019 – Renovação da parceria com a QMC Saneamento para continuação do Projeto “A Água pela Vida” para a análise da água em nove pontos no Rio da Madre. 03/11/2019 – Entrega dos alimentos arrecadados durante a “I Conferencia Pan-Americana das Ondas” à Igreja Santa Terezinha, na Guarda do Embaú, para colaborar com a campanha de doação de alimentos do grupo de ação social da Igreja.
30/10/2019 – Matéria no G1 SC – NSC Notícias – Guarda do Embaú celebra o título de Reserva Mundial de Surf. 28/10/2019 – Reunião entre os membros do Comitê Gestor Local da Nona RMS e os representantes da Save The Waves Coalition.
27/10/2019 – Encerramento das atividades da Cerimônia Oficial de Dedicação da Nona Reserva Mundial de Surf – a primeira do Brasil. 26/10/2019 – Inauguração do monumento de Dedicação Oficial da Nona Reserva Mundial do Surf, a única no Brasil.
25/10/2019 – Lançamento oficial do relatório da pesquisa “Surfonomics” que visa identificar o impacto econômico do surfista turista na Guarda do Embaú. 25/10/2019 – Lançamento oficial do relatório final da primeira etapa do Projeto “A Água pela Vida” da análise da água superficial do Rio da Madre – 2018/2019.
25/10/2019 – Lançamento oficial do livro da RMS Guarda do Embaú. 25/10/2019 – Lançamento oficial do relatório da “Concepção Geral do Sistema de Esgotamento Sanitário (SES)” para a Guarda do Embaú
25 e 26/10/2019 – Realização da “I Conferência Pan-Americana das Ondas” que aconteceu durante a Cerimônia de Dedicação Oficial na Guarda do Embaú. 15/10/2019 – Reunião da Comissão Organizadora da “Celebração Oficial da Nona Reserva Mundial de Surf” e da “I Conferência Pan-Americana das Ondas
(iii) Relato Alessandra Fonseca: Amostragem no rio da Madre no âmbito da tese de Doutorado da Thaís Dias de Oliveira (PPG-Geografia/UFSC); Análise integrada aos modelos de balanço de massa dos resultados do monitoramento da Reserva do Surf (feitas em 2019); Roda de conversa sobre os impactos ambientais na Bacia do Rio da Madre (organizado pelo SOS Rio da Madre); Primeira encontro Roda das Águas: Aproximação de saberes e diálogos sobre a saúde e justiça no território das bacias dos rios da madre e massiambu, em tempos de crise global.</t>
  </si>
  <si>
    <t>(i) 25/10/2019 – Relatório da pesquisa “Surfonomics” que visa identificar o impacto econômico do surfista turista na Guarda do Embaú.
25/10/2019  Relatório final da primeira etapa do Projeto “A Água pela Vida” da análise da água superficial do Rio da Madre – 2018/2019.
25/10/2019 – Livro da RMS Guarda do Embaú.
25/10/2019 – Relatório da “Concepção Geral do Sistema de Esgotamento Sanitário (SES)” para a Guarda do Embaú
25 e 26/10/2019 – Realização da “I Conferência Pan-Americana das Ondas” que aconteceu durante a Cerimônia de Dedicação Oficial na Guarda do Embaú. 
30/11/2020 – Vídeo do Programa Série ao Fundo com enfoque na Nona Reserva Mundial de Surf.
(iii) Artigo https://doi.org/10.1016/j.ecss.2020.107109</t>
  </si>
  <si>
    <t xml:space="preserve"> (i) O cuidado com a zona costeira não está na lista de prioridades dos gestores públicos;
A indústria do Surf mostra pouco interesse em financiar pesquisas; Suporte financeiro para alavancar novos projetos.</t>
  </si>
  <si>
    <t>(i) Luiz Henrique Fragoas Pimenta (Instituto Tabuleiro, Cooperativa Caipora, PEST e RMS da Guarda do Embaú)
(ii) Rodrigo Rodrigues de Freitas (UNISUL)  
(iii) Paulo Pagliosa (UFSC)</t>
  </si>
  <si>
    <t xml:space="preserve">(i) Paciência e aperfeiçoamento dos projetos; Engajamento da comunidade; Estratégia de comunicação;- A comunidade está percebendo com mais profundidade a necessidade de conservação da zona costeira; 
O foco no plano de gestão nos dá um norte a seguir com mais segurança; Possibilidades de novas parcerias; A certificação de Reserva Mundial proporciona maior credibilidade junto aos gestores públicos na tomada de decisão.
(ii) Irá falar com articulador sobre a necessidade de adequação de título e/ou produto, bem como agregar mais informações sobre a ação. Após contato o articulador, este informou que o planejamento estratégico da reserva não tem ações voltadas ao Plano de Ação para revitalização do Rio da Madre. De fato, no momento da elaboração do PAN o citado Planejamento também estava em elaboração. Entretanto, não houve aderência. Sugestão: exclusão da ação </t>
  </si>
  <si>
    <t>Excluir: Maya Ribeiro Baggio (NGI ICMBio Carajás)</t>
  </si>
  <si>
    <t>Apoiar a criação da RESEX Ibiraquera, RESEX Farol de Santa Marta, RESEX Lagoa dos Quadros e a RDS Areais da Ribanceira.</t>
  </si>
  <si>
    <t xml:space="preserve"> Maria Aparecida Ferreira "Cida" 
(Conselho Comunitário e Fórum da Agenda 21 de Ibiraquera)</t>
  </si>
  <si>
    <t>(i) Localmente, a ação não teve nenhuma alteração após a reunião com a comunidade realizada em 2009 e envio da proposta de criação da Resex ao MMA. Em 2016, a proposta foi devolvida pela Casa Civil ao MMA.</t>
  </si>
  <si>
    <t>(i) Aguarda tempos politicos mais propícios e de afirmação ecológica para retomar, em Brasilia, o processo de criação da RESEX.</t>
  </si>
  <si>
    <t xml:space="preserve">(i) Maria Aparecida Ferreira "Cida" (Conselho Comunitário e Fórum da Agenda 21 de Ibiraquera) e Maria Paula Casagrande Marimon (Fórum Agenda 21 de Ibiraquera)
(ii) Rodrigo Rodrigues de Freitas (UNISUL) </t>
  </si>
  <si>
    <t>(i) A citada reunião gerou muitos debates e mostrou a incompreensão de parte da comunidade para  com a criação da RESEX.  Ficou evidente a necessidade de um trabalho de base mais esclarecedor sobre os beneficios de proteção às atividades de pesca artesanal e a toda comunidade em geral com a criação da unidade.
(ii) Precisa ter uma maior ação política para ser realizada. Não depende dos comunitários/universidade. Não sabe se será possível acontecer.</t>
  </si>
  <si>
    <t>Inserir:
Maria Paula Casagrande Marimon (Fórum Agenda 21 de Ibiraquera)</t>
  </si>
  <si>
    <t>Verônica de Novaes e Silva
(COCUC/ICMBio)</t>
  </si>
  <si>
    <t>(i) O processo está em fase de finalização de estudos. Está sendo discutido um termo de referência para a contratação de consultor que deverá compilar, organizar e registrar de forma adequada várias informações obtidas em estudos anteriores. Falta de priorização para a ação. Recomenda que se mantenha aberto o processo de criação de UC no Albardão aguardando o momento propício para o andamento do mesmo.
(ii) O diagnóstico e produtos de consultoria foram finalizados e o processo de sensibilização de instituições está em curso, envolvendo NEMA, TAMAR e CEPSUL.</t>
  </si>
  <si>
    <t>(i) Verônica de Novaes e Silva (COCUC/ICMBio)
(ii) Walter Steenbock (CEPSUL/ICMBio)</t>
  </si>
  <si>
    <t>Aline Kellerman
(REVIS Ilha dos Lobos/ICMBio)</t>
  </si>
  <si>
    <t xml:space="preserve">Ronaldo Cataldo Costa (CEPSUL/ICMBio) (CEPSUL/ICMBio), Alexandre Krob (Instituto Curicaca) e Walter Steenbock (CEPSUL/ICMBio). </t>
  </si>
  <si>
    <t>Municípios de Torres - RS e Passo de Torres - SC</t>
  </si>
  <si>
    <t>(i) O REVIS Ilha dos Lobos já vem estabelecendo as etapas para a elaboração do Plano de Manejo e elaborando os termos de referências para contratação de serviços para a elaboração do Plano de Manejo desde 2019. Foi contratado um consultor e um relator para execução do Plano de Manejo com recursos do projeto Gefmar</t>
  </si>
  <si>
    <t>(i) Da contratação do consultor foram gerados os seguintes produtos: Levantamento Bibliográfico, caracterização do Revis Ilha dos Lobos e o Guia do Participante da Oficina do Plano de Manejo</t>
  </si>
  <si>
    <t>(i) Com a situação de pandemia, não conseguiram executar as etapas previstas dentro dos prazos estipualdos previamente. Estão aguardando um cenário seguro para a realização da Oficina do Plano de Manejo presencialmente.
(ii) O processo de elaboração do PM segue, ainda que mais lentamente, em função da pandemia.</t>
  </si>
  <si>
    <t>(i) Aline Kellermann (REVIS Ilha dos Lobos/ICMBio)
(ii) Walter Steenbock (CEPSUL/ICMBio)</t>
  </si>
  <si>
    <t>(i) Estão em constante interlocução com o Conselho gestor do Revis Ilha dos Lobos e com a Coordenação de Revisão de Elaboração de Plano de Manejo do ICMBio para definir uma possível data para a realização da oficina.</t>
  </si>
  <si>
    <t xml:space="preserve">Leonardo Marques Urruth
(DLF/DBIO/SEMA - RS) </t>
  </si>
  <si>
    <t>(i) O levantamento fundiário do Parque Estadual do Camaquã (PEC) foi contratado em novembro de 2019 e finalizado, com todos produtos entregues em janeiro de 2021. Com base no Levantamento fundiário será iniciado, ainda no primeiro trimestre de 2021, o estudo sobre a priorização de áreas a regularizar no PEC, bem como a atualização do pedido de recursos de medidas compensatórias junto à Câmara Estadual de Compensação Ambiental (CECA/SEMA) para a aquisição dos primeiros lotes e efetivação da regularização fundiária da unidade de conservação.  O processo de criação do conselho do PEC se dará ao longo do 2021, sendo que foi realizado o mapeamento das instituições com potencial para compor o conselho e serão convidadas a participar de uma reunião preparatória para a formação do conselho no primeiro semestre de 2021.</t>
  </si>
  <si>
    <t>(i) Levantamento Fundiário concluído e entregue à SEMA.</t>
  </si>
  <si>
    <t>(i) Leonardo Marques Urruth (DLF/DBIO/SEMA - RS)
(ii) Márcia Londero (EMATER - RS) 
(iii) Joana Braun Bassi (DBIO/SEMA - RS)</t>
  </si>
  <si>
    <t>(ii) Não sabe se nesse mapeamento das instituições com potencial para compor o Conselho está incluída alguma representação indígena. No município existem 4 aldeias guarani, portanto sugere que sejam incluídas. Ficou de articular essa abordagem.
(iii) Conversou com o Leonardo. Está disposto a estreitar a prosa. Márcia ficou de reforçar este diálogo com ele. Manutenção do texto da ação e do produto.</t>
  </si>
  <si>
    <r>
      <rPr>
        <b/>
        <sz val="12"/>
        <color theme="1"/>
        <rFont val="Calibri"/>
        <family val="2"/>
        <scheme val="minor"/>
      </rPr>
      <t>CONCLUÍDA NA I MONITORIA</t>
    </r>
    <r>
      <rPr>
        <sz val="12"/>
        <color theme="1"/>
        <rFont val="Calibri"/>
        <family val="2"/>
        <scheme val="minor"/>
      </rPr>
      <t>: Promover a inclusão da APA da Lagoa Verde no Sistema Estadual de Unidades de Conservação do Rio Grande do Sul (SEUC/RS).</t>
    </r>
  </si>
  <si>
    <t>Cleber Palma Silva
(FURG e APA Lagoa Verde)</t>
  </si>
  <si>
    <t>Município de Rio Grande - RS</t>
  </si>
  <si>
    <r>
      <rPr>
        <b/>
        <sz val="12"/>
        <color theme="1"/>
        <rFont val="Calibri"/>
        <family val="2"/>
        <scheme val="minor"/>
      </rPr>
      <t xml:space="preserve">Produto obtido: </t>
    </r>
    <r>
      <rPr>
        <sz val="12"/>
        <color theme="1"/>
        <rFont val="Calibri"/>
        <family val="2"/>
        <scheme val="minor"/>
      </rPr>
      <t xml:space="preserve">A APA foi incluída no SEUC/RS. 
Poderá ocorrer ampliação da APA; plano de ação anual sendo elaborado e desenvolvimento de atividades de educação ambiental (NEMA). </t>
    </r>
  </si>
  <si>
    <t>Cleber Palma Silva Cleber Palma Silva (FURG e APA Lagoa Verde)</t>
  </si>
  <si>
    <t>Alexandre Krob
(Instituto Curicaca)</t>
  </si>
  <si>
    <t>Municípios de Dom Pedro de Alcântara, Morrinhos do Sul, Mampituba e Torres - RS</t>
  </si>
  <si>
    <t>(i) Não tiveram avanços na ação, principalmente após a revisão da IN.</t>
  </si>
  <si>
    <t xml:space="preserve">(i) Devido a revisão da IN, os membros do Curicaca saíram do PAN.
</t>
  </si>
  <si>
    <t>(i) Coordenação do PAN</t>
  </si>
  <si>
    <t>(i) De forma muito indireta, há relação desta ação com o fortalecimento do SEUC, articulado pela SEMA e que consta como ação no PAN (Daniel Slomp como articulador). Porém, esta ação não contempla os resultados, articulações e produtos propostos na 1.11. OBS: Em função da manifestação pública do Instituto Curicaca, retirando-se dos PANs em que fazia parte, e considerando que no PAN Lagoas do Sul as ações são consequência do protagonismo dos atores que se propõem como articuladores, acredita que o mais ético é excluir as ações articuladas pelo Instituto Curicaca da Matriz de Planejamento do PAN, justificando a partir da posição manifestada pelo Instituto. Marrom (neste caso, pela exclusão, justificando pela retirada do articulador e pela não contextualização a outro articulador. A relação com SEUC é muito indireta para manter esta ação com este produto)</t>
  </si>
  <si>
    <t>Ricardo Silva Pereira Mello
(UERGS)</t>
  </si>
  <si>
    <t>Município de Pontal de Tapes - RS</t>
  </si>
  <si>
    <t>(i) Está sendo desenvolvido um atlas da região de Tapes, qualificando as informações sobre a importância biológica da região. Foi finalizado mapeamento das áreas prioritárias para conservação em Tapes (TCC Tailor Bergman Garcia), qualificando a demanda para criação da UC. Houve contatos com setores do município para sondar aceitação de UC pública, como Parques, mas, em função de experiência prévia com a FZB propondo unidade de conservação de proteção integral, há sérias restrições para UC´s públicas. Solução discutida em nível local [e a proteção por meio da Reserva legal].</t>
  </si>
  <si>
    <t>(i) TCC Tailor Bergman Garcia: mapeamento das áreas prioritárias para conservação em Tapes. Foram criadas 2 UCs municipais, no município de Arambaré para proteção das restingas e banhados.</t>
  </si>
  <si>
    <t xml:space="preserve">(i) Gabriela Peixoto Coelho de Souza (PGDR/UFRGS)
(ii) Márcia Londero (EMATER - RS) </t>
  </si>
  <si>
    <t>(ii) Não sabe se as comunidades tradicionais locais foram incluídas nestes estudos. Existem vários coletivos de pescadores artesanais, quilombos e aldeias indígenas nessa região que tem dialogado com a UERGs e EMATER de Tapes. Estas comunidades estão lutando nesse momento pela manutenção do escritório municipal da EMATER que acabou de ser fechado há cerca de 5 dias atrás, pelo atual prefeito.</t>
  </si>
  <si>
    <r>
      <rPr>
        <b/>
        <sz val="12"/>
        <color theme="1"/>
        <rFont val="Calibri"/>
        <family val="2"/>
        <scheme val="minor"/>
      </rPr>
      <t xml:space="preserve">CONCLUÍDA NA I MONITORIA: </t>
    </r>
    <r>
      <rPr>
        <sz val="12"/>
        <color theme="1"/>
        <rFont val="Calibri"/>
        <family val="2"/>
        <scheme val="minor"/>
      </rPr>
      <t>Realizar estudo do estado de conservação e mapa de prioridades para conservação/planejamento das dunas do litoral norte do Rio Grande do Sul.</t>
    </r>
  </si>
  <si>
    <r>
      <rPr>
        <b/>
        <sz val="12"/>
        <color theme="1"/>
        <rFont val="Calibri"/>
        <family val="2"/>
        <scheme val="minor"/>
      </rPr>
      <t xml:space="preserve">Produto obtido: </t>
    </r>
    <r>
      <rPr>
        <sz val="12"/>
        <color theme="1"/>
        <rFont val="Calibri"/>
        <family val="2"/>
        <scheme val="minor"/>
      </rPr>
      <t>Estudo finalizado e mapa com a priorização entregue à SEMA/RS, juntamente com a proposta técnica para a criação de uma UC na dunas de Cidreira. 
Ação em sinergia com a ação 1.16.</t>
    </r>
  </si>
  <si>
    <t>Lilian Wetzel
(NEMA)</t>
  </si>
  <si>
    <t xml:space="preserve">Daniel Vilasboas Slomp (DUC/SEMA - RS) e Eduardo Morrone (Secretaria Municipal de Meio Ambiente de Rio Grande).
</t>
  </si>
  <si>
    <t>(i) Estudos técnicos e minutas foram encaminhados para a Secretaria de Município de Meio Ambiente, o que resultou na aprovação de Recomendação do COMDEMA para a criação das duas UCs em dezembro de 2020.Em agosto de 2020, foi concluído projeto iniciado em fevereiro de 2019 e executado com patrocínio da Fundação Grupo Boticário para a Natureza, desdobrando a Unidade de Conservação inicialmente projetada em duas unidades de categorias diversas: um parque natural municipal e um refúgio de vida silvestre municipal. De outubro de 2019 a agosto de 2020, deu-se continuidade às atividades técnicas, bem como ações de articulação institucional e de educação ambiental, buscando fortalecer o processo de criação das Unidades. Em julho de 2020 foram finalizados os dois estudos técnicos para a criação de UCs neste ecosistema.
(ii) Em outubro de 2020 foi apresentado para o COMDEMA de Rio Grande, pela pesquisadora Lilian Wetzel, a conclusão da proposta técnica de criação de duas Unidades de Conservação na cidade, sendo um Parque próximo a região dos molhes da barra, e outra um Refúgio de Vida Silvestre sobre uma extensa área de dunas costeiras. As audiências públicas ainda não tinham ocorrido em função da pandemia. O COMDEMA aprovou as propostas, e uma recomendação para a criação das unidades. O assunto ainda deverá ser discutido, e avaliado por outras instâncias.</t>
  </si>
  <si>
    <t xml:space="preserve">(i) Dois estudos técnicos foram concluídos e duas minutas de projetos de lei foram elaboradas em julho de 2020. 
</t>
  </si>
  <si>
    <t>(i) Os estudos técicos foram elaborados sem problemas, concluindo-se esta Ação do PAN Lagoas. Salienta-se porém que a exposição dos estudos técnicos à sociedade foi prejudicada pela pandemia, não tendo sido possível realizar a audiência prevista no projeto, assim como reuniões setoriais com atores locais.</t>
  </si>
  <si>
    <t>(i) Lilian Wetzel (NEMA)
(ii) Cleber Palma (FURG)
(iii) Walter Steenbock (CEPSUL/ICMBio)</t>
  </si>
  <si>
    <t xml:space="preserve">(i) A existência de Recomendação do COMDEMA para a criação das UCs, decorrentes de sua apreciação dos estudos técnicos desta Ação, traz grande força e independência política ao processo. Espera-se que o processo seja retomado neste novo mandato político municipal. Deve-se enfatizar que esta Ação só pode ser realizada e concluída graças ao patrocínio recebido da Fundação Grupo Boticário de Proteção à Natureza.
(iii) Ficou de conversar com a Lilian sobre mudança de título, e/ou de produto, e/ou de possibilidade de continuidade da ação e/ou de finalização desta ação e proposição de outra. Retorno da Lilian:  O desdobramento natural será continuar a articulação junto à prefeitura. Outros atores estão interessados, mas há ainda uma boa parte da população que precisa ser convencida. Aqui em Rio Grande/RS o trânsito de veículos sobre a praia virou patrimônio cultural do município e muitos têm medo de que as UCs possam proibir este tráfego. Naturalmente alguns setores e políticos exploram bem a questão, fomentando a oposição. Fez proposta de desdobramento da ação. Prazo de dois anos. O nome dos colaboradores é uma proposta, pois não falei diretamente com eles. O Pedro Fruet é o novo secretário municipal do MA, que entende ser favorável à proposta. Permanece à disposição. Whats: 53 - 98126-4633. Proposição de readequação da ação.
</t>
  </si>
  <si>
    <t>Fortalecer o processo sociopolítico de criação de um Parque Natural Municipal e um Refúgio de Vida Silvestre nas dunas costeiras de Rio Grande/RS</t>
  </si>
  <si>
    <t>Atas de reuniões com atores envolvidos, apresentações das propostas e atividades com a comunidade</t>
  </si>
  <si>
    <t>Avanço no processo jurídico de criação das duas Unidades</t>
  </si>
  <si>
    <t>100.000,00/ano</t>
  </si>
  <si>
    <t>Excluir: Eduardo Morrone (Secretaria Municipal de Meio Ambiente de Rio Grande)
Inserir: Pedro Fruet (SEMMA Rio Grande)</t>
  </si>
  <si>
    <t>Atualização da ação 1.14, concluída em agosto de 2020, que teve como desdobramento a aprovação de recomendação do COMDEMA para a criação das duas unidades em dezembro de 2020.</t>
  </si>
  <si>
    <t xml:space="preserve">Joana Braun Bassi
(DBIO/SEMA - RS) </t>
  </si>
  <si>
    <t>Município de Tramandaí e Cidreira  - RS</t>
  </si>
  <si>
    <t>(i) Infelizmente não hoveram avanços na gestão quanto ao encaminhamento do tema. Houve indicativo de  que o Diretor de Biodiversidade faria uma articulação com o novo secretário de meio ambiente para apresentação da proposta. Foi, também, averiguado junto à FEPAM, através do coordenador do SEUC, se havia conflitos entre a poligonal da área terrestre  da UC e eventuais demandas de licenciamento na área, em especial empreendimetnos de energia e silvicultura. Foi constatado não haver conflitos. No mês de março de 2021 encaminhou-se pedido oficial à diretoria do Departamento de Biodiversidade e Chefe da DUC, com cópia à coordenação do PAN, sobre o andamento desta ação, bem como reforço da  disposição de se apresentar a proposta. Houve uma devolutiva por parte do chefe da Divisão de Unidades de Conservação de que seria reativado o Grupo de Trabalho que definiu a proposta com o objetivo de se definir os custos orçamentários para regularização da área, visando a efetivação da UC conforme aspectos previstos no Código Ambiental do Estado.</t>
  </si>
  <si>
    <t>(i) Contexto político desfavorável para o processo de criação de Unidade de Conservação no RS. Limitações legais estabelecidas no novo Código ambiental do Estado (Lei Estadual n°15.434/2020,  que estabelece que   o Estado, ao propor a criação e ampliação de Unidade de Conservação, deverá demonstrar claramente a previsão e alocação de recursos humanos e orçamento, bem como indicar fontes de recursos futuras para sua manutenção e regularização fundiária (artigo 39/§ 3º).</t>
  </si>
  <si>
    <t>(i) Joana Braun Bassi (DBIO/SEMA - RS)
(ii) Walter Steenbock (CEPSUL/ICMBio)</t>
  </si>
  <si>
    <t>(i) Como estratégia debatida com a Coordenação do SEUC, propõe -se que seja produzido um documento conjunto entre as coordenações dos PANS cujas ações prevêem a criação da UC (PAN Lagoas do Sul,Pan Herpetofauna do Sul e Pan Campos Sulinos), solicitando  à gestão da SEMA (cuja mudança de gestor ocorreu recentemente) informações sobre a criação da área protegida.
(ii) O documento das coordenações de PANs foi produzido.</t>
  </si>
  <si>
    <r>
      <rPr>
        <b/>
        <sz val="12"/>
        <color theme="1"/>
        <rFont val="Calibri"/>
        <family val="2"/>
        <scheme val="minor"/>
      </rPr>
      <t>CONCLUÍDA NA I MONITORIA</t>
    </r>
    <r>
      <rPr>
        <sz val="12"/>
        <color theme="1"/>
        <rFont val="Calibri"/>
        <family val="2"/>
        <scheme val="minor"/>
      </rPr>
      <t>: Articular e apoiar tecnicamente a criação de Unidade de Conservação abrangendo o conjunto de ecossistemas da região de Cidreira (desde o mar até as lagoas).</t>
    </r>
  </si>
  <si>
    <t xml:space="preserve">Alexandre Krob
(Instituto Curicaca) </t>
  </si>
  <si>
    <t>Município de Cidreira - RS</t>
  </si>
  <si>
    <r>
      <rPr>
        <b/>
        <sz val="12"/>
        <color theme="1"/>
        <rFont val="Calibri"/>
        <family val="2"/>
        <scheme val="minor"/>
      </rPr>
      <t>Produtos obtidos</t>
    </r>
    <r>
      <rPr>
        <sz val="12"/>
        <color theme="1"/>
        <rFont val="Calibri"/>
        <family val="2"/>
        <scheme val="minor"/>
      </rPr>
      <t>: Oficio de demanda de reunião e memória interna das discussões e encaminhamentos
Em sinergia com a ação 1.15 e foi criada uma nova ação como continuidade desta, ação 1.55.</t>
    </r>
  </si>
  <si>
    <t>Kleber Grübel da Silva
(NEMA)</t>
  </si>
  <si>
    <t>Município de São José do Norte - RS</t>
  </si>
  <si>
    <r>
      <t>ii) Há um estudo sobre esta região que apresenta tópicos interessantes sobre os conflitos da região e necessidade de uma solução socioambiental..</t>
    </r>
    <r>
      <rPr>
        <sz val="12"/>
        <color rgb="FF000000"/>
        <rFont val="Calibri"/>
        <family val="2"/>
        <scheme val="minor"/>
      </rPr>
      <t xml:space="preserve">. </t>
    </r>
    <r>
      <rPr>
        <sz val="12"/>
        <color rgb="FF1155CC"/>
        <rFont val="Calibri"/>
        <family val="2"/>
        <scheme val="minor"/>
      </rPr>
      <t>http://repositorio.furg.br/bitstream/handle/1/9187/Cadernos_CIDIJUS_2.pdf?sequence=1. Porém, apesar dos esforços iniciais, não houve encaminhamento institucional, em nivel municipal, para a criação da UC.</t>
    </r>
  </si>
  <si>
    <t>(ii) Bravo, L.G. &amp; Pedruzzi, A.N. 2020. Barragem, elevação e transposição da bacia hidrográfica do Banhado do Estreito: Uma demanda comunitária por justiça ambiental em território de restingas de São José do Norte/RS.</t>
  </si>
  <si>
    <t>(i) A pandemia afetou o andamento da ação. Não houveram encaminhamentos institucionais para a criação.</t>
  </si>
  <si>
    <t>(i) Kleber Grübel da Silva (NEMA)
(ii) Roberta Aguiar dos Santos (CEPSUL/ICMBio)</t>
  </si>
  <si>
    <t xml:space="preserve">(i) Foi realizado pelo NEMA o Projeto Educação Ambiental em comunidades pesqueiras artesanais: valorizando o ambiente e as ações, o qual teve comunidades pesqueiras como público alvo. A Ilha da Torotoma foi uma das quatro comunidades pesqueiras atingidas pelo Projeto. Ocorreram também produção de material informativo. Porém, apesar dos esforços iniciais, não houve encaminhamento institucional, em nivel municipal, para a criação da UC.
</t>
  </si>
  <si>
    <t>(i) Kleber Grübel da Silva (NEMA)</t>
  </si>
  <si>
    <t>Luís Paulo Vieira Ramos
(EMATER - Porto Alegre e Fórum Delta do Jacuí)</t>
  </si>
  <si>
    <t>(i) O Encontro Temático dos Povos Indígenas de Porto Alegre, preparatório para a VI CMSANS - Conferência Municipal de Segurança Alimentar e Nutricional Sustentável, foi realizado no Auditório da RBIO José Lutzenberger (Sala Verde), resultando na aproximação da gestão com os indígenas. Fotos, relatório, lista presença.
(ii) No PARNA Lagoa do Peixe, a construção do Termo de Compromisso com pescadores tradicionais, em 2019, celebrado e iniciado a partir de 2020, tem representado avanços importantes na gestão participativa da UC; na APA da Baleia Franca, a articulação do Conselho Gestor tem buscado a integração da pesca artesanal como objetivo.</t>
  </si>
  <si>
    <t xml:space="preserve">(i) Com o surgimento da PANDEMIA não foi possível dar continuidade às atividades presenciais e a maioria das comunidades indígenas de Porto Alegre não dispõe de conexão com qualidade à internet.  
(iii) Há dificuldade das reuniões com os pescadores por razão da pandemia.
</t>
  </si>
  <si>
    <t xml:space="preserve">(i) Luís Paulo Vieira Ramos (EMATER - Porto Alegre e Fórum Delta do Jacuí)
(ii) Walter Steenbock (CEPSUL/ICMBio)
(iii) Márcia Londero (EMATER - RS) 
(iv) Rodrigo Rodrigues de Freitas (UNISUL) </t>
  </si>
  <si>
    <t>(iii) Amarelo. Considerando que não houve nenhuma atualização do Articulador sobre as UCs do RS. Também os seminarios com os Mbya Guarani não aconteceram. Não foi recebido nenhuma resposta do Luis, mas continuará tentando contato com ele. O produto é bem específico e não houve avanço em relação a isso. 
(iv) Amarelo. A informação adicional é referente somente aos Povos Indígenas e se restringiu a um encontro preparatório (o evento em si deve ter sido virtual e é relatada a dificuldade das comunidades indígenas com a internet.</t>
  </si>
  <si>
    <r>
      <t xml:space="preserve">Apoiar a aproximação da gestão da Unidade de Conservação Parque Estadual Itapuã com a comunidade indígena Mbyá-Guarani da </t>
    </r>
    <r>
      <rPr>
        <i/>
        <sz val="12"/>
        <color theme="1"/>
        <rFont val="Calibri"/>
        <family val="2"/>
        <scheme val="minor"/>
      </rPr>
      <t>Tekoá Pindó Mirim.</t>
    </r>
  </si>
  <si>
    <r>
      <rPr>
        <sz val="12"/>
        <color theme="1"/>
        <rFont val="Calibri"/>
        <family val="2"/>
        <scheme val="minor"/>
      </rPr>
      <t>Aldeia</t>
    </r>
    <r>
      <rPr>
        <i/>
        <sz val="12"/>
        <color theme="1"/>
        <rFont val="Calibri"/>
        <family val="2"/>
        <scheme val="minor"/>
      </rPr>
      <t xml:space="preserve"> Tekoá Pìndó </t>
    </r>
    <r>
      <rPr>
        <sz val="12"/>
        <color theme="1"/>
        <rFont val="Calibri"/>
        <family val="2"/>
        <scheme val="minor"/>
      </rPr>
      <t>Mirim</t>
    </r>
  </si>
  <si>
    <t>(i) No ano de 2020 até o presente momento, com o contexto da Pandemia que agravou a ausência de renda na aldeia e ampliou a comercialização de espécies ameçadas de cactos e orquídeas no centro de Porto Alegre , criou-se um Grupo de Trabalho envolvendo a SEMA, a  EMATER e a UERGS, com o objetivo de dinamizar a venda do artesanato  como estratégia de ampliar a renda na aldeia e  conter a pressão sobre as espécies ameçadas, as quais distribuim-se no Parque Estadual de Itapuã e entorno. No segundo semestre de 2020, foram realizadas duas reuniões com a comunidade da Pindó Mirim, envolvendo as lideranças e as mulheres que extraem as ornamentais, bem como uma reunião com a gestão do Parque de Itapuã e os guardas-parque, com o objetivo de fortalecer a fiscalização em ambientes de ocorrência natural das espécies de cactáceas ameçadas (morros graníticos). Como resultado desta articulação, criou-se um espaço na Cooperativa Girasol, em Porto Alegre, para escoar parte do artesanato produzido pela aldeia, a qual tem garantido a venda, principalmente, da cestaria Mbyá.</t>
  </si>
  <si>
    <t xml:space="preserve">(i) 1) GT envolvendo SEMA, EMATER e UERGS para criar estratégias alternativas à venda de espécies ameaçadas de extinção;  2) Articulação com os guarda parque, os quais ampliaram sua fiscalização sobre  os ambientes das espécies ameaçadas, bem como foram orientados para uma abordagem cuidadosa na relação com os Mbyá;  3) Reuniões com a comunidade da Pindó Mirim para tratar a problemática da comercialização de espécies ameaçadas e oferecer alternativa potencial de venda de artesanato na Cooperativa Girasol;  4) Venda de artesanato Mbyá Guarani da aldeia Pindó Mirim  em estande da Cooperativa Girasol, em especial cestaria; 5) Manifestação favorável da gestão do Parque quanto a um novo espaço para venda do artesanato pelos Guarani no interior do Parque, disponibilizando uma estrutura para tal. </t>
  </si>
  <si>
    <t>(i) Desarticulação de algumas frentes com a comunidade Pindó Mirim devido à pandemia. Por outro lado, por este mesmo motivo abriu-se outra perspectiva de trabalho e construção conjunta com a aldeia, voltada para o artesanato.</t>
  </si>
  <si>
    <t>(i) Joana Braun Bassi (DBIO/SEMA - RS)</t>
  </si>
  <si>
    <t>(i) Não houve avanço na frente de etnomapeamento do PEI, visando avançar em uma perspectiva de Termo de Compromisso Ambiental, caso hajam manejos entendidos como de interesse para os Guarani e para o fortalecimento de aspectos de conservação da áreas do Parque. Sugere-se que a UFRGS avalie a possibilidade de avançar nesta construção, se esta for de interesse da comunidade.</t>
  </si>
  <si>
    <t xml:space="preserve">(i) No PAN Aves Limícolas parte do território do PAN Lagoas do Sul é área é considerada estratégica para conservação. Tem se buscado a construção de redes de conservação a partir das UCs do litoral na costa brasileira, em especial nas áreas estratégicas. Porém, não há nenhuma iniciativa de corredor ecológico propriamente dito, o que também careceria de metodologias, concepções e processos mais discutidos e embasados, no âmbito do PAN Aves Limícolas. </t>
  </si>
  <si>
    <t>Ocorreram poucas iniciativas do corredor ecológico propriamente dito. Saída do articulador desse PAN afetou o andamento da ação.</t>
  </si>
  <si>
    <t>(i) Coordenação do PAN
(ii) Gabriela Peixoto Coelho de Souza (PGDR/UFRGS)
(iii) Roberta Aguiar dos Santos (CEPSUL/ICMBio)
(iv) Patrícia Rosa (CNC Flora)
(v) Letícia Casarotto Troian (ONG ANAMA) 
(vi)Maya Ribeiro Baggio (NGI ICMBio Carajás)</t>
  </si>
  <si>
    <t>Apesar de haver estudos na temática, ainda não há articulação para a implantação de um corredor. Mudança de articulador para Cindy Barreto. A adequação de possíveis produtos e/ou do título da ação é uma possibilidade, para a próxima monitoria.
(iv) Sugestão repassar articulação para Cindy e adequar o nome da ação e produtos ao que a pesquisadora puder realizar, visto que Curicaca não está mais presente no PAN.
(v) Trocar de articulador para termos mais informações. 
(vi) Revisão de texto da ação e articulador; Cindy seria uma solução. Irá entrar em contato com ela e com a Daniele Paludo. Cindy sugeriu falar primeiro com a Danielle Paludo e também deu outras duas opções: Fernando Faria - que trabalha com com aves limícolas e também participa do PAN Aves Limícolas Migratórias - e Juliana Almeida - da Save Brasil. Danielle não está mais trabalhando no Cemave e também não é mais coordenadora do PAN Aves Limícolas. Em contato com ela, sugeriu consultar o novo coordenador do PAN Aves Limícolas Migratórias, alguém da SEMA ou NEMA. Enviou o e-mail resposta para ambos, Danielle e Roberto Cavalcanti, com cópia para o PAN Lagoas. Vai também averiguar com a Joana quais as possibilidades na SEMA. Encaminhamento final: Manutenção do texto da ação e do produto, reunião com Roberto/colaboradores potenciais.</t>
  </si>
  <si>
    <t>Municípios de Viamão, Glorinha, Osório, Gravataí, Capivari - RS</t>
  </si>
  <si>
    <t>Avaliar como proposta de RAMSAR Regional.
Ação em sinergia com a Rede de Áreas Protegidas do Litoral Norte (RS), que tem a criação do Mosaico Porta de Torres como um objetivo central.</t>
  </si>
  <si>
    <t>(i) Não houve avanços na ação, principalmente após a revisão da IN 21/2018.</t>
  </si>
  <si>
    <t>A pandemia afetou as atividades, mas com a saída do articulador desse PAN afetou-se de fato o andamento da ação.</t>
  </si>
  <si>
    <t>(i) Coordenação do PAN
(ii) Gabriela Peixoto Coelho de Souza (PGDR/UFRGS)
(iii) Roberta Aguiar dos Santos</t>
  </si>
  <si>
    <t>(i) De forma muito indireta, há relação desta ação com o fortalecimento do SEUC, articulado pela SEMA e que consta como ação 1.23 (Daniel Slomp como articulador). Porém, esta ação não contempla os resultados, articulações e produtos propostos na 1.11.
(ii) Amarelo. Como se trata de uma ação da Rede de Áreas Protegidas do Litoral Norte, importante ter informações dos gestores da SEMA presentes na Rede.
(iii) Amarelo, rever articulador (alguém da rede?) ou ainda possibilidade de agregação com outras ações que vão na mesma direção, modificando os produtos.</t>
  </si>
  <si>
    <t>Daniel Vilasboas Slomp
(DUC/SEMA - RS)</t>
  </si>
  <si>
    <r>
      <t xml:space="preserve">(i) 1 - O município de Rio Grande comunicou da realização de Consulta Pública para a criação de nova UC municipal
2 – O município de Arambaré realizou consulta à SEMA (Ofício-GAB nº 218/2020) sobre a viabilidade de criação de duas UCs municipais em seu território, em decorrência da presença de </t>
    </r>
    <r>
      <rPr>
        <i/>
        <sz val="12"/>
        <color theme="1"/>
        <rFont val="Calibri"/>
        <family val="2"/>
        <scheme val="minor"/>
      </rPr>
      <t>Liolaemus arambarensis</t>
    </r>
    <r>
      <rPr>
        <sz val="12"/>
        <color theme="1"/>
        <rFont val="Calibri"/>
        <family val="2"/>
        <scheme val="minor"/>
      </rPr>
      <t>, espécie endêmica do RS. Foi aberto Proc. Adm. SEMA nº 20/0500-0002450-9, no qual houve manifestação positiva para a criação de ambas as UCs, através da Folha de Informação nº 43/2020-DUC e do Ofício GAB/SEMA nº 949/2020.
3 – O Parque Natural Municipal do Saint`Hilaire teve sua administração dividida entre as prefeituras de Viamão e Porto Alegre, em 2015. Nesse sentido, a prefeitura de Porto Alegre entrou em contato para tratar da renovação do Conselho Gestor do PNM do Saint`Hilaire e das novas diretrizes para a implementação da UC, considerando as alterações impostas pela Lei Municipal nº 11.950/2015 e pelo Decreto Municipal nº 19.130/2015. A SEMA indicou os servidores Daniel Slomp e Luciano Kops como representantes no conselho gestor.  Ainda, em 2019, foi realizada a avaliação técnica do novo Plano de Manejo do PNM do Saint`Hilaire elaborado pela prefeitura de Viamão, através do Parecer nº 213 /2019 DUC.
4 – Participação em reunião com o Ministério Público Estadual e prefeituras de Gravataí e Glorinha, a fim de deliberar sobre o Inquérito Civil nº 01337.00011/2015, que exige a implantação de duas UCs municipais entre os municípios, na região do Banhado Grande. Ficou definido que a SEMA encaminharia aos municípios um dos produtos do Plano de Manejo da APA do Banhado Grande, que estabelece a planície de inundação na região e assim possibilitar um melhor delineamento da poligonal final das duas UCs propostas. A ação não foi concluída, em decorrência de atrasos na finalização do Plano de Manejo da APA do Banhado Grande.
5 – Inserção da RPPN Pró-Mata, criada pela Portaria MMA nº 443/2019, no Sistema Estadual de Unidades de Conservação.
6 – O município de Palmares do Sul apresentou a SEMA o estudo intitulado “Áreas prioritárias para conservação no município de Palmares do Sul”. Nesse sentido, foi aberto o Proc. Adm. SEMA nº 17/0500-0000573-7, contendo o estudo supracitado. Em 2019, foram encaminhados valores de compensação ambiental, através da Câmara Estadual de Compensação Ambiental (CECA), para demarcar uma das UCs propostas pelo município. 
7 – A CMPC adquiriu a administração do Horto Florestal Trevo Florestal (HF Sarita), lindeiro à ESEC do Taim, e solicitou informações sobre o Proc. Adm. SEMA nº 005271-05.00/17-6, que se refere à proposta de criação de uma RPPN Estadual dentro da área supracitada. Não obtivemos retorno se a empresa pretende prosseguir com o processo de criação dessa RPPN.</t>
    </r>
  </si>
  <si>
    <t>(i) (02) Pareceres Técnicos validando a criação de novas Unidades de Conservação dentro da poligonal do PAN Lagoas. Foi realizada a inserção de uma (01) nova Unidade de Conservação dentro do SEUC (RPPN Pró-Mata); Foram realizadas quatro (04) reuniões com representantes de gestões municipais para tratar de assuntos referentes a Unidades de Conservação dentro do território do PAN Lagoas do Sul (Arambaré, Palmares do Sul, Rio Grande, Porto Alegre).</t>
  </si>
  <si>
    <t xml:space="preserve">(i) 1- A Pandemia de COVID-19 paralisou praticamente todas as vistorias de novas áreas para criação de Unidades de Conservação, assim como para renovação de cadastro no SEUC.
2- As mudanças nas gestões municipais, com as eleições de 2020, alteraram o cenário de criação e implantação das unidades de conservação nos municípios de Arambaré (a nova gestão não demonstra interesse na criação das UCs propostas pela gestão anterior); de Palmares do Sul e Rio Grande (ambas as gestões não retomaram contato sobre os andamentos dos processos de criação e demarcação das unidades de conservação municipais propostas); e de Viamão (o município não contatou a SEMA, a fim de viabilizar a implementação adequada do PNM de Saint Hilaire).
</t>
  </si>
  <si>
    <t>(i) Daniel Vilasboas Slomp (DUC/SEMA - RS)</t>
  </si>
  <si>
    <t>(i) Há necessidade de estabelecer um canal ou ferramentas/estratégias para viabilizar a aproximação com as novas gestões municipais, a fim de sensibilizar os novos gestores quanto da necessidade de efetivar ações de proteção e conservação da natureza.
Link item 1 -  https://www.riogrande.rs.gov.br/consulta/index.php/noticias/detalhes+29930,,executivo-municipal-e-nema-realizam-primeira-reuniao-publica-sobre-o-plano-de-manejo-de-dunas.html#.YEeQ0dxv_IU</t>
  </si>
  <si>
    <t>Tatiana Silva da Silva 
(UFRGS)</t>
  </si>
  <si>
    <t>Ronaldo Cataldo Costa (CEPSUL/ICMBio) (CEPSUL/ICMBio), André Osório (SEMA - RS) e Lisandro Signori (ICMBio).</t>
  </si>
  <si>
    <t>Municípios de Santa Vitória do Palmar, Rio Grande, Viamão, Mostardas - RS</t>
  </si>
  <si>
    <t>(i) Não articulou mais com as UCs, ficou no exterior por um período, não houve nenhum avanço.</t>
  </si>
  <si>
    <t>(i) Tatiana Silva da Silva (UFRGS)</t>
  </si>
  <si>
    <t>(i) A articuladora atual não poderá ser mais a articuladora da ação e nem atuar no PAN. Até o momento, não há uma susbtituição em vista. Temporariamente, Walter Steenbock, como coordenador, assume a articulação, com vistas à buscar a substituição.</t>
  </si>
  <si>
    <t>Apoiar e subsidiar o monitoramento da qualidade das águas da na Região Hidrográfica Litoral, auxiliando a definir parâmetros específicos para os ecossistemas lacustres, incluindo bioindicadores e metabolismo, espécies raras, ameaçadas ou endêmicas.</t>
  </si>
  <si>
    <t>Dilton de Castro
(Comitê da Bacia do Rio Tramandaí)</t>
  </si>
  <si>
    <t>A atividade foi cumprida integralmente conforme cronograma de execução do Projeto Tramandahy Fase 3, finalizado em 2019. Há necessidade de continuidade, maior frequência e expansão para outras lagoas costeiras.</t>
  </si>
  <si>
    <t>(i) Finalizado monitoramento da qualidade das águas na bacia do rio Tramandaí, pelo Ceclimar/Ufrgs e Anama, através do projeto Taramandahy. No total são 14 pontos de monitoramento distribídos entre cabeceiras dos principais rios, estuário e lagoas costeiras, tendo sido analizados mais de 30 parâmetros físicos, químico e biológicos. Com isso, completou-se mais um período de monitoramento, fortalecendo as bases de dados da bacia e subsidiando o Comitê da Bacia para a realização de seu Plano. A parceria entre Anama, Ceclimar, Comitê de Bacia e Patram/Brigada Ambiental, uniu esforçõs para buscar recursos para continuidade, enviando proposta ao Ministério Público do RS, cuja resposta ainda não saiu. Além desses, um projeto de um ano, entre entidades parceiras do Comitê da bacia Tramandaí, foi elaborado e encaminhado ao MP/RS, sendo aguardada a resposta para sua realização.</t>
  </si>
  <si>
    <t>(i) Capítulo sobre o tema abordado no livro Ciclo hidrológico da bacia do rio Tramandaí (http://taramandahy.org.br/project/ciclo-das-aguas-na-bacia-do-rio-tramandai/). Base de dados on line da série anterior publicado em https://www.lume.ufrgs.br/handle/10183/189030 ; https://www.lume.ufrgs.br/handle/10183/189040 e para a séroe 2018-2020 em https://lume.ufrgs.br/handle/10183/218929.</t>
  </si>
  <si>
    <t>(i) O principal problema é a descontinuidade do monitoramento, causada pela falta de apoio financeiro para as ações. Além disso, com a pandemia foi alterada a rotina tanto para coleta de água quanto para as análises de laboratório,</t>
  </si>
  <si>
    <t>(i) Dilton de Castro (Comitê da Bacia do Rio Tramandaí)
(ii) Cleber Palma Silva (FURG e APA Lagoa Verde)</t>
  </si>
  <si>
    <t xml:space="preserve">(i) É recomendada a continuidade do monitoramento nessa bacia e iniciar o monitoramento continuado nas demais bacias da região costeira do RS. Além disso, é importante iniciar o monitoramento constante da quantidade de água também, pois hoje está restrito à qualidade. Seria interessante a integração dos avanços da ação entre os colaboradores e a quem possa interessar, para uma melhor comunicação e saber quais as pesquisas em andamento, dificuldades dos colegas e resultados encontrados. Articulações com a FURG. Possibilidade de maiores articulações em Rio Grande. Não está por dentro da parte de bioindicadores.
(ii) Ação do objetivo 4 também pode contribuir com esta. Não teve muitos avanços em Rio Grande, mas na bacia do rio Tramandaí está avançando bem. </t>
  </si>
  <si>
    <t>Adalto Bianchini 
(FURG)</t>
  </si>
  <si>
    <t>Municípios de Rio Grande, São Vitória do Palmar, Arroio Grande, São Pedro do Sul, Alegrete, Uruguaiana, Lavras do Sul, Cristal, Caraá e São Leopoldo - RS</t>
  </si>
  <si>
    <t>Os dados abióticos relativos à um conjunto de parâmetros físicos e químicos da água nas três regiões hidrográficas do Rio Grande do Sul, incluindo as lagoas costeiras, foram devidamente revisados e analisados, visando a aplicação de modelagem ecotoxicológica, especialmente o Modelo do Ligante Biótico.</t>
  </si>
  <si>
    <t>Banco de dados abióticos revisado e analisado, no que concerne às diferentes estações do ano nas três regiões hidrográficas do Rio Grande do Sul.</t>
  </si>
  <si>
    <t>Não houve problemas na execução das atividades programadas, uma vez que os recursos de pessoal e de infraestrutura estavam disponíveis.</t>
  </si>
  <si>
    <t>Rio Grande, São Vitória do Palmar, Arroio Grande, São Pedro do Sul, Alegrete, Uruguaiana, Lavras do Sul, Cristal, Caraá e São Leopoldo - RS</t>
  </si>
  <si>
    <t>Os dados obtidos a partir das coletas e análises de amostras biológicas de organismos de diferentes níveis da cadeia trófica (plâncton, crustáceos e peixes) nas três regiões hidrográficas do Rio Grande do Sul, incluindo as lagoas costeiras, foram devidamente analisados e a adequação dos biomarcadores de exposição e de efeito de contaminantes químicos foi avaliada.</t>
  </si>
  <si>
    <t>Banco de dados bióticos revisado e analisado. Biomarcadores avaliados quanto à sua adequação e potencial aplicação na avaliação da exposição e efeitos de contaminantes químicos na biota aquática.</t>
  </si>
  <si>
    <t>Camila Martinez de Gaspar Martins (FURG), Juliana Z. Sandrini (FURG), Marta Marques de Souza (FURG), Cindy Tavares Barreto (FURG) e Maya Ribeiro Baggio (NGI ICMBio Carajás).</t>
  </si>
  <si>
    <t>Revisão da modelagem ecotoxicológica e de biomarcadores de contaminação química , no que concerne os diferentes corpos hídricos nas três regiões hidrográficas do Rio Grande do Sul, visando a avaliação e monitoramento da qualidade dos recursos hídricos analisados.</t>
  </si>
  <si>
    <t>Modelo revisado de avaliação e monitoramento da qualidade de recursos hídricos nas três regiões hidrográficas do Rio Grande do Sul, utilizando-se de dados abióticos e bióticos, bem como de níveis de contaminantes inorgânicos e orgânicos.</t>
  </si>
  <si>
    <t>Excluir:Maya Ribeiro Baggio (NGI ICMBio Carajás)</t>
  </si>
  <si>
    <t>Cindy Tavares Barreto (FURG) e Maya Ribeiro Baggio (NGI ICMBio Carajás).</t>
  </si>
  <si>
    <t>(i) Não houve nenhum avanço.</t>
  </si>
  <si>
    <t>(i) Não articulou mais com as UCs, ficou no exterior por um período.</t>
  </si>
  <si>
    <t>(i) Tatiana Silva da Silva (UFRGS)
(ii) Walter Steenbock (CEPSUL/ICMBio)</t>
  </si>
  <si>
    <t>(i) Não poderá ser mais a articuladora da ação e nem atuar no PAN.
(ii) Encaminhar para a coordenação; não houve transversalidade; será encaminhada para exclusão.</t>
  </si>
  <si>
    <t>Apoiar o monitoramento da qualidade da água na Bacia do Rio da Madre e da laguna de Ibiraquera.</t>
  </si>
  <si>
    <t>Alessandra Larissa D'Oliveira Fonseca
(UFSC)</t>
  </si>
  <si>
    <t>Paulo Roberto Pagliosa Alves (UFSC), Ronaldo Cataldo Costa (CEPSUL/ICMBio) (CEPSUL/ICMBio) e Maya Ribeiro Baggio (NGI ICMBio Carajás).</t>
  </si>
  <si>
    <t>Municípios de Paulo Lopes, Palhoça, Imbituba e Garopaba - SC</t>
  </si>
  <si>
    <t>(i) Amostragem no rio da Madre no âmbito da tese de Doutorado da Thaís Dias de Oliveira (PPG-Geografia/UFSC); Análise integrada aos modelos de balanço de massa dos resultados do monitoramento da Reserva do Surf (2019); Roda de conversa sobre os impactos ambientais na Bacia do Rio da Madre (organizado pelo SOS Rio da Madre); Primeira encontro Roda das Águas: Aproximação de saberes e diálogos sobre a saúde e justiça no território das bacias dos rios da madre e massiambu, em tempos de crise global</t>
  </si>
  <si>
    <t xml:space="preserve">(i) Artigo https://doi.org/10.1016/j.ecss.2020.107109.
</t>
  </si>
  <si>
    <t xml:space="preserve">(i) Alessandra Larissa D'Oliveira Fonseca (UFSC)
(ii) Letícia Casarotto Troian (ONG ANAMA) </t>
  </si>
  <si>
    <t>(ii) Não começou o trabalho de Ibiraquera.</t>
  </si>
  <si>
    <t>Ronaldo Cataldo Costa (CEPSUL/ICMBio) (CEPSUL/ICMBio)</t>
  </si>
  <si>
    <t xml:space="preserve">(i) O Revis Ilha dos Lobos tem participado ativamente da reuniões do Comitê de Bacia do Rio Mampituba que está finalizando a elaboração do Plano de Bacia do Rio Mampituba. Já foram definidos os enquadramentos dos diferentes trechos, com execessão da foz do rio Mampituba, por ter gerado bastante discussão sobre o enquadramento no que tange ao que esperamos de qualidade da água, uma vez que temos uma unidade de conservação de proteção integral a menos de 2km e também no que refere aos possíveis usos na foz de forma a incluir a atividade de pesca artesanal.    No que tange a a questões de elaboração de um protocolo mínimo para situações de mortandade de peixes no rio Mampituba, não evoluímos nesta discussão específica. 
(ii) Tem instâncias (UC e comitê de bacia) distintas discutindo (e.g., UC de PI a menos de 2 km), o que pode ser um avanço e que no comitê de bacias já existem os parâmetros definidos de qualidade de água (níveis de poluição permitidos, usos). Entretanto, ainda de forma mais lenta, talvez, do que deveria. </t>
  </si>
  <si>
    <t>(i) Enquadramento da Bacia do rio Mampituba e estabelcimento de um ponto de análise da qualidade da água na foz do rio Mampituba</t>
  </si>
  <si>
    <t>(i) Com a situação de pandemia não conseguimos realizar reuniões e mobilizações entre possíveis instituições parceiras no intuito de elaborar um protocolo mínimo de ação para situações de mortandade de peixes</t>
  </si>
  <si>
    <t>(i) Aline Kellerman (REVIS Ilha dos Lobos/ICMBio)
(ii)  Dilton de Castro (Comitê da Bacia do Rio Tramandaí)</t>
  </si>
  <si>
    <t>(i) Apoio de articuladores para avaliar se seria possível realizar a elaboraçãod de um protocolo de forma remota em tempos de pandemia.
(ii) Lembrar que é um rio federal e só tem discussão pelo lado do Rio Grande do Sul.</t>
  </si>
  <si>
    <t>Paulo Roberto Pagliosa Alves
(UFSC)</t>
  </si>
  <si>
    <t>(i) Há um TCC em andamento na APA da Baleia Franca que visa aplicar o enfoque da Adaptação de Base Ecossistêmica, examinando o conhecimento de pescadores sobre os efeitos da mudança no clima na pesca.</t>
  </si>
  <si>
    <t xml:space="preserve">(ii) 1 curso de extensão (10 aulas), 1 projeto de extensão (debate on-line), 1 livro formato HQ, 07 dissertações, 03 teses e 08 artigos científicos que abordam os temas “mudanças climáticas” relacionadas com “Lagoas e conservação”. CURSO DE EXTENSÃO ON-LINE:FONSECA, ALESSANDRA L O; et al. Bases para a Cultura Oceânica em SC. 2020. 10 aulas disponíveis em (https://www.youtube.com/channel/UCvtpAErcOsvgGs7BbVj0VaA). PROJETO de EXTENSÃO:Ecoando Sustentabilidade. https://www.youtube.com/channel/UCvtpAErcOsvgGs7BbVj0VaA Livro HQ: Divulgação CientíficaCUNHA JR, G. A. ; PINHEIRO, C. V. ; CARVALHO, C. C. ; FONSECA, Alessandra . Salve Tortuga: arte e ciências à comunicação climática. 1. ed. Florianópolis: UFSC, 2020. v. 1. 49p. (https://repositorio.ufsc.br/handle/123456789/217392). PPG Oceanografia-UFSCSOUZA, Danilo Couto de.2020. Refinamento climático para a região costeira do sul do Brasil. Dissertação (Mestrado em Oceanografia) - UFSC. BERCOVICH, Manuel Vivanco. 2019. Plasticidade fenotípica e a persistência de gramas marinhas ao longo de gradientes ambientais em uma laguna costeira. Dissertação (Mestrado em Oceanografia) - UFSC. BROGGIO, Micael Fernando. 2019. Avaliação das propriedades termohalinas do modelo climático global BESM-OA2.5 em escala do Atlântico Sul. Dissertação (Mestrado em Oceanografia) - UFSC INEU JÚNIOR, Carlos Medeiros. 2019. A variabilidade das ondas de calor e de frio oceânicas na costa leste da América do Sul. Dissertação (Mestrado em Oceanografia) - UFSC. SANTOS, Alex Cabral dos. 2019. Efeito dos eventos meteorológicos e oceanográficos na biogeoquímica da baía da Ilha de SC: implicações para avaliação e controle da eutrofização. Dissertação (Mestrado em Oceanografia) -UFSC LIDIANE Gouvea. 2021. Impactos das mudanças climáticas nas florestas marinhas e costeiras: cenário atual e perspectivas futuras. 2021. Tese (Doutorado em Ecologia) - UFSC CARNEIRO, Alessandra Paula. 2020. Respostas do bivalve Anomalocardia flexuosa à eventos de temperaturas extremas: comparação sazonal e populacional. Tese (Doutorado em Ecologia) - UFSC. DALPIAZ, Felippe Luiz. 2020. Dinâmica temporal dos principais parâmetros tróficos: 10 anos de estudo em uma lagoa costeira subtropical dominada por cianobactérias. Dissertação (Mestrado em Ecologia) - UFSC PERES, Letícia Maria Costa. 2020 Efeitos de aquecimento e eutrofização em regiões subtropicais sobre bancos de Sargassum cymosum (C. Agardh, 1820). Dissertação (Mestrado em Ecologia) - UFSC COSTA, Giulia Burle. 2020. Avaliação do impacto de metais e de estressores globais na ecofisiologia macroalgas. 2020. Tese (Doutorado em Ecologia) - UFSC. </t>
  </si>
  <si>
    <t xml:space="preserve">(i) Rodrigo Rodrigues de Freitas (UNISUL) 
(ii) Paulo Roberto Pagliosa Alves (UFSC)
</t>
  </si>
  <si>
    <r>
      <rPr>
        <b/>
        <sz val="12"/>
        <color theme="1"/>
        <rFont val="Calibri"/>
        <family val="2"/>
        <scheme val="minor"/>
      </rPr>
      <t>CONCLUÍDA NA I MONITORIA:</t>
    </r>
    <r>
      <rPr>
        <sz val="12"/>
        <color theme="1"/>
        <rFont val="Calibri"/>
        <family val="2"/>
        <scheme val="minor"/>
      </rPr>
      <t xml:space="preserve"> Apoiar a elaboração do Plano de Recursos Hídricos das Bacias dos Rios Cubatão, Madre e bacias contíguas.</t>
    </r>
  </si>
  <si>
    <t>Alessandra Larissa D'Oliveira Fonseca (UFSC), Glaico José Sell (CRBMA - SC e Rede Ecovida - SC)  e Maya Ribeiro Baggio (NGI ICMBio Carajás).</t>
  </si>
  <si>
    <r>
      <rPr>
        <b/>
        <sz val="12"/>
        <color theme="1"/>
        <rFont val="Calibri"/>
        <family val="2"/>
        <scheme val="minor"/>
      </rPr>
      <t xml:space="preserve">Produtos obtidos: </t>
    </r>
    <r>
      <rPr>
        <sz val="12"/>
        <color theme="1"/>
        <rFont val="Calibri"/>
        <family val="2"/>
        <scheme val="minor"/>
      </rPr>
      <t>Três oficinas participativas de Enquadramento dos Corpos Hídricos; quatro Encontros Regionais; três oficinas participativas de Ações Estratégicas; três oficinas participativas de Outorga e Cobrança ; Planos de Recursos Hídricos aprovados e  Publicação do Decreto Estadual nº 318/2019, que amplia a atuação do Comitê Cubatão para Bacia Hidrográfica do Rio da Madre e Contíguas.</t>
    </r>
  </si>
  <si>
    <t>Morgana Eltz (IMA/SC)
Maya Ribeiro Baggio(NGI ICMBio Carajás)</t>
  </si>
  <si>
    <t>(i) Não ocorreu nenhum progresso no segundo ano de monitoria, muito embora a ação tenha sido iniciada. Atualmente está sendo iniciado uma revisão para modernização da Lei Estadual 10.350/94. Foi colocado na reunião destinada as Universidades a importância de um Comitê de Bacia para a Lagoa dos Patos. Houve a partir do comitê Mirim/São Gonçalo para que surgisse a discussão do comitê gestor da Lagoa dos Patos, mas não funcionou. Em 2020 praticamente não houve atividade do comitê Mirim/São Gonçalo. Atualmente, discussão da modernização da Lei RS 10.350/94, com necessidade de retomar a ideia do comitê gestor de todas as bacias que desembocam na Lagoa. Considera que anda, mas com dificuldades; há o apoio, mas sem uma implementação efetiva.</t>
  </si>
  <si>
    <t>(i) A partir de 2018 a elaboração do Plano de Bacia da Lagoa Mirim e Canal São Gonçalo não evoluiu, o que impediu o retorno as discussões sobre o tema. Em 2020 com a pandemia foi praticamente inviável esta discussão.</t>
  </si>
  <si>
    <t>(i) Cleber Palma Silva (FURG e APA Lagoa Verde)
(ii) GAT
(iii) Márcia Londero (EMATER - RS) 
(iv) Dilton de Castro (Comitê da Bacia do Rio Tramandaí)</t>
  </si>
  <si>
    <t xml:space="preserve">(i) Deverá ser feito um acompanhamento da modernização da Lei. Discussão sobre a modernização da Lei estadual 10.350/94 = foi colocada a necessidade de rediscutir a formação/restauração do Comitê. A FURG mandou oficialmente um questionário sobre a modernização dessa lei. Solicitar a implementação da Portaria de 2004 do comitê gestor. Propõe uma minuta para apresentar ao GAT.
(ii) Levar para instância do Conselho Estadual de Recursos Hídricos = levar a articulação e avanços para essa comissão provisória da Lagoa dos Patos. GT de proposta de carta de apoio. Aprovado. Documento manifestação GAT criado pelo Cleber. Enviado.
(iii)  Importante incluir os indígenas neste comitê de bacias, muito importante para os guarani - auxiliar o Cleber na proposta.
(iv) Não tem um comitê no maior corpo hídrico do RS. Infelizmente, as coisas não estão andando (desde 2007 que se tenta implementar este comitê gestor da Lagoa dos Patos). Enviar a instância para Conselho Estadual de Recursos Hídricos = levar a articulação e avanços para essa comissão provisória da Lagoa dos Patos.
</t>
  </si>
  <si>
    <t>Documentos técnicos e produtos e/ou registros relacionados as atividades de implemetação do Plano de Bacia.</t>
  </si>
  <si>
    <t>Margarete Sponchiado
(UERGS - Tapes)</t>
  </si>
  <si>
    <t>*OBS: Não há membros fixos da graduação e pós-graduação da UERGS e das associações de moradores do bairro Arroio Teixeira</t>
  </si>
  <si>
    <t>i) Em continuidade o Projeto de Pesquisa EFEITOS DA SAZONALIDADE NA QUALIDADE DA ÁGUA E DINÂMICA DAS CIANOBACTÉRIAS E MICROALGAS NO SACO DE TAPES/RS. Constatamos incidencia de floração de cianobactéria principalmente no verãoo com altas temperaturas e eutrofização da água. Disciplinas na UERGS continuaram a serem oferecidas na pademia de forma remota contribuindo assim para a formação de profissionais com senso crítico e com uma visão integrada. Em displina de 2021 propomos aos alunos na elaboração de vídeos que enfoque as causas da eutrofização das águas e consequentemente a floração de cianobactérias como indicadora de impacto.</t>
  </si>
  <si>
    <t>(i) Apresentação de trabalho em evento - Floração de microalgas e cianobactérias no Saco de Tapes/RS - GT3 – Controle da qualidade ambiental.  Autores:  Daniel G. F. SANHUDO, Rogério L. V. Dalpiaz, Fabiana S. Fermino, Saionara E. Salomoni, Taís P. Scaglioni, Margarete Sponchiado ao 4° Simpósio de Gestão Ambiental – SiGA, realizado em outubro/2019</t>
  </si>
  <si>
    <t>(i) A pandemia covid 19 que ocorre ate a presenta data, cancelou algumas análises que são feitas em laboratório e dificultou trabalhos presenciais bem como a realizações e participação de eventos.</t>
  </si>
  <si>
    <t xml:space="preserve">(i) Margarete Sponchiado (UERGS - Tapes)
(ii) Roberta Aguiar dos Santos (CEPSUL/ICMBio)
(iii) Cleber Palma Silva (FURG e APA Lagoa Verde)
(iv) Joana Braun Bassi (DBIO/SEMA - RS)
</t>
  </si>
  <si>
    <t>(i) Para algumas análises dependemos de outros laboatórios, precisamos de verbas para adquirir equipamentos.
(ii) Comentário da plenária: considerando um plano, esta atividade seria importante, mas seria mais pontual considerando o produto e o plano como um todo.
(iii) O Saco de Tapes está na Lagoa dos Patos. Não está dentro do território da Bacia do rio Camaquã. Verificar se a ação foi feita em área da bacia.
(iv) O resumo da articuladora parece não ter conexões com o Plano de Bacia. As suas ações são mais pontuais.</t>
  </si>
  <si>
    <r>
      <rPr>
        <b/>
        <sz val="12"/>
        <color theme="1"/>
        <rFont val="Calibri"/>
        <family val="2"/>
        <scheme val="minor"/>
      </rPr>
      <t>EXCLUÍDA NA I MONITORIA:</t>
    </r>
    <r>
      <rPr>
        <sz val="12"/>
        <color theme="1"/>
        <rFont val="Calibri"/>
        <family val="2"/>
        <scheme val="minor"/>
      </rPr>
      <t xml:space="preserve"> Apoiar a aproximação dos governos locais e dos comitês de bacia e de lagoas com as ações do PAN.</t>
    </r>
  </si>
  <si>
    <t>Fernando Luiz Horn
(EMATER)</t>
  </si>
  <si>
    <t>Secretarias Municipais de Meio Ambiente, FEPAM, AZonaSul, Secretarias Municipais de Agricultura, Escritórios Municipais da EMATER - RS, Conselhos Municipais de Desenvolvimento Rural, Cindy Tavares Barreto (FURG) eMaya Ribeiro Baggio (NGI ICMBio Carajás), FURG.</t>
  </si>
  <si>
    <t>Sul do Rio Grande do Sul</t>
  </si>
  <si>
    <t>Ação excluída por falta de articulação.</t>
  </si>
  <si>
    <r>
      <rPr>
        <b/>
        <sz val="12"/>
        <color theme="1"/>
        <rFont val="Calibri"/>
        <family val="2"/>
        <scheme val="minor"/>
      </rPr>
      <t>AGRUPADA NA I MONITORIA:</t>
    </r>
    <r>
      <rPr>
        <sz val="12"/>
        <color theme="1"/>
        <rFont val="Calibri"/>
        <family val="2"/>
        <scheme val="minor"/>
      </rPr>
      <t xml:space="preserve"> Articular e integrar projetos de pesquisa e monitoramento da abertura de lagoas de barra intermitente.</t>
    </r>
  </si>
  <si>
    <t>Ronaldo Cataldo Costa (CEPSUL/ICMBio)
(CEPSUL/ICMBio)</t>
  </si>
  <si>
    <t>Caio Cavalcanti Dutra Eichenberger
(REBIO Arvoredo/ICMBio)</t>
  </si>
  <si>
    <t>(i) A UC vem apoiando e participando do processo de gestão de abertura de barras na APABF. Foi criado na última reunião do comitê gestor da UC o GT Lagoas, que irá articular, monitorar e executar ações relativas à conservação das lagoas costeiras na UC, inclusive referente à gestão de abertura de barra. O comitê gestor da barra da Ibiraquera encontra-se operante e teve sua coordenação repassada à Prefeitura de Imbituba. O comitê de abertura da barra da lagoa de Garopaba está sendo criado com apoio da UC e deverá ser coordenado pela Prefeitura de Garopaba, através da secretaria de pesca municipal. Independente dos acordos de gestão, a UC se manifestou no sentido do processo de licenciamento das atividades da abertura de barras dentro da UC, conforme normativas do IMA, uma vez que a atividade é licenciável. Assim, o procedimento de manejo de barras deverá ser licenciado. Ainda encontra-se em discussão detalhes sobre a questão.</t>
  </si>
  <si>
    <t>(i) Reuniões de comitês</t>
  </si>
  <si>
    <t xml:space="preserve">(ii) O comitê tem perdido força nos últimos anos. 
</t>
  </si>
  <si>
    <t>(i) Victor Pazin (APABF/ICMBio)
(ii) Rodrigo Rodrigues de Freitas (UNISUL) 
(iii) Walter Steenbock (CEPSUL/ICMBio)</t>
  </si>
  <si>
    <t>(ii) As aberturas de barra passarão a ocorrer à partir de um procedimento de licenciamento, que será debatido no âmbito da comissão tripartite. Além disso, a ação 2.34 pretende contribuir para a gestão das três lagoas de barra intermitente existentes na APA. Organização de um evento que traga subsídios e eventos para desenhar melhor esse processo com apoio de um comitê.
(iii) A UC tem apoiado a gestão. O processo é lento por conta do processo envolvido.</t>
  </si>
  <si>
    <t>Renata Daniella Vargas (APABF/ICMBio)</t>
  </si>
  <si>
    <t xml:space="preserve">Inserir: GT Lagoas, do Conselho Gestor da APABF
</t>
  </si>
  <si>
    <r>
      <rPr>
        <b/>
        <sz val="12"/>
        <color theme="1"/>
        <rFont val="Calibri"/>
        <family val="2"/>
        <scheme val="minor"/>
      </rPr>
      <t>AGRUPADA NA I MONITORIA:</t>
    </r>
    <r>
      <rPr>
        <sz val="12"/>
        <color theme="1"/>
        <rFont val="Calibri"/>
        <family val="2"/>
        <scheme val="minor"/>
      </rPr>
      <t xml:space="preserve"> Promover a constituição do Comitê para o Ordenamento da abertura da Barra da Lagoa da Encantada (Garopaba - SC).</t>
    </r>
  </si>
  <si>
    <t>Luiz Henrique Fragoas Pimenta (APABF/ICMBio, Instituto Tabuleiro, Cooperativa Caipora, PEST e RMS da Guarda do Embaú), Fabiana Jacomel (ONG AMA e NMD/UFSC) e Alessandra Larissa D'Oliveira Fonseca (UFSC).</t>
  </si>
  <si>
    <t xml:space="preserve">(ii) O GT Ranchos de Pesca, instituído no âmbito do CONAPA e liderado pela SPU, vem tratando da regularização dos ranchos de pesca, sarilhos e trapiches no interior da APA. </t>
  </si>
  <si>
    <t xml:space="preserve">(iv) Troca de gestão tem afetado. Ação difícil de acontecer. </t>
  </si>
  <si>
    <t>(i) Caio Cavalcanti Dutra Eichenberger (REBIO Arvoredo/ICMBio)
(ii) Rodrigo Rodrigues de Freitas (UNISUL) 
(iii) Roberta Aguiar dos Santos (CEPSUL/ICMBio)
(iv) Walter Steenbock (CEPSUL/ICMBio)</t>
  </si>
  <si>
    <t xml:space="preserve">(i) A ação independe da UC. Sugerem a exclusão da ação ou trocar o articulador para algum representante do SPU.
(ii) O Pimenta tem trabalhado uma série de produtos do MAPA.
(iii) Considerar o avanço com a entrada da SPU, verificar outros levantamentos (Albardão) e Ronaldo.
</t>
  </si>
  <si>
    <t>Marina Christofidis (SPU/SC)</t>
  </si>
  <si>
    <t>Paulo Anselmi Duarte da Silva
(FEPAM - RS)</t>
  </si>
  <si>
    <t>*OBS: Não há membros fixos das prefeituras que estão colaborando.</t>
  </si>
  <si>
    <t>(i) Por enquanto, sem muitas atualizações.</t>
  </si>
  <si>
    <t>(i) Ainda não há produtos concluídos à apresentar, além dos Planos iniciais propostos.</t>
  </si>
  <si>
    <t xml:space="preserve">(i) Alteração de cargo e pouca disponibilidade do articulador afetou o andamento da ação. Foi buscada a possibilidade de novo articulador junto à FEPAM, sem sucesso, após a II Oficina de Monitoria. Caso tal situação se mantenha, a ação parece candidata à exclusão, dada sua dependência institucional da FEPAM. </t>
  </si>
  <si>
    <t xml:space="preserve">
(i) Joana Braun Bassi (DBIO/SEMA - RS)</t>
  </si>
  <si>
    <t xml:space="preserve">(i) Conversou com o Paulo, que informou haver comunicado ao PAN sobre a necessidade da troca de articulador. Irá conversar com o Paulo Duarte Silva para avaliar melhor o cenário e sugestão de novo articulador. Cláudia sugere trocar de articulador - chefia ou algum analista da GERSUL ou do Departamento de Gestão Descentralizada- DGD da FEPAM (Afrânio Costa e Rafael Volkind; emails disponíveis para contato). Os chefes são Afrânio Costa e Rafael Volkind, respectivamente. A ação é voltada para o licenciamento e a fiscalização do cumprimento dos planos de manejo de conflitos de urbanização e dunas elaborados pelas prefeituras, Ramo de Atividade licenciável pela GERSUL. Por esta razão, entendem que a atividade já é atribuição da GERSUL, sendo que o chefe, Afrânio, ou alguém por ele indicado, seria a pessoa mais adequada para esta articulação.Neste sentido, caberia maiores esclarecimentos quanto ao foco desta ação para avaliarmos como se daria a participação da FEPAM. Encaminhamento final: Manutenção do texto da ação e do produto. 
</t>
  </si>
  <si>
    <r>
      <rPr>
        <b/>
        <sz val="12"/>
        <color theme="1"/>
        <rFont val="Calibri"/>
        <family val="2"/>
        <scheme val="minor"/>
      </rPr>
      <t>CONCLUÍDA NA I MONITORIA:</t>
    </r>
    <r>
      <rPr>
        <sz val="12"/>
        <color theme="1"/>
        <rFont val="Calibri"/>
        <family val="2"/>
        <scheme val="minor"/>
      </rPr>
      <t xml:space="preserve"> Apoiar e subsidiar tecnicamente a adequação do uso de praias do litoral norte do Rio Grande do Sul para redução de impactos sobre espécies ameaçadas.</t>
    </r>
  </si>
  <si>
    <t>Município de Torres - RS</t>
  </si>
  <si>
    <r>
      <rPr>
        <b/>
        <sz val="12"/>
        <color theme="1"/>
        <rFont val="Calibri"/>
        <family val="2"/>
        <scheme val="minor"/>
      </rPr>
      <t xml:space="preserve">Produtos obtidos: </t>
    </r>
    <r>
      <rPr>
        <sz val="12"/>
        <color theme="1"/>
        <rFont val="Calibri"/>
        <family val="2"/>
        <scheme val="minor"/>
      </rPr>
      <t xml:space="preserve">Estudos e documento técnico. Processo no MP e ações de sensibilização e educação ambiental.
Outros municípios tem demanda, como Cassino/Rio Grande, Mostardas e Tavares.
A ação foi considerada concluída, para a região de Torres, em frente ao Parque do Itapeva. </t>
    </r>
  </si>
  <si>
    <t>Municípios de Rio Grande e Santa Vitória do Palmar - RS</t>
  </si>
  <si>
    <t>Não houve andamento no ano de 2020; em 2021 foram realizados os contatos para retomada dos trabalhos do GT, que ocorrerá em breve</t>
  </si>
  <si>
    <t>Insegurança jurídica pela não-aprovação do Plano de Manejo da ESEC Taim; troca de chefia da UC;  pandemia do coronavirus inviabilizou ações presenciais necessárias</t>
  </si>
  <si>
    <t>Realização de um seminário sobre a relação PAN Lagoas do Sul e GERCO do RS e de SC; Relatos de discussão de grupos estaduais.</t>
  </si>
  <si>
    <t>Ícaro Aronovich da Cunha
(FURG)</t>
  </si>
  <si>
    <t>Fabiana Jacomel (ONG AMA e NMD/UFSC), Ana Rosa S. Bered (FEPAM), Rafael Sperb (FURG), Marinês Scherer (UFSC).</t>
  </si>
  <si>
    <t>(i) Há movimentações para retomada do ZEE no âmbito do GERCO/SC.</t>
  </si>
  <si>
    <t>(i) Rodrigo Rodrigues de Freitas (UNISUL) 
(ii) Paulo Roberto Pagliosa (UFSC)</t>
  </si>
  <si>
    <t>(ii) Marinez informou que nada andou. Mas q o Projeto Orla está mais forte do que os PEGERCO.</t>
  </si>
  <si>
    <t>Tatiana Silva da Silva (UFRGS), Nelson Gruber (UFRGS), Cindy Tavares Barreto (FURG), Superintendente do Porto de Rio Grande, autoridades portuárias de Pelotas e Porto Alegre, Felipe Rodrigues (UDELAR) e membros da APL Turismo Zona Sul RS.</t>
  </si>
  <si>
    <t>Esta ação recebeu o agrupamento das ações 2.8, 2.10 e 3.29. OBS: Não há membros fixos do Superintendente do Porto de Rio Grande, autoridades portuárias de Pelotas e Porto Alegre e da APL Turismo Zona Sul RS.</t>
  </si>
  <si>
    <t>(i) Informações constantes no livro "Conservação da biodiversidade e dos modos de vida sustentáveis das Lagoas do Sul do Brasil": Com a recente extinção da antiga Superintendência de Portos e Hidrovias do Estado as atribuições estão sendo assumidas pela Superintendência do Porto do Rio Grande. Com este processo os entendimentos estão sendo retomados e confluem para um programa de formação de profissionais, acompanhado de eventos para troca de experiências sobre melhores práticas de gestão. As linhas de trabalho desse projeto, dentre as quais aquelas acima assinaladas, foram identificadas em workshop realizado na FURG em 2017, reunindo muitos dos principais atores interessados. Dentre os aspectos de interesse, destaca-se o fato de que o transporte de cargas por hidrovia é mais amigável ambientalmente, reduzindo significativamente a emissão de gases de efeito estufa por unidade de carga (p.116).</t>
  </si>
  <si>
    <t>(i) Gabriela Peixoto Coelho de Souza (PGDR/UFRGS)
(ii)Maya Ribeiro Baggio (NGI ICMBio Carajás)</t>
  </si>
  <si>
    <t xml:space="preserve">(ii) Irá entrar em contato com o Ìcaro para saber se tem informações atuais, pois as que estão são da I Monitoria. Ficando amarelo por enquanto. Não obteve resposta do Ícaro. Encaminhamento final: manutenção do texto e produtos da ação. Ao longo dos próximos meses, busca de maior aproximação com o articulador. Caso não seja possível, exclusão da ação na próxima monitoria.
</t>
  </si>
  <si>
    <t>Walter Steenbock
(CEPSUL/ICMBio)</t>
  </si>
  <si>
    <t>(ii) Elaboração do documento técnico sobre equidade e intersetorialidade. Elaboração e publicação do livro com ações do PAN, que permitiu envolver a doutoranda Loyvana Perucchi, pesquisadora extensionista do AsSAN Círculo, que atua em parceria com a ACORDI da Comunidade dos Areais da Ribanceira. Ela está fazendo um movimento de aproximação desse coletivo ao PAN Lagoas do Sul. A coorientação da Dra Mariana Ramos da ONG ANAMA e da Cadeia Solidária das Frutas Nativas, vem permitindo uma aproximação da Cadeia com o movimento dos Areais da Ribanceira. Esses se constituem em articulações de grupos e movimentos entre si e com o PAN Lagoas. do Sul. Publicação do site AsSsAN Círculo com uma aba sobre o PAN Lagoas do Sul, reunindo matérias e publicações sobre o PAN.</t>
  </si>
  <si>
    <t xml:space="preserve">(ii) Contatos para saber mais: 1. Site do ICMBio https://www.icmbio.gov.br/portal/faunabrasileira/planos-de-acao/9935-plano-de-acao-nacional-para-a-conservacao-pan-lagoas; 2. Site AsSsAN conteúdo PAN Lagoas do Sul: https://www.ufrgs.br/circulosociobiodiversidade/pan-lagoas-do-sul/; 3. Vídeo PAN Lagoas do Sulhttps://www.youtube.com/watch?v=x8CmBYe9-Kc; 4. SIG - Aspectos da conservação das espécies no território do PAN Lagoas do Sul - Parte 1 https://www.youtube.com/watch?v=B2oBQ3eIQVM5. SIG - Aspectos da conservação das espécies no território do PAN Lagoas do Sul - Parte 2 https://www.youtube.com/watch?v=gYHCVMon1Qk; 6. SIG - Aspectos da conservação das espécies no território do PAN Lagoas do Sul - Parte 3 https://www.youtube.com/watch?v=udPbEx-kO_o; 7. SIG - Aspectos da conservação das espécies no território do PAN Lagoas do Sul - Parte 4 https://www.youtube.com/watch?v=VXaO7zXSIRg; 8. SIG - Aspectos da conservação das espécies no território do PAN Lagoas do Sul - Parte 5. https://www.youtube.com/watch?v=g3yJehUS9_I; 9. Que tal um mate? #11 - Redes e políticas para biodiversidade e sistemas alimentares sustentáveishttps://www.youtube.com/watch?v=ZM2TMnk5co8
(iii) Publicação do livro "Conservação da sociobiodiversidade e modos de vida sustentáveis nas lagoas do sul do Brasil: a experiência de um plano de ação com enfoque territorial", coordenado pela UFGRS/Projeto Panexus e envolvendo colaboradores do PAN.
</t>
  </si>
  <si>
    <t>(i) Rodrigo Rodrigues de Freitas (UNISUL) 
(ii) Gabriela Peixoto Coelho de Souza (PGDR/UFRGS)
(iii) Walter Steenbock (CEPSUL/ICMBio)</t>
  </si>
  <si>
    <t>(i) A monitoria do indicador "Tendência de equidade e intersetorialidade dentro dos grupos de governança" do objetivo 1, avançou na identificação de grupos e de sua atuação.</t>
  </si>
  <si>
    <t>Tatiana Silva da Silva
(UFRGS)</t>
  </si>
  <si>
    <t>(i) Não articulou mais com as UCs, ficou no exterior por um período, não houve nenhum avanço</t>
  </si>
  <si>
    <t>(i) Tatiana Silva da Silva (UFRGS)
(ii) Gabriela Peixoto Coelho de Souza (PGDR/UFRGS)
(iii) Dilton de Castro (Comitê da Bacia do Rio Tramandaí)
(iv) Walter Steenbock (CEPSUL/ICMBio)</t>
  </si>
  <si>
    <t xml:space="preserve">
(i) Não poderá ser mais a articuladora da ação e nem atuar no PAN.
(ii) os mapas da região do pan elabprados poderia ser solicitado para incluir no banco de dados da ação 1.46.
(iii e iv) Amarelo. Agrupar com a 1.46; revisão de agregação de produtos; Dilton vai auxiliar o Walter na questão da revisão do produto e texto da ação. Encaminhamento final: Agrupamento na 1.46, a qual permanece: Ampliar o mapeamento, integrar informações e articular grupos de atuação comum e complementar no âmbito da pesquisa, conhecimento e fóruns que atuam no território do PAN Lagoas do Sul. Agregação de novos produtos: diagnósticos, mapeamentos e análises de cenários. Inclusão do Dilton como colaborador.
</t>
  </si>
  <si>
    <t xml:space="preserve">Produtos cartográficos e modelos baseados em SIG de compilação de parâmetros ambientais pertinentes e exploração de cenários; Modelos exploratórios em SIG para a simulação de cenários da área de abrangência do PAN lagoas; Diagnósticos, mapeamentos e análises de cenários. </t>
  </si>
  <si>
    <t>Inserir: Dilton de Castro (Comitê da Bacia do Rio Tramandaí)</t>
  </si>
  <si>
    <r>
      <rPr>
        <b/>
        <sz val="12"/>
        <color theme="1"/>
        <rFont val="Calibri"/>
        <family val="2"/>
        <scheme val="minor"/>
      </rPr>
      <t>AGRUPADA NA I MONITORIA:</t>
    </r>
    <r>
      <rPr>
        <sz val="12"/>
        <color theme="1"/>
        <rFont val="Calibri"/>
        <family val="2"/>
        <scheme val="minor"/>
      </rPr>
      <t xml:space="preserve"> Promover integração, troca de experiência e fortalecimento dos espaços de governança e abrangência do PAN.</t>
    </r>
  </si>
  <si>
    <t>Cindy Tavares Barreto
(ICMBio/CEPSUL)</t>
  </si>
  <si>
    <t>Gabriela Peixoto Coelho de Souza
(PGDR/UFRGS)</t>
  </si>
  <si>
    <t xml:space="preserve">(i) A partir do desmantelamento dos instrumentos da política nacional de segurança alimentar e nutricional mais fortemente no ano de 2019, as estratégias de fortalecimento da SAN no território do PAN passaram se dar por meio de: a) oferta de cursos de extensão e disciplinas no PGDR e na graduação em Desenvolvimento Rural e no curso de Nutrição. Foi realizado o Curso de extensão à distância Soberania e Segurança Alimentar e Nutricional: agroecologia e sociobiodiversidade (65h). Participaram cursistas, a maioria acadêmicos, das instituições parceiras do AsSsAN Círculo na América Latina. Entre os cursistas participaram alunos do Curso de Bacharelado em Desenvolvimento Rural dos pólos de Santo Antônio da Patrulha e São Loureço do Sul, municípios do PAN. b) produção de 15 episódios do podcast Que tal um mate? e 3 episódios da Websérie Manejando Saberes, descobrindo sabores, disponibilizados no canal do Youtube do AsSsAN, c) fortalecimento do trabalho em rede, a partir do desenvolvimento de projetos em conjunto, em especial o InovaSocial, com a Embrapa Clima Temperado e Cooperativa Bionatur, com associados nos municípios do território do PAN. d) desenvolvimento de materiais técnicos para promover o uso alimentício da sociobiodiversidade, entre eles o calendário de flores alimentícias, referentes aos anos de 2020 e 2021. Em elaboração do livro Sociobiodiversidade e dinâmicas das restingas e lagoas do território do PAN Lagoas do Sul. e) desenvolvimento da tese da Loyvana Perucchi (PGDR/UFRGS) sobre soberania e segurança alimentar e nutricional junto às comunidades dos Areais da Ribanceira, SC. f) oferecimento de assessoria para implementação de estratégias em SAN junto aos municípios do PAN, em parceria com o Instituto Fome Zero. </t>
  </si>
  <si>
    <t>(i) Oferta de cursos de extensão e disciplinas no PGDR</t>
  </si>
  <si>
    <t>(i) Gabriela Peixoto Coelho de Souza (PGDR/UFRGS)</t>
  </si>
  <si>
    <t xml:space="preserve">(i) Sugere que o PAN envie uma carta de apresentação aos municípios e apresente, no âmbito desta ação do PAN, a possibilidade do município entrar em contato com o ASsaAN, solicitando essa assessoria - sem custos. Cuidar das especificidades quilombolas, incluindo solicitação de reconhecimento dos Quilombos pelas prefeituras (Gabriela, Walter, Josy, Márcia/verificar). Buscar endereços dos municípios (FAMURS/RS).
</t>
  </si>
  <si>
    <t xml:space="preserve">(i) Em 11/2019 foi realizado o evento Guardiões da sociobiodiversidade, uma ação da Embrapa Clima Temperado, UFPel, PGDR/UFRGS; IFRS. Neste evento houve a participação de lideranças guarani do nordeste do Rio Grande do Sul e da TI Guarita, bem como kaingangs dessa aldeia. Nesta reunião também participou um técnico da FUNAI Brasília que manifestou o apoio ao trabalho de elaboração dos Planos de Gestão Territorial e Ambiental da Terra da Guarita, bem como das aldeias guarani presentes no Território do PAN Lagoas. </t>
  </si>
  <si>
    <t>(i)  Evento Guardiões da sociobiodiversidade</t>
  </si>
  <si>
    <t>(i) Ficou agendada uma reunião para 03/2020, que não ocorreu em função da pandemia.</t>
  </si>
  <si>
    <t xml:space="preserve">(i) Gabriela Peixoto Coelho de Souza (PGDR/UFRGS)
</t>
  </si>
  <si>
    <t>(i) Embrapa Clima Temperado segue interlocução do Técnico da FUNAI, avaliando possibilidades de atuação no contexto da pandemia.</t>
  </si>
  <si>
    <t>Leonardo Marques Urruth
(DLF/DBIO/SEMA - RS)</t>
  </si>
  <si>
    <t xml:space="preserve">(i) Memorando enviado em fevereiro de 2021 à Direção do Departamento de Biodiversidade da SEMA consultando sobre a previsão de implementação da análise do Cadastro Ambiental Rural no RS. 
</t>
  </si>
  <si>
    <t>(i) Ainda não há produtos concluídos à apresentar.</t>
  </si>
  <si>
    <t>(i) No Estado de Santa Catarina a análise do CAR está suspensa por Ação Civil Pública em decorrência de discrepâncias de entendimento acerca de áreas consolidadas, conforme a Lei de Proteção da vegetação nativa (Lei 12.651/2012) e a Lei da Mata Atlântica (Lei 11.428/2006).  Enquanto tais procedimentos (fluxo de análise do CAR e regulamentação dos Programas de Regularização Ambiental) não forem definidos, o escopo da presente ação está inteiramente prejudicado</t>
  </si>
  <si>
    <t>(i) Leonardo Marques Urruth
(ii) Joana Braun Bassi (DBIO/SEMA - RS)</t>
  </si>
  <si>
    <t xml:space="preserve">(ii) A SEMA não avançou na análise no cadastro. Reforça a necessidade de um comprometimento. Estratégia de uma carta de apoio de solicitação para o fortalecimento da ação (Joana ficou de entrar em contato com o Leonardo Urruth). Ver se consta em outros PANs e solicitar apoio dos GATs. Enviado.
</t>
  </si>
  <si>
    <t xml:space="preserve">Como a intenção dessa ação é que se aumente o esforço amostral de fauna e flora com fins de subsidiar ações de conservação, o primeiro passo é identificar se há lacunas de amostragem no território do PAN. </t>
  </si>
  <si>
    <t>Ainda não há produtos concluídos à apresentar.</t>
  </si>
  <si>
    <t>Sem problemas significativos a relatar até aqui, a não ser restrições de comunicação decorrentes da pandemia que atrasaram o desenvolvimento de outras atividades e, consequentemente, da presente ação. Aguardando retorno dos pesquisadores consultados para redigir relatório e estabelecer os próximos passos da ação. Preliminarmente, a intenção é identificar oportunidades de ampliação dos inventários de fauna e flora, seja por meio de projetos existentes ou pela captação de recursos para novas iniciativas.</t>
  </si>
  <si>
    <t>Foram consultados em 17/2/2021 os seguintes especialistas: Flora arbórea: João André Jarenkow [UFRGS], Flora Campestre: Ilsi Boldrini [UFRGS]; Fauna: Avifauna: Glayson Bencke e Jan Mahler [Museu de Ciências Naturais / SEMA-RS], Herpetofauna: Patrick Colombo [Museu de Ciências Naturais / SEMA-RS], Alexandro Tozetti [UNISINOS], Carolina Zank [Instituto Curicaca], Mastofauna: Márcia Jardim, Tatiane Campos Trigo [Museu de Ciências Naturais / SEMA-RS] e Flávia Tirelli [UFRGS], [Ictiofauna: Marco Azevedo, Vinícius Bertaco [Museu de Ciências Naturais / SEMA-RS], Luis R. Malabarba e Fernando Gertum Becker [UFRGS]).</t>
  </si>
  <si>
    <r>
      <t>Promover o mapeamento de áreas de repovoamento de palmeira Juçara (</t>
    </r>
    <r>
      <rPr>
        <i/>
        <sz val="12"/>
        <color theme="1"/>
        <rFont val="Calibri"/>
        <family val="2"/>
        <scheme val="minor"/>
      </rPr>
      <t>Euterpe edulis</t>
    </r>
    <r>
      <rPr>
        <sz val="12"/>
        <color theme="1"/>
        <rFont val="Calibri"/>
        <family val="2"/>
        <scheme val="minor"/>
      </rPr>
      <t>) e outras espécies nativas da flora.</t>
    </r>
  </si>
  <si>
    <t>Letícia Casarotto Troian
(ONG ANAMA)</t>
  </si>
  <si>
    <r>
      <t>Esta ação surge de um trabalho já desenvolvido em 2011 pela Rede Juçara, que mapeou o destino das sementes da palmeira Juçara (</t>
    </r>
    <r>
      <rPr>
        <i/>
        <sz val="12"/>
        <color rgb="FF000000"/>
        <rFont val="Calibri"/>
        <family val="2"/>
        <scheme val="minor"/>
      </rPr>
      <t>Euterpe edulis</t>
    </r>
    <r>
      <rPr>
        <sz val="12"/>
        <color rgb="FF000000"/>
        <rFont val="Calibri"/>
        <family val="2"/>
        <scheme val="minor"/>
      </rPr>
      <t>) após a despolpa dos frutos. A idéia é dar continuidade a este trabalho e, se possível, incluir outras espécies.</t>
    </r>
  </si>
  <si>
    <t>(i) Não iniciada.</t>
  </si>
  <si>
    <t>(i) Falta de recursos financeiros e humanos</t>
  </si>
  <si>
    <t xml:space="preserve">(i) Letícia Casarotto Troian (ONG ANAMA)
(ii) Dilton de Castro (Comitê da Bacia do Rio Tramandaí
(iii) Márcia Londero (EMATER - RS) 
(iv) Joana Braun Bassi (DBIO/SEMA - RS)
(v) Walter Steenbock (CEPSUL/ICMBio)
(vi) Letícia Casarotto Troian (ONG ANAMA) </t>
  </si>
  <si>
    <t xml:space="preserve">(i) Retirar essa ação do PAN ou buscar um novo articulador(a).
(ii) Tem uma rede de vários atores de uso da sociobiodiversidade que tem juçara e outras espécies. Irá trazer elementos a partir da equipe que está escrevendo a parte do livro do panexus de cadeias com juçara, para ajudar no levantamento deste mapeamento.  A contribuição que ele pode trazer é a partir do repovoamento feito pelo projeto Taramandahy, porém são de anos anteriores ao período do PAN.
(iii) Em Maquiné/RS existe este trabalho de polpa de jussara com os indígenas.
(iv) Irá buscar documentos do que já foi reflorestado, Certificação de extrativismo, observatório de agroflorestas. Ver se já tem uma base de dados e informações. Letícia comunicou que estão construindo um projeto vinculado à RFO, já em articulação com a empresa CPFL, e que abrangerá este mapeamento. Confirmar com Lê. Confirmado com Letícia, que, a partir da elaboração desse projeto, pode ficar como articuladora, agregando também as informações já apontadas na monitoria e outras associadas à elaboração do projeto.
(v e vi) Articular como possível novo articulador: Rafael Frizzo (UFRGS). Confirmado com Letícia, que, a partir da elaboração desse projeto, pode ficar como articuladora, agregando também as informações já apontadas na monitoria e outras associadas à elaboração do projeto.
</t>
  </si>
  <si>
    <t>Alessandra Larissa D'Oliveira Fonseca (UFSC),Maya Ribeiro Baggio (NGI ICMBio Carajás), Rodrigo Rodrigues de Freitas (UNISUL)  e Walter Steenbock (CEPSUL/ICMBio)</t>
  </si>
  <si>
    <t>(i) Sem muitas atualizações.</t>
  </si>
  <si>
    <t xml:space="preserve">(i) Caio Cavalcanti Dutra Eichenberger (REBIO Arvoredo/ICMBio)
(ii) Rodrigo Rodrigues de Freitas (UNISUL)
(iii) Walter Steenbock (CEPSUL/ICMBio)
</t>
  </si>
  <si>
    <t>(i) Sugerem a exclusão da ação ou a troca de Instituição articuladora.
(ii e iii) Revisão de articulador e texto da ação. Articular com a Renata (chefe da APA) para verificar se alguém da APABF poderia assumir a ação (pode ser do conselho). Não houve resposta da Renata para esta ação. Rodrigo propõe ficar como articulador, pois é algo que já vem fazendo. Manutenção do texto da ação.</t>
  </si>
  <si>
    <t>Fazer gestão junto à Sema/RS e outras instituições da sociedade pela criação da UC de Cidreira</t>
  </si>
  <si>
    <t xml:space="preserve">(i) Foi produzido um documento à gestão da SEMA onde o PAN questiona o andamento da ação da criação da UC de Cidreira. </t>
  </si>
  <si>
    <t>(i) Coordenação do PAN
(ii) Joana Braun Bassi (DBIO/SEMA - RS)</t>
  </si>
  <si>
    <t xml:space="preserve">(i) A mobilização para a criação da UC é foco da ação 1.15 articulada pela Joana ("Propor a criação de Unidade de Conservação nos Campos de Dunas entre os municípios de Tramandaí e Cidreira/RS e ecossistemas terrestres e marinhos associados"). Marrom (pela exclusão mesmo, já que a atribuição institucional para a criação é da SEMA. Esta ação deveria ter sido incorporada a 1.15 lá no início, na verdade tendo Curicaca como colaborador. Não se trata de uma ação a agrupar)
(ii) Amarelo (depois excluí-la) + procurar agregar informações/problemas (ver com alguém do RS para ver isso). 
</t>
  </si>
  <si>
    <t>11/2018 foi realizado o evento Guardiões da Sociobiodiversidade, junto com a Sociedade Brasileira de Etnobiologia e Etnoecologia. 12/2018 foi realizado o III Encontro Internacional da Rota dos Butiazais, em Rocha, aproximando IFSC com a Rota dos Butiazais. Publicação da CARTA INDÍGENA DOS GUARDIÕES DA SOCIOBIODIVERSIDADE, CAPÃO DO LEÃO, no evento em 2018. Em 2020, disciplina PPG-Oceanografia que estudou a área do PAN Lagoas, desenvolvendo trabalho da disciplina envolvendo aspectos das lagoas. Em 2021 disciplina Etnecologia e Gestão Socioambiental do PGDR teve como estudo de caso o PAN Lagoas. A disciplina promoveu o contato dos alunos com as lideranças de pescadores do Parna Lagoa do Peixe. Além de desenvolverem trabalhos de análise e qualificação do documento Plano Territorial de Desenvolvimento Rural Sustentável do Território Rural Litoral. Alunos qualificaram o diagnóstico ambiental, das territorialidades dos povos e comunidades tradicionais, economia solidária, sugerindo ações para o Plano. Estas ações poderiam ser analisadas pelo PAN Lagoas para serem promovidas para todo território do PAN. Cleber promoveu uma live na SEmana de Meio Ambiente da FURG. Walter e Gabriela apresentaram o PAN , PANexus e demandas de pesquisa (2021).</t>
  </si>
  <si>
    <t xml:space="preserve">Publicações de trabalhos, carta indígena e projetos nos Anais dos Guardiões da Sociobiodiversidade (todos os trabalhos estão disponíveis no link - https://lume.ufrgs.br/handle/10183/217100). </t>
  </si>
  <si>
    <t xml:space="preserve">Gabriela ficou de obter mais informações da Disciplina PPG-Oceanografia que estudou a área do PAN Lagoas, desenvolvendo trabalho da disciplina envolvendo aspectos das lagoas; ampliar o texto da ação para promover a interação entre as unidades com os processos de gestão que estão ocorrendo no território, como de fato está ocorrendo. Novo texto proposto: Fortalecer o envolvimento das instituições presentes nos processos de governança de desenvolvimento no território do PAN, por meio da articulação de professores, estudantes, gestores, técnicos, lideranças, entre outros, a iniciativas, projetos e planos em curso para promoção do desenvolvimento sustentável.
</t>
  </si>
  <si>
    <t>Fortalecer o envolvimento das instituições presentes nos processos de governança de desenvolvimento no território do PAN, por meio da articulação de professores, estudantes, gestores, técnicos, lideranças, entre outros, a iniciativas, projetos e planos em curso para promoção do desenvolvimento sustentável.</t>
  </si>
  <si>
    <t xml:space="preserve">Gustavo Martins (ONG ANAMA), Dayse Aparecida dos Santos Rocha (PEI/SEMA - RS),Maya Ribeiro Baggio (NGI ICMBio Carajás), Valéria Bastos (ONG ANAMA), Janaina Soares (ONG ANAMA) e Ana Quiles (ONG ANAMA). </t>
  </si>
  <si>
    <t>(i) Atividades realizadas pela ONG ANAMA, no âmbito do projeto “Promoção e Fortalecimento da Cadeia Solidária das Frutas Nativas e Dos Sistemas Agroflorestais Como Estratégia de Valorização e Conservação da Biodiversidade Nativa do RS”, executado pelo CETAP em parceria com a ANAMA. A visita de intercâmbio ao Espaço CUIDI foi apoiada pela Fundação Luterana de Diaconia.
(ii) Está sendo executado, desde o ano de 2020, o projeto "Sistemas agroflorestais: uso e valorização da sociobiodiversidade, como estratégia de preservação dos recursos naturais do Litoral Norte do RS", coordenador pelo Centro Ecológico, com um conjunto de atividades voltados à dinamização das agroflorestas no litoral norte.</t>
  </si>
  <si>
    <t>(i) 4 encontros sobre sobre a valorização da biodiversidade nativa a partir do seu uso para produção de óleos essenciais e hidrolatos; 01 visita de intercâmbio junto ao Espaço CUIDI de Saúde Integral; laboração de ficha técnica de novo produto à partir da destilação da parte aéra do Alecrim do Campo (Baccharis dracunculifolia)</t>
  </si>
  <si>
    <t>(i) As ações foram  foram prejudicas em função da Pandemia por COVID – 19 e falta de recursos financeiros. Dificuldade de coletar e compilar as informações.</t>
  </si>
  <si>
    <t>(i) Letícia Casarotto Troian (ONG ANAMA)
(ii) Joana Braun Bassi (DBIO/SEMA - RS)</t>
  </si>
  <si>
    <t>Excluir:
Maya Ribeiro Baggio (NGI ICMBIO Carajás)</t>
  </si>
  <si>
    <t>Monitores capacitados e trilhas em funcionamento.</t>
  </si>
  <si>
    <t>FURG, Prefeituras Municipais de Rio Grande e Santa Vitória do Palmar e Cindy Tavares Barreto (FURG).</t>
  </si>
  <si>
    <t>A relização de cursos de monitores de trilhas, bem como manutenção dos atrativos, equipamentos, trilhas, museu, sala de projeções devem ser realizadas pelo menos uma vez a cada dois anos. *OBS: Não há membros fixos da FURG, Prefeituras Municipais de Rio Grande e Santa Vitória do Palmar</t>
  </si>
  <si>
    <t>(i) Articulação com a empresa CMPC para elaboração de termo de cooperação voltado para ações de manutenção de trilhas e capacitação de monitores; 1ª edição de curso de capacitação de lideranças sociais para os monitores, oferecido pela empresa CMPC; articulação com CGEUP para inclusão de projeto-piloto da ESEC Taim para aplicação da IN 12/2020</t>
  </si>
  <si>
    <t>(i) Curso de capacitação de lideranças sociais para monitores - 3 monitores capacitados; minuta de acordo de cooperação e plano de trabalho em construção, para ações de estruturação e manutenção de de trilhas e capacitação de monitores</t>
  </si>
  <si>
    <t>(i) Incertezas geradas pela venda da empresa detentora das terras onde se localizam as trilhas; pandemia do coronavirus inviabilizou ações presenciais, incluindo suspensão da visitação pública na UC</t>
  </si>
  <si>
    <t>(i) Ronaldo Cataldo Costa (CEPSUL/ICMBio) (CEPSUL/ICMBio)
(ii) Márcia Londero (EMATER - RS) 
(iii) Walter Steenbock (CEPSUL/ICMBio)</t>
  </si>
  <si>
    <t xml:space="preserve">(ii) Havia uma aldeia Mbya Guarani no Taim, hoje encontra-se no município de Aceguá, mas a reivindicação pela área continua. Os Guarani tem interesse em fazer capacitações para serem guias.
(iii) Novo articulador (a): revisão a ser definida com a nova gestora da UC. Após conversa com o articulador, foi acordado de manter o articulador, para redefinição em médio prazo, em função da não adesão atual da gestão da UC. Sugeriu também a Inclusão de uma nova ação.
</t>
  </si>
  <si>
    <t>Werner Hartmann Spotorno
(NEMA)</t>
  </si>
  <si>
    <t>,</t>
  </si>
  <si>
    <t>(i) Aprovação em 2020 do Projeto APA da Lagoa Verde em cena: Educação Ambiental e Teatro no edital do Criança Esperança/ Unesco; Conteúdo informativo para a comunidade local na página do facebook "Amigos da APA da Lagoa Verde".</t>
  </si>
  <si>
    <t xml:space="preserve">(i) Início do Projeto APA da Lagoa Verde em cena: Educação Ambiental e Teatro em janeiro de 2021. 
</t>
  </si>
  <si>
    <t>(i) Com a pandemia do COVID-19 as atividades presenciais do Projeto estão sendo executadas de forma virtual, até publicação de novo decreto e protocolos de segurança.</t>
  </si>
  <si>
    <t>(i) Kamila Debian Victor
(ii) Márcia Londero (EMATER - RS)</t>
  </si>
  <si>
    <t>(i) Os principais objetivos do proejto APA da Lagoa Verde são desenvolver ações que estimulem o sentimento de pertencimento ao lugar, através do conhecimento do meio ambiente local e regional, sendo o teatro um componente importante dessas atividades. Espera-se também divulgar a APA da Lagoa Verde para a comunidade em geral.
(ii) Existe uma aldeia Mbya Guarani Tekoa Pará Roke que se localiza no bairro do Bolaxa (antiga área da FEPAGRO). Em uma ação que envolveu o MPF local houve a iniciativa da Procuradora em envolver a área Guarani nessa UC. Não sabe como ficou esse diálogo depois da mudança de gestão municipal. Seria interessante envolver a Comunidade e lá, foi criado também o Conselho Municipal dos Povos Indígenas (CEPI). Interessante aproximá-los desse processo de criação da APA. Márcia irá entrar em contato com a comunidade (Ronaldo Cataldo pode ajudar).</t>
  </si>
  <si>
    <t>Kamila Debian Victor (NEMA/RS)</t>
  </si>
  <si>
    <t>Registro de atividades realizadas.</t>
  </si>
  <si>
    <t>Dayse Aparecida dos Santos Rocha
(PEI/SEMA - RS)</t>
  </si>
  <si>
    <t>Município de Viamão - RS</t>
  </si>
  <si>
    <t>14/10/2019 Feira de Ciências na escola 14 de Setembro 
23/10/2019 V Mostra de Ciências de Viamão
25/10/2019 Feira Tupambaé
21/11/2019 VI Feira Ambiental do PEI
Ao longo do Verão - Projeto Funcionários vão ao Parque
05/12/2019 Oficina de Saboaria
05/03/2020 Evento "Me caiu os butiá do bolso" na praça da prefeitura de Viamão - RS
18/03/2020 IV Trilha das Mulheres
Participação em diversas Lives Institucionais</t>
  </si>
  <si>
    <t>Cerca de 720  pessoas envolvidas dos mais diferentes grupos e faixa etárias da região de Itapuã e seu entorno</t>
  </si>
  <si>
    <t>Descontinuidade por conta da Pandemia</t>
  </si>
  <si>
    <t>Iniciar algumas atividades remotas como lives para as escolas sobre conservação ambiental</t>
  </si>
  <si>
    <t>Maria Carolina Contato Weigert
(NEMA)</t>
  </si>
  <si>
    <t>Cindy Tavares Barreto (FURG),Maya Ribeiro Baggio (NGI ICMBio Carajás), Letícia Casarotto Troian (ONG ANAMA), Alexandre Krob (Instituto Curicaca), Rodrigo Rodrigues de Freitas (UNISUL).</t>
  </si>
  <si>
    <t>Não foram realizadas ações de integração entre ações de diferentes instituições. Foi realizado trabalho de Educação Ambiental para pescadores artesanais das Lagoas dos Patos e Mirim em parceria com a Secretaria de Pesca do Município do Rio Grande.</t>
  </si>
  <si>
    <t>Foram produzidos vídeos educomunicativos para os pescadores das Lagoas dos Patos e Mirim.</t>
  </si>
  <si>
    <t xml:space="preserve">Como problemas, enfrentamos a dificuldade de articulação com os pescadores devido a impossibilidade de encontros presenciais e realizar as oficinas. </t>
  </si>
  <si>
    <t>Esta ação, de um projeto isolado do Nema, pode servir como elo de ligação entre as ações uma vez que esses vídeos podem ser disponibilizados para outras instituições e assim iniciar um diálogo para a construção dessa rede.</t>
  </si>
  <si>
    <t>Patricia Rosa (CNC Flora), Cindy Tavares Barreto (FURG),Maya Ribeiro Baggio (NGI ICMBio Carajás) e Alexandre Krob (Instituto Curicaca).</t>
  </si>
  <si>
    <t>(i) Nenhum material foi efetivamente desenvolvido até o presente momento porém existe um grupo de trabalho discutindo algumas ações que podem gerar algum material para as marismas.</t>
  </si>
  <si>
    <t>(i) A pandemia afetou o andamento da ação.</t>
  </si>
  <si>
    <t>(i) Maria Carolina Contato Weigert (NEMA)
(ii) Walter Steenbock (CEPSUL/ICMBio)</t>
  </si>
  <si>
    <t>(ii) Ação não andou, mas foi desenvolvida atividades na 1ª monitoria, mas nada de ações concretas (passar para vermelho).</t>
  </si>
  <si>
    <r>
      <rPr>
        <b/>
        <sz val="12"/>
        <color theme="1"/>
        <rFont val="Calibri"/>
        <family val="2"/>
        <scheme val="minor"/>
      </rPr>
      <t xml:space="preserve">AGRUPADA NA MONITORIA 1: </t>
    </r>
    <r>
      <rPr>
        <sz val="12"/>
        <color theme="1"/>
        <rFont val="Calibri"/>
        <family val="2"/>
        <scheme val="minor"/>
      </rPr>
      <t xml:space="preserve">Promover ações de sensibilização ambiental nas empresas de navegação e nos portos quanto ao descarte da água de lastro, limpeza de tanques, resíduos sólidos e abastecimento. </t>
    </r>
  </si>
  <si>
    <t>Superintendente do Porto de Rio Grande, autoridades portuárias de Pelotas e Porto Alegre e Maya Ribeiro Baggio (NGI ICMBio Carajás).</t>
  </si>
  <si>
    <t>Ação agrupada à 1.45, juntamente com as ações 2.10 e 3.29. *OBS: Não há membros fixos do Superintendente do Porto de Rio Grande e de autoridades portuárias de Pelotas e Porto Alegre</t>
  </si>
  <si>
    <r>
      <rPr>
        <i/>
        <sz val="12"/>
        <color theme="1"/>
        <rFont val="Calibri"/>
        <family val="2"/>
        <scheme val="minor"/>
      </rPr>
      <t>Site</t>
    </r>
    <r>
      <rPr>
        <sz val="12"/>
        <color theme="1"/>
        <rFont val="Calibri"/>
        <family val="2"/>
        <scheme val="minor"/>
      </rPr>
      <t xml:space="preserve"> com as informações divulgadas.</t>
    </r>
  </si>
  <si>
    <t>Karla Lobato (Labgerco/FURG) e Maya Ribeiro Baggio (NGI ICMBio Carajás).</t>
  </si>
  <si>
    <t xml:space="preserve">(i) Está concluída a construção de projeto de extensão e pesquisa do Grupo de Pesquisa em Conexões Sustentáveis, da FURG, numa parceria com a Diretoria Ambiental da Superintendência de Portos do Rio Grande do Sul. Inicia-se agora a tramitação administrativa, devendo ter andamento o conjunto de trabalhos (com duração de 3 anos) no segundo semestre desse ano corrente. O projeto contém um conjunto de atividades que resultarão em cenários socioambientais estratégicos orientadores para os Planos e Projetos da Autoridade Portuária, por meio da coleta de visões e posicionamentos dos atores regionais, debates e construção de entendimentos, pesquisa de apoio, e comunicação aberta ao público. As ações de interesse do PAN Lagoas do Sul estão arroladas no corpo do projeto, e foram trazidas como uma das balizas orientadoras para a discussão da relação das atividades portuárias com o estuário da Lagoa dos Patos; de forma que pesquisadores, gestores, ambientalistas do terceiro setor e representações do campo da pesca, são atores prioritários a serem incorporados a esse processo. Importante ressaltar que essa incorporação foi objeto de consenso junto à referida Diretoria Ambiental e à Superintendência, bem como o Ministério Público, que participa da iniciativa como instituição parceira.
(iii) Uma das frentes de ação do projeto que se inicia no 2º sem./2021 é a criação de um portal virtual cujo eixo é a relação porto-estuário da Lagoa dos Patos. As metas do projeto incluem revistas virtuais com periodicidade semanal.
</t>
  </si>
  <si>
    <r>
      <rPr>
        <sz val="12"/>
        <color theme="1"/>
        <rFont val="Calibri"/>
        <family val="2"/>
        <scheme val="minor"/>
      </rPr>
      <t xml:space="preserve">(ii) </t>
    </r>
    <r>
      <rPr>
        <u/>
        <sz val="12"/>
        <color rgb="FF1155CC"/>
        <rFont val="Calibri"/>
        <family val="2"/>
        <scheme val="minor"/>
      </rPr>
      <t>https://hidroviasustentavel.wixsite.com/site</t>
    </r>
  </si>
  <si>
    <t xml:space="preserve">(i) Ícaro Aronovich da Cunha (FURG)
(ii) Márcia Londero (EMATER - RS)
(iii) Cleber Palma Silva (FURG e APA Lagoa Verde) </t>
  </si>
  <si>
    <r>
      <rPr>
        <b/>
        <sz val="12"/>
        <color theme="1"/>
        <rFont val="Calibri"/>
        <family val="2"/>
        <scheme val="minor"/>
      </rPr>
      <t>AGRUPADA NA MONITORIA 1</t>
    </r>
    <r>
      <rPr>
        <sz val="12"/>
        <color theme="1"/>
        <rFont val="Calibri"/>
        <family val="2"/>
        <scheme val="minor"/>
      </rPr>
      <t>: Realizar encontros para trocas de experiências sobre o turismo náutico e a hidrovia Brasil-Uruguai pelas lagoas dos Patos e Mirim com vistas à sustentabilidade ambiental.</t>
    </r>
  </si>
  <si>
    <t>Municípios de Pelotas, Rio Grande, São Lourenço do Sul - RS</t>
  </si>
  <si>
    <t>Rosana Moreno Senna (Fundação Zoobotânica - RS e SEMA), Cacinele Rocha (CECLIMAR/UFRGS), Ricardo Silva Pereira Mello (UERGS), Gabriela Peixoto Coelho de Souza (UFRGS), Rafaela Printes (UERGS - Tapes), Margarete Sponchiado (UERGS - Tapes), Rodrigo Rodrigues de Freitas (UNISUL), Ronaldo Cataldo Costa (CEPSUL/ICMBio) (CEPSUL/ICMBio), Maya Ribeiro Baggio(NGI ICMBio Carajás) e Cindy Tavares Barreto (FURG).</t>
  </si>
  <si>
    <t>O Atlas Ambiental da bacia do rio Tramandaí foi revisado e publicado uma segunda edição e disponilizado um pdf gratuitamente (http://taramandahy.org.br/project/bacia-hidrografica-do-rio-tramandai-atlas-ambiental-2/). O livro Ciclo das águas da bacia do rio Tramandaí foi publicado em edição impressa e disponibilizado pdf gratuito (http://taramandahy.org.br/project/ciclo-das-aguas-na-bacia-do-rio-tramandai/). Também houve participação na organização e autoria de capítulos no livro do Pan - Conservação, biodiversidade e modos de vidas sustentáveis. Manutenção da disponibilização do jogo River Hero no playstore.</t>
  </si>
  <si>
    <t>Livros impressos e pdf: Atlas ambiental e Ciclo hidrológico na bacia do rio Tramandaí. Livro em pdf: livro do Pan - Conservação, biodiversidade e modos de vidas sustentáveis. River hero disponível em: https://play.google.com/store/apps/details?id=com.UNISUL.riverhero2</t>
  </si>
  <si>
    <t>Em função da pandemia COVID-19, o avanço das pesquisas foi bastante prejudicado. As expedições de campo foram realizadas com equipes reduzidas, o que sobrecarregou os pesquisadores. Além disso, as análises foram atrasadas e o acompanhamento aos locais de amostragem menos frequentes. Com isso, resultados de análises são recentes e ainda sob análise, sem tempo hábil para a produção de material de divulgação de outros resultados.</t>
  </si>
  <si>
    <t xml:space="preserve">Dilton de Castro (Comitê da Bacia do Rio Tramandaí)
</t>
  </si>
  <si>
    <t>Publicações com temáticas regionais e de caráter de difusão são essenciais para a tomada de decisão, levando conhecimento tanto para a comunidade escolar quanto para gestores públicos. Nesse sentido, a difusão dos temas ligados a conservação dos ambientes aquáticos e seu entorno, merece ser estimulada. Outra recomendação é para a integração dos avanços da ação entre os colaboradores e a quem possa interessar, por exemplo, através de um curto encontro (online mesmo), para nos comunicarmos e saber quais as pesquisas em andamento, dificuldades dos colegas e resultados encontrados.</t>
  </si>
  <si>
    <t>Município de Maquiné - RS</t>
  </si>
  <si>
    <t>Execução do Projeto Taramandahy Fase 3. *OBS: Não há membros fixos da ONG ANAMA</t>
  </si>
  <si>
    <t>(i) Execução do projeto finalizado em novembro/19, para a região proposta na ação. Porém, se agrega, enquanto eixo de atividades, na ação 2.31, ampliando sua dimensão geográfica.</t>
  </si>
  <si>
    <t>(i) Atividade prevista pelo projeto Taramandahy, fase 3, da Anama, cuja execução foi finalizada em novembro/2019. Projeto encerrado e sem previsão de renovação com o patrocinador, a Petrobras.</t>
  </si>
  <si>
    <t>(i) Dilton de Castro (Comitê da Bacia do Rio Tramandaí)
(ii) Joana Braun Bassi (DBIO/SEMA - RS)
(iii) Letícia Casarotto Troian (ONG ANAMA) 
(iv) Márcia Londero (EMATER - RS)
(v) Walter Steenbock (CEPSUL/ICMBio)</t>
  </si>
  <si>
    <t>(i) Dilton ficou de verificar possíveis sinergias para avançar no andamento da ação. Buscar identificar outras ações que estejam sendo realizadas e que possam ser agregadas nesta ação (com apoio do GAT)
(ii) ação do projeto foi muito bem executada (verde) na primeira monitoria), mas considerando a importância desta ação e sua continuidade, e a escassez de recursos para que pudesse ser implementada, seria mantida a ação, com as dificuldades/problemas apresentados a partir da 2a. monitoria.
(iii) Está sendo elaborado um projeto que visa difundir tecnologias sociais ecoeficientes, no âmbito da cadeia produtiva dos cosméticos naturais. O projeto será enviado a FLD e aguarda aprovação e aporte de recurso.
(iv) Existe ainda uma ação de encontro de algumas aldeias tocada pelo Gabriel. Ele esta fazendo um projeto pro Edital da FUNAI para complementação dos PGTAS.
(v) Agregar esta ação com a 2.31</t>
  </si>
  <si>
    <r>
      <t xml:space="preserve">Estratégias de comunicação para o PAN (exemplos: Logomarca do PAN, selo socioambiental, banner, </t>
    </r>
    <r>
      <rPr>
        <i/>
        <sz val="12"/>
        <color theme="1"/>
        <rFont val="Calibri"/>
        <family val="2"/>
        <scheme val="minor"/>
      </rPr>
      <t>site</t>
    </r>
    <r>
      <rPr>
        <sz val="12"/>
        <color theme="1"/>
        <rFont val="Calibri"/>
        <family val="2"/>
        <scheme val="minor"/>
      </rPr>
      <t>, mídias sociais, eventos, folheteria); Registros de participação em seminários de Pesquisa e Extensão.</t>
    </r>
  </si>
  <si>
    <t>Maya Ribeiro Baggio
(CEPSUL/ICMBio e SOS Rio da Madre )</t>
  </si>
  <si>
    <t>(i) Elaboração e publicação dos Boletins Lagoando ed. 05, 06, 07 e 08
Elaboração da notícia do ICMBio em Foco, site e Facebook do CEPSUL sobre a realização da 1ª Oficina de Monitoria do PAN Lagoas do Sul 
Elaboração do texto "Divulgação do PAN Lagoas do Sul" (sobre a ação 2.13) e participação na elaboração dos textos "Pescadores artesanais e o Projeto GEF Mar" (referente a ação 2.24) e "Ecologia e gestão de lagoas de barra intermitente" (referente a ação 2.34), para o livro Conservação da biodiversidade e modos de vida sustentáveis nas lagoas do sul do Brasil:
a experiência de um plano de ação com enfoque territorial
Revisão técnica do livro Conservação da biodiversidade e modos de vida sustentáveis nas lagoas do sul do Brasil: a experiência de um plano de ação com enfoque territorial
Participação como palestrante do Livro no webnário da Agensa SIG no dia 24/03/2021
Participação e divulgação do PAN Lagoas do Sul como política pública na Oficina Regional de Integração (Região Sul) para elaboração do Programa Brasileiro de Reservas de Surf (PBRS)</t>
  </si>
  <si>
    <t>(i) Boletins Lagoando ed. 05, 06, 07 e 08
Notícia do ICMBio em Foco, site e Facebook do CEPSUL sobre a realização da 1ª Oficina de Monitoria do PAN Lagoas do Sul 
Textos "Divulgação do PAN Lagoas do Sul", "Pescadores artesanais e o Projeto GEF Mar" e "Ecologia e gestão de lagoas de barra intermitente"
Inclusão do PAN Lagoas do Sul no relatório de elaboração do Programa Brasileiro de Reservas de Surf (PBRS) no Tema III - MAPEAMENTO DE ATORES E INICIATIVAS RELACIONADAS AO SURF E A CONSERVAÇÃO AMBIENTAL QUE PODEM CONTRIBUIR COM O PBRS</t>
  </si>
  <si>
    <t>(i) As demandas acumuladas no final de 2020 e início de 2021 dificultaram a elaboração de novas edições do Boletim Lagoando e outras estratégias de comunicação</t>
  </si>
  <si>
    <t>(i) Maya Ribeiro Baggio (CEPSUL e SOS Rio da Madre)
(ii) Patrícia Rosa (CNC Flora)</t>
  </si>
  <si>
    <t xml:space="preserve">(i) Precisa refletir se há necessidade de elaborar uma logomarca do PAN Lagoas do Sul. Convidar alguma artista indígena, quilombola, pescador ou agricultor para elaborar ilustrações.
(ii) Conhece uma artista da agreoecologia que pode ser convidada para a elaboração do logo: Vania Pierozan. @vanpierozan - instangram. Maya ficou de entrar em contato. Encaminhamento final: manutenção da ação, dos produtos e da articuladora; busca de apoio para elaboração de logo.
</t>
  </si>
  <si>
    <t>Magnus Severo
(PARNA Lagoa do Peixe/ICMBio)</t>
  </si>
  <si>
    <t>Maya Ribeiro Baggio (NGI ICMBio Carajás), Alexandre Krob (Instituto Curicaca), Cindy Tavares Barreto (FURG) e Fernando Faria (FURG/LAATM).</t>
  </si>
  <si>
    <t>(i) Atividade prevista não realizada.</t>
  </si>
  <si>
    <t>(i) O festival foi adiado em 2019 e, em 2020, não aconteceu, por causa da pandemia (informação de Lisandro Signori, analista ambiental do PNLP)</t>
  </si>
  <si>
    <t>(i) Walter Steenbock (CEPSUL/ICMBio)</t>
  </si>
  <si>
    <t>(i) Não houve visitas técnicas neste período, mas está previsto no Plano de Trabalho do Comitê da bacia, a ser conveniado com a Secretaria de Meio Ambiente do RS. Com a pandemia, o Comitê da Bacia do Tramandaí, passou a realizar algumas "lives" com a finalidade de qualificação para o gerenciamento dos recursos hídricos</t>
  </si>
  <si>
    <t>(i) Projeto encerrado e sem previsão de renovação com o patrocinador, a Petrobras. Dificuldade de qualificação online</t>
  </si>
  <si>
    <t>(i) Dilton de Castro (Comitê da Bacia do Rio Tramandaí)
(ii) Gabriela Peixoto Coelho de Souza (PGDR/UFRGS)</t>
  </si>
  <si>
    <t>(i) Foi considerado que a qualificação não fica adequada considerando o ambiente virtual
(ii) Ação estava projetada a partir do projeto Petrobrás que tinha previsão de finalização. Por outro lado, as ações deram origem ao plano de trabalho do Comitê da Bacia. Assim, esta ação poderia continuar sendo monitorada a partir dos desdobramentos desse plano. Amarelo, com sugestão de incluir a informação de que o plano não tem muitas perspectivas de ser implementado, pela falta de repasse dos recursos.</t>
  </si>
  <si>
    <r>
      <rPr>
        <b/>
        <sz val="12"/>
        <color theme="1"/>
        <rFont val="Calibri"/>
        <family val="2"/>
        <scheme val="minor"/>
      </rPr>
      <t>AGRUPADA NA MONITORIA 1:</t>
    </r>
    <r>
      <rPr>
        <sz val="12"/>
        <color theme="1"/>
        <rFont val="Calibri"/>
        <family val="2"/>
        <scheme val="minor"/>
      </rPr>
      <t xml:space="preserve"> Colaborar para qualificação dos membros dos Comitês de Gerenciamento das Bacias Hidrográficas da Região Litoral.</t>
    </r>
  </si>
  <si>
    <r>
      <t xml:space="preserve">Fotografias e vídeos das atividades, disponibilizados no </t>
    </r>
    <r>
      <rPr>
        <i/>
        <sz val="12"/>
        <color theme="1"/>
        <rFont val="Calibri"/>
        <family val="2"/>
        <scheme val="minor"/>
      </rPr>
      <t xml:space="preserve">site </t>
    </r>
    <r>
      <rPr>
        <sz val="12"/>
        <color theme="1"/>
        <rFont val="Calibri"/>
        <family val="2"/>
        <scheme val="minor"/>
      </rPr>
      <t>do programa; banco de dados referente ao monitoramento.</t>
    </r>
  </si>
  <si>
    <t>Caroline Schio
(Instituto Monitoramento Mirim Costeiro)</t>
  </si>
  <si>
    <t>Rodrigo Rodrigues de Freitas (UNISUL) e Maya Ribeiro Baggio (NGI ICMBio Carajás).</t>
  </si>
  <si>
    <t xml:space="preserve">Atividades e eventos em parceria desenvolvidos pelo IMM Costeiros de Garopaba. Aulas de Yoga Infantil na sede IMMC. Participação na I Conferência Pan-Americana das ondas na Guarda do Embaú. Visita de comitiva da Secretaria de Educação de Imbituba para conhecer a sede. Obs: Contrato assinado para iniciar em Imbituba o programa pioneiro de monitoramento para crianças. Dia das crianças colaborativo com Ser Humano Surf. Programa pioneiro Monitoramento Mirim Costeiros com as escolas de Garopaba (aulas, fotos de formandos 2019). Foram certificados 370 Monitores Mirins Costeiros. Prêmio Nana Mininni Medina (2019). Estande institucional do IMMC na 18ª Mostra Lutz no IFSC (Garopaba). Encontro na Praça na Lagoa das Capivaras (visita dos atores Klebber Toledo e Camila Queiroz no estande do IMMC). Organização do Ser Humano Surf e parceiros na Praia Central de Garopaba. Visitas de turistas à sede. Retomada do projeto ‘História contada’. Lançamento do livro ‘Criaturas da Praia da Barra’. Projeto de Papa Bitucas de Garopaba. Bloco de Carnaval Guardiões do Oceano. Desenvolvimento de novos materiais didáticos. Criação do HUB IMMC SOA, com o objetivo de ajudar a promover ações em prol da saúde e da sustentabilidade do oceano. Criação do minicurso Oceano on-line para crianças. Participação de lives, webinars e na Mostra Lutz on-line. Aulas sobre os animais marinhos. Oficinas educativas em escolas de Portugal. </t>
  </si>
  <si>
    <t>Excluir:
Maya Ribeiro Baggio (NGI ICMBio Carajás)</t>
  </si>
  <si>
    <t>(i) Não há informações do Curicaca sobre esta ação, mas também nenhuma outra informação.
(ii) No final do ano 2020 e em 2021 foi realizado o CASCO - Programa de Integração Arte e Comunidade, É um projeto de arte e cultura, prevendo a elaboração de trabalhos artísticos, vinculados com as memórias e com as vivências, que estabeleçam diálogo com a paisagem circundante e com as características culturais de cada localidade. dos municípios de Osório, Maquiné, Terra de Areia, Itati e Três Forquilhas. Ele propôs interlocuções entre artistas, historiadores, moradores, representantes da comunidade civil e entidades locais. Terá como produtos doze trabalhos de arte, a realização de um livro a ser distribuído nos locais de realização do projeto e em instituições culturais e educacionais, e um minidocumentário sobre a experiência. O município de Mampituba estava em uma negociação com outros municípios, de Santa Catarina para criar o reconhecimento de uma categoria como "paisagem dos Canyons". Instituto de Geociência da UFRGS tem um trabalho junto à Caraá de geoconservação.</t>
  </si>
  <si>
    <t>(i) Devido a revisão da IN, os membros do Curicaca saíram do PAN.</t>
  </si>
  <si>
    <t>(i) Coordenação do PAN
(ii) Gabriela Peixoto Coelho de Souza (PGDR/UFRGS)</t>
  </si>
  <si>
    <t xml:space="preserve">(i) Dado à sua abrangência e natureza multi-institucional, exigirá uma grande articulação em rede, o que parece não existir. 
(ii) Sugere antes de modificar esta ação, consultar se os novos membros do GAT não teriam interesse em puxar esta ação, em especial a Rede de UCs do Litoral Norte A ASSSAN é parceira. </t>
  </si>
  <si>
    <t>Fomentar a discussão sobre gênero, cultura, ambiente  no território do PAN, sensibilizando as instâncias de gestão para as dificuldades destas problemáticas, buscando o reconhecimento do território do PAN como paisagem cultural</t>
  </si>
  <si>
    <t>Adriana Silvester Quadros (IFRS/Osório)</t>
  </si>
  <si>
    <t>Inserir: Joseane dos Santos (Quilombo Chácara da Cruz - RS)</t>
  </si>
  <si>
    <t>(i) Em 22/07/2019 foi realizada a 1ª Oficina de Fabricação da Farinha de Mandioca no "Sistema Antigo", com a participação de agricultores, mulheres indígenas kaingang e guarani e técnicos. Em 08 e 09/10/2019, participação das Mulheres Indígenas kaingang no II Seminário Estadual Sobre Migração e Refúgio: Razões para Migrar, apresentando e comercializando suas comidas típicas no PGDR/UFRGS.                                                                          Em 02/03/2020 foi realizada uma Oficina de Saboaria Artesanal com o Uso de Frutas Nativas e PANCs, com a participação de agricultores(as), mulheres indígenas kaingang e técnicos (com apoio das biólogas Joana Braun Bassi (DBIO/SEMA - RS) e Letícia Casarotto Troian (PANexus). Oficina Farinha: Programa de TV e reportagem no site da Emater. Comida Típica Kaingang: Relatório Seminário UFRGS, divulgação no facebook, descrição dos pratos e Sistematização da Experência na 14ª Reunião Técnica Estadual de Plantas Bioativas, V Seminário Regional de Plantas Bioativas e Homeopatia e II Jornada Sul Brasileira de Pesquisa em Plantas Medicinais e Homeopatia (Passo Fundo/RS - outubro/2020). Saboaria Artesanal: reportagem no site da Emater.
(ii) Evento Guardiões da Sociobiodiversidade for realizada exposição e feira de artesanato Kaingand e Guarani, envolvendo diferentes aldeias do território do PAN Lagoas. A articulação para realização desta ação nasceu na monitoria anterior do PAN.</t>
  </si>
  <si>
    <t>(i) Diversas oficinas e seminários</t>
  </si>
  <si>
    <t xml:space="preserve">(i) A pandemia acabou com as reuniões presenciais.
</t>
  </si>
  <si>
    <t>(i) Luís Paulo Vieira Ramos (EMATER - Porto Alegre e Fórum Delta do Jacuí)
(ii) Gabriela Peixoto Coelho de Souza (PGDR/UFRGS)</t>
  </si>
  <si>
    <t>Aumentar a autonomia das comunidades em relação a proteção dos seus territórios; contribuir com ações e utilização de instrumentos de gestão ambiental e territorial das terras e entorno de onde habitam as comunidades; subsidiar as ações de restauração ambiental, enriquecimento da biodiversidade por meio de uma abordagem intercultural.</t>
  </si>
  <si>
    <t>Rafaela Printes
(UERGS - Tapes)</t>
  </si>
  <si>
    <t>Municípios de Barra do Ribeiro, Mariana Pimentel, Sertão Santana, Camaquã, Cristal, Canguçu - RS</t>
  </si>
  <si>
    <t>Esta ação está sendo executada pela Uergs (envolvendo acadêmicos dos cursos de Gestão Ambiental e Administração Rural) em parceria com outras insituições, como a Associação Comunitária Recanto da Folha: espaço cultura da terra e biodinâmica; SEMA/RS; Cooperativa CRELUZ;  Compostagem BioC; FAPEU, na execução de projeto voltado a promover ações de gestão da biodiversidade, com foco no fortalecimento da agricultura de base ecológica (vitalidade dos solos), dos quintais agroflorestais nas aldeias (doação de diversas mudas nativas); incentivo ao consumo de PANCs; e ações de gestão de resíduos nas aldeias - considerando a prevenção de doenças e contaminação dos solos e recursos hídricos), junto aos Mbya Guarani em aldeias situadas no Centro Sul  - aldeia Guapoy; Tava'i e Yvy Poty. Existem indígenas que atuam no projeto como monitores socioambientais nas aldeias, contribuindo como interlocutores da equipe intercultural.</t>
  </si>
  <si>
    <t>Execução do projeto “Ma'ety, mbaraete nhemboguata tekoá Mbya kuery - Agricultura biodinâmica como pedagogia do fazer com sentido nas comunidades Mbya Guarani”, executado nas aldeias tekoá Guapoy e tekoá Tava’i, localizadas nos municípios de Barra do Ribeiro e Cristal.  Relato da execução em publição no Boletim Lagoando 6ª ed.; Vídeo produzido no âmbito do projeto sobre a questão dos resíduos nas aldeias: https://www.youtube.com/watch?v=luhCudspAkY ; Este mesmo projeto foi renovado e estará em andamento até dez. 2021. Cartilha sobre gestão intercultural de resíduos para ser usadas nas escolas indígenas (em fase de edição final). Relatório técnico final da execução do projeto citado para o Instituto Mahle - apoiadora financeira da Associação Comunitária Recando da Folha.</t>
  </si>
  <si>
    <t>Principal problema está relacionado à dificuldade de acesso a recursos financeiros para custear combustível; técnicos; bolsistas; alimentação de dias de campo; etc. para que se organize uma equipe comprometida em elaborar os produtos da ação: planos de gestão da biodiversidade; mapas temáticos e etnomapas.</t>
  </si>
  <si>
    <t>Publicação da CARTA INDÍGENA DOS GUARDIÕES DA SOCIOBIODIVERSIDADE, CAPÃO DO LEÃO, nos Anais dos Guardiões da Sociobiodiversidade, após encontro indigena em Capão do Leão, 2018. Publicação do livro Conservação da Biodiversidade e dos modos de vida sustentáveis das Lagoas do Sul do Brasil, apresentando as ações em andamento do PAN Lagoas entre elas as ações de fortalecimento dos indígenas, pescadores e quilombolas no território do PAN Lagoas. Matéria no site da UFRGS sobre publicação do livro, ressaltando o papel dos modos de vida tradicionais para conservação das espécies. Publicação do site Círculo AsSsAN www.ufrgs.br/circulosociobiodiversidade; site ICMBIo com aba do PAN Lagoas do Sul. Boletim Lagoando explicitando as ações dos povos e comunidades tradicionais relacionadas à conservação da biodiversidade. 1- Vídeo PAN Lagoas do Sul. 2- Podcast Que tal um mate? #11 - Redes e políticas para biodiversidade e sistemas alimentares sustentáveis - em 2020. Webinário SIG AsSsAN Lançamento do Livro Conservação da Biodiversidade e modos de vida sustentáveis nas Lagoas do Sul, dia 24 de março de 2021.</t>
  </si>
  <si>
    <t>https://lume.ufrgs.br/bitstream/handle/10183/217100/001120978.pdf?sequence=1&amp;isAllowed=y
https://www.ufrgs.br/circulosociobiodiversidade/wp-content/uploads/2021/03/Conservacao-da-Biodiversidade-e-Modos-de-Vida-Sustentaveis-nas-Lagoas-do-Sul-do-Brasil-a-experiencia-de-um-Plano-de-Acao-com-enfoque-territorial.pdf
http://www.ufrgs.br/ufrgs/noticias/asssan-circulo-lanca-livro-sobre-conservacao-da-biodiversidade-e-modos-de-vida-sustentaveis-1
www.ufrgs.br/circulosociobiodiversidade
https://www.youtube.com/watch?v=x8CmBYe9-Kc
https://www.youtube.com/watch?v=ZM2TMnk5co8
Defesa dissertação: Jose Valencia - "¿A QUIÉNES SE LES PRIVAN LAS AGUAS EN SURAMÉRICA? ECOLOGÍA POLÍTICA E HIDROTERRITORIOS EN INTERLOCUCIÓN CON LOS MBYA-GUARANI EN EL SUR DE BRASIL". 2 artigos na revista MADE sobre desmanche das políticas ambientais, um focado na relação dos guarani com os hidroterritórios, focado na aldeia de Itapuã. O outro sobre a transição das câmaras temáticas dos povos e comunidades tradicionais e segurança alimentar e nutricional do Território Rural Litoral em processos de constituição do PAN Lagoas do Sul.</t>
  </si>
  <si>
    <t xml:space="preserve">Gabriela Peixoto Coelho de Souza (PGDR/UFRGS)
</t>
  </si>
  <si>
    <t>Vinícius Ramos
(Federação Quilombola e Quilombo Chácara da Cruz - RS)</t>
  </si>
  <si>
    <t>Quilombo Chácara da Cruz no município de Tapes - RS</t>
  </si>
  <si>
    <t>*OBS: Não há membros fixos dos técnicos da EMATER/RS e representantes da Afro-INCRA e Fundação Cultural Palmares</t>
  </si>
  <si>
    <t>(i) Esta ação está acontecendo por meio virtual, inclusive foi feito um Folder com parceria do quilombo Flores Velhas de Goiás, nesse material além das orientações e recomendações do covid, tem fotos e informações de seus quilombos com fotos e nomes das lideranças. Esse material foi mandado para alguns quilombos da região do PAN quilombos (informações do Vinícius).</t>
  </si>
  <si>
    <t>(i) Participação da Joseane na live da UFSC, live UFPA, apresentando as especificidades do quilombo Chácara da Cruz</t>
  </si>
  <si>
    <t>(i) Devido a pandemia as festas foram canceladas presencialmente, mas está acontecendo em ambientes virtuais.</t>
  </si>
  <si>
    <t>(i) Joseane dos Santos (Quilombo Chácara da Cruz - RS)
(ii) Gabriela Peixoto Coelho de Souza (PGDR/UFRGS)</t>
  </si>
  <si>
    <t>(ii) Incluir o capítulo de livro: SISTEMAS ALIMENTARES TERRITORIALIZADOS, ALIMENTAÇÃO E SAÚDE NOS QUILOMBOS DO TERRITÓRIO DO PAN LAGOAS DO SUL, que descreve modos de vida quilombolas no Quilombo Chácara da Cruz e Casca, incluindo um mapa dos quilombos no território do PAN.</t>
  </si>
  <si>
    <t>Joseane dos Santos
(Quilombo Chácara da Cruz - RS)</t>
  </si>
  <si>
    <t>Alexandre Krob (Instituto Curicaca), SDR, Prefeituras Municipais de Tapes - RS e Praia Grande - SC, Sebastião Henrique Lima (INCRA), Iara Velasques (ICMBio) e Vinícios Ramos (Federação Quilombola e Quilombo Chácara da Cruz).</t>
  </si>
  <si>
    <t xml:space="preserve">Foram realizados encontros virtuais entre os quilombos da Família Flores (Porto Alegre/RS), da Vó Elvira (Pelotas/RS) e do Macanudos (Rio Grande/RS) para tratar da inclusão cultural bem como de trilhas. Em maio desse ano também foi marcado um encontro virtual com mais quilombos para divulgação desse projeto. </t>
  </si>
  <si>
    <t>Encontros virtuais</t>
  </si>
  <si>
    <t>Devido à pandemia foi cancelado o evento presencial, passando a ser virtual. O seu mestrado e problemas de saúde têm dificultado em avançar na articulação dessa ação. Também existe a questão de verbas para a execução, em que são escassas.</t>
  </si>
  <si>
    <t xml:space="preserve">Joseane dos Santos (Quilombo Chácara da Cruz - RS)
</t>
  </si>
  <si>
    <r>
      <rPr>
        <b/>
        <sz val="12"/>
        <color theme="1"/>
        <rFont val="Calibri"/>
        <family val="2"/>
        <scheme val="minor"/>
      </rPr>
      <t xml:space="preserve">CONCLUÍDA NA I MONITORIA: </t>
    </r>
    <r>
      <rPr>
        <sz val="12"/>
        <color theme="1"/>
        <rFont val="Calibri"/>
        <family val="2"/>
        <scheme val="minor"/>
      </rPr>
      <t>Promover a articulação e formação dos pescadores artesanais no litoral de Santa Catarina e Rio Grande do Sul, via componente 1.4/ GEF Mar.</t>
    </r>
  </si>
  <si>
    <t>Ronaldo Cataldo Costa (CEPSUL/ICMBio) 
(APABF/ICMBio)</t>
  </si>
  <si>
    <t>Lédio da Silveira (ASPECI), Maria Aparecida Ferreira "Cida" (Conselho Comunitário e Fórum da Agenda 21 de Ibiraquera), Aline Kellerman (REVIS Ilha dos Lobos/ICMBio), Fernando Weber (PARNA Lagoa do Peixe/ICMBio), Luciana Ribas (CNPT), Katia Barros (CONFREM),Maya Ribeiro Baggio (NGI ICMBio Carajás), Rodrigo Rodrigues de Freitas (UNISUL), Roberto Fabiano (Consultor GEF Mar) e Alexandre Krob (Instituto Curicaca).</t>
  </si>
  <si>
    <r>
      <rPr>
        <b/>
        <sz val="12"/>
        <color theme="1"/>
        <rFont val="Calibri"/>
        <family val="2"/>
        <scheme val="minor"/>
      </rPr>
      <t xml:space="preserve">Produtos obtidos: </t>
    </r>
    <r>
      <rPr>
        <sz val="12"/>
        <color theme="1"/>
        <rFont val="Calibri"/>
        <family val="2"/>
        <scheme val="minor"/>
      </rPr>
      <t>Oficinas e materiais do componente 1.4. Solicitar relatórios com CNPT.</t>
    </r>
  </si>
  <si>
    <t>Ronaldo Cataldo Costa (CEPSUL/ICMBio) (CEPSUL/ICMBio) e Rodrigo Rodrigues de Freitas (UNISUL)</t>
  </si>
  <si>
    <t>Cláudio José Cardozo da Costa
(Fórum Lagoa dos Patos - RS)</t>
  </si>
  <si>
    <t>(i) Alguns estudos foram elaborados sobre o conhecimento ecológico local a partir dos pescadores artesanais com ênfase em gestão.</t>
  </si>
  <si>
    <t>(i) Leite, G.A., 2018. ETNOECOLOGIA DOS PESCADORES ARTESANAIS DO ESTUÁRIO DO RIOTRAMANDAÍ, RIO GRANDE DO SUL, BRASIL.Trabalho de Conclusão de Curso de Ciências Biológicas, UFRGS - UERGS, Imbé, RS, 40p. https://lume.ufrgs.br/handle/10183/182046; Publicações Demersais #1 - Percepções dos pescadores sobre o ELP (Thykjaer et al., 2018). 
(ii) Capítulo de livro da dissertação do Diogo Pires, sobre o fórum do Delta do Jacuí</t>
  </si>
  <si>
    <t xml:space="preserve">(iii) Devido às dificuldades de contato com o articulador e a ação estar relacionadada com a 2.31, foi decidido agrupá-la com esta última ação citada. </t>
  </si>
  <si>
    <t>(i) Roberta Aguiar dos Santos (CEPSUL/ICMBio)
(ii) Gabriela Peixoto Coelho de Souza (PGDR/UFRGS)
(iii) Walter Steenbock (CEPSUL/ICMBio)</t>
  </si>
  <si>
    <t>(iii) Agrupar com a 2.31</t>
  </si>
  <si>
    <t>(i) O Fórum dos Pescadores do Delta do Jacuí, Lago Guaíba e Norte da Laguna dos Patos desenvolveu as seguintes atividades: Concluiu o Projeto do Manejo Participativo do Bagre que será apresentado ao MMA. Realizou, em conjunto com os pescadores, a localização (e georreferenciamento) dos acampamentos de pesca no Delta do Jacuí, Lago Guaíba e Norte da Laguna dos Patos e apresentou junto ao MPF a denúncia contra a Brigada Militar, da destruição destes espaços e abusos de autoridade. O MPF oficiou a BM e esta abriu uma investigação interna que ouviu vários pescadores(as). Foram realizadas mobilizações contra a Mina Guaíba pelo Fórum do Delta do Jacuí, Colônia de Pescadores Z5 e RAMA, com a elaboração de camisetas e aprovação de Moções nas Conferências de Agricultura, Segurança Alimentar e Assistência Social. Documentos encaminhados pela RAMA manifestando-se contra a aplicação de agrotóxicos e reflorestamento de eucalipto nas nascentes dos arroios São Caetano, Manecão e Chico Barcelos, o que afeta produtores orgânicos e comunidades indígenas próximas. Movimento contra a instalação do Lixão de Viamão. Plano de Manejo Participativo da Pesca do Bagre.</t>
  </si>
  <si>
    <t>(i) Relação de Pontos Georreferenciados. Relatórios. Atas. Fotos, cartazes e camisetas</t>
  </si>
  <si>
    <t xml:space="preserve">(i) Luís Paulo Vieira Ramos (EMATER - Porto Alegre e Fórum Delta do Jacuí)
(ii) Rodrigo Rodrigues de Freitas (UNISUL) </t>
  </si>
  <si>
    <t>(ii) No Plano de Manejo da APA da Baleia Franca também temos uma ação de mapeamento de conflitos, mas ainda não andou.</t>
  </si>
  <si>
    <r>
      <t xml:space="preserve">Jerônimo Verá Franco Tupã
(Aldeia </t>
    </r>
    <r>
      <rPr>
        <i/>
        <sz val="12"/>
        <color theme="1"/>
        <rFont val="Calibri"/>
        <family val="2"/>
        <scheme val="minor"/>
      </rPr>
      <t>Yvy Poty</t>
    </r>
    <r>
      <rPr>
        <sz val="12"/>
        <color theme="1"/>
        <rFont val="Calibri"/>
        <family val="2"/>
        <scheme val="minor"/>
      </rPr>
      <t>)</t>
    </r>
  </si>
  <si>
    <t>Municípios de Barra do Ribeiro, Camaquã e Canguçú, Maquiné, Riozinho, Osório, Torres - RS</t>
  </si>
  <si>
    <t>(i) Finalização do Programa de Compensação da duplicação da BR 116,  que financiava as reuniões. FUNAI lança um edital de financiamento de PBAS, em outras aldeias. Falta de financiamento para continuar as reuniões.
(ii) Algumas aldeias tiveram o PGTA realizado pelo DNIT em 2018, 2019. O Edital da FUNAI foi lançado em janeiro de 2021 e o prazo para envio dos projetos de financiamento de novos PGTAs é agora 12 de abril. O maior gargalo é a necessidade de um CNPJ para receber o recurso, ou seja, não é possível repassar as aldeias que não tem Associações. Apenas três coletivos Mbya Guarani tem Associações com CNPJ ativo. Foi articulada uma proposta de diagnóstico socioambiental de todas as aldeias da região pela Associação CAPG. As outras associações que enviaram são a Poty Guarani e a Tenonde Porã. Todas ao longo da BR 116. São duas categorias de projetos a 1 de 60 mil reais e a 2 de 120 mil reais. Edital concorrido para todas as etnias da Mata Atlântica.</t>
  </si>
  <si>
    <t>(vi) Foram publicados encontros no boletim (01/2020).</t>
  </si>
  <si>
    <t>(i) Fim do Programa e Pandemia
(iii) Existem gargalos (falta de financiamento, necessidade de CNPJ) – tem gerado a falta de reuniões periódicas.</t>
  </si>
  <si>
    <t>(i) Jerônimo Verá Franco Tupã (Aldeia Yvy Poty)
(ii) Márcia Londero (EMATER - RS)
(iii)  Letícia Casarotto Troian (ONG ANAMA) 
(iv) Gabriela Peixoto Coelho de Souza (PGDR/UFRGS)
(v) Dilton de Castro (Comitê da Bacia do Rio Tramandaí)
(vi) Joana Braun Bassi (DBIO/SEMA - RS)</t>
  </si>
  <si>
    <t xml:space="preserve">(iv) Algumas ONGs apoiaram encontros Guarani (e.g., AEPIM).
(ii) Aconteceram alguns encontros para tratar de questões especificas do recurso da compensação da 101. Estes encontros são de temas específicos e não configuram a organização interaldeã.
(v) Ele tem uma ação parecida (2.16) - que teve vários encontros mensais. Tem informações que estão deslocadas nessa ação 2.27, mas ela está acontecendo. </t>
  </si>
  <si>
    <r>
      <t xml:space="preserve">Jerônimo Verá Franco Tupã
(Aldeia </t>
    </r>
    <r>
      <rPr>
        <i/>
        <sz val="12"/>
        <color theme="1"/>
        <rFont val="Calibri"/>
        <family val="2"/>
        <scheme val="minor"/>
      </rPr>
      <t>Yvy Poty</t>
    </r>
    <r>
      <rPr>
        <sz val="12"/>
        <color theme="1"/>
        <rFont val="Calibri"/>
        <family val="2"/>
        <scheme val="minor"/>
      </rPr>
      <t xml:space="preserve">) </t>
    </r>
  </si>
  <si>
    <t>Municípios de Sertão Santana, Barra do Ribeiro, Camaquã e Torres - RS</t>
  </si>
  <si>
    <t>No ano de 2019 foram realizados diferentes projetos da Professora Cida do Curso de Pedagogia da UFRGS que envolveram as trilhas na aldeia YVY Poty. Dentre eles, em 05 de novembro de 2019, foram convidados alunos e professores de um evento internacional do curso de Pedagogia, que possibilitou a ida de cerca de 50 pessoas de diferentes países como Peru, Argentina, etc, que fizeram a experiência de aprendizagem na trilha Mbya Guarani na Tekoa Yvy Poty. A experiência de interculturalidade foi profunda para estes educadores que pensam a produção do conhecimento e dos saberes mbya guarani como uma oportunidade única de pensar o aprendizado a partir de outras cosmovisões. A segunda visita foi realizada em dezembro 09 ou 13 de dezembro, pela professora Ana Tetamanis do curso de Letras da UFRGS e seus alunos. No mês de janeiro de 2020, foi realizada uma reunião com as lideranças indígenas da Tekoa Yvy Poty, com o professor Jerônimo e a profa. Cida para organizar e pensar atividades elaboradas na interculturalidade na realização da trilha. Uma trilha estruturada para esse aprendizado de uma culttura ancestral. Nesta reunião foi organizada uma atividade de aprendizado intercultural nessa mesma trilha, para a semana indígena no mês de abril de 2020, que teve que ser suspensa em função da Pandemia.</t>
  </si>
  <si>
    <t>Venda de artesanato tradicional Mbya Guarani durante as trilhas. Possibilidade de produão de artigos e cartilha com as experiências pedagógicas e metodológicas dos alunos durante a realização das trilhas.</t>
  </si>
  <si>
    <t>Paralisação das atividades em funão da Pandemia e dificuldade em manter a venda do artesanato, fonte de renda muito importante para a Tekoa. Necessidade de alimentos (Cestas básicas).</t>
  </si>
  <si>
    <t xml:space="preserve">No período de outubro de 2019 e no ano de 2020 a RAMA realizou 4 plenárias e instituiu o Grupo de Trabalho para discussão sobre insumos, extrativismo sustentável, piscicultura e fibras têxteis. Em 2020 mais 8 agricultores receberam a certificação pela RAMA. </t>
  </si>
  <si>
    <t>Atas e fotos.</t>
  </si>
  <si>
    <t xml:space="preserve">Luís Paulo Vieira Ramos (EMATER - Porto Alegre e Fórum Delta do Jacuí)
</t>
  </si>
  <si>
    <t>Municípios de Tapes, Cerro Grande do Sul, Sentinela do Sul, Camaquã e Guaíba - RS</t>
  </si>
  <si>
    <t>Conclusão do Curso Piloto de Formação em Agricultura de Base Ecológica: Agricultura Biodinâmica (projeto CNPq - processo 402757/2017-3), que envolveu 35 cursistas agricultores orgânicos e em transição, representantes da sociodiversidade do Centro Sul. Em formato de curso de extensão, adotou a metodologia da pedagogia da alternância, abrangendo uma carga horária de 360h, distribuídas em 1 ano e 4 meses. Este Curso no âmbito do projeto CNPq foi a base para a criação do Núcleo de Estudo em Agroecologia e Produção Orgânica da Uergs, Unidade em Tapes (NEA-Uergs/Tapes). Vídeo elaborado no âmbito de um dos módulos do Curso, título - "Horta Circular Biodinâmica em Sintonia com o Planeta". Também, um breve relato deste projeto que criou o NEA-Uergs/Tapes consta no livro sobre o PAN  “Conservação da biodiversidade e modos de vida sustentáveis nas lagoas do sul do Brasil: a experiência de um plano de ação com enfoque territorial”. Realização de lives relacionadas a promover a agroecologia no Centro Sul em maio/2020 na Semana Nacional de Promoção ao Alimento Orgânico; e no âmbito do Círculo ASSSAN com título "Ações de extensão em agricultura de base ecológica e nutrição funcional para uma alimentação sociobiodiversa", em set.2020.</t>
  </si>
  <si>
    <t>Publicações: relatório final CNPq, artigo no  Boletim Lagoando 7ª ed.; vídeo feito no âmbito do Curso NEA; articulação entre os grupos de agroecologia do Centro Sul. Link dos vídeo: https://www.youtube.com/watch?v=jfhQw9KSFUc&amp;t=225s</t>
  </si>
  <si>
    <t>Problema relacionado a falta de recursos financeiros para contratar técnicos ou profissionais qualificados em filmagem e edição de vídeo. Falta de equipamentos. Desarticulação entre os colaboradores para criar um roteiro para o vídeo original proposto no âmbito desta ação.</t>
  </si>
  <si>
    <t xml:space="preserve">Rafaela Printes (UERGS - Tapes)
</t>
  </si>
  <si>
    <t>Glaico José Sell
(CRBMA - SC e Rede Ecovida - SC)</t>
  </si>
  <si>
    <t>Municípios de Paulo Lopes - SC e Rio Grande, Santa Vitória do Palmar e Pelotas - RS</t>
  </si>
  <si>
    <t>(i) Capacitações de monitoramento em UCs (APA Baleia Franca e PARNA Lagoa do Peixe), com direcionamento à pesca sustentável.</t>
  </si>
  <si>
    <t>(i) Cursos de capacitações</t>
  </si>
  <si>
    <t>Muito embora as capacitações realizadas, o formato online, durante a pandemia, reduziu potencialmente a ampla participação e as possibilidades pedagógicas. Além disso, as possibilidades de realização de atividades desta ação foram bastante reduzidas, em função da pandemia.</t>
  </si>
  <si>
    <t>(i) Roberta Aguiar dos Santos (CEPSUL/ICMBio)
(ii) Walter Steenbock (CEPSUL/ICMBio)</t>
  </si>
  <si>
    <t>(ii) Agrupamento com a 2.12 e  2.25
Nova proposta de texto: Resgatar e difundir tecnologias sociais ecoeficientes, envolvendo a pesca artesanal, agricultura, extrativismo, pecuária e artesanato.
Produtos: Registros de cursos, seminários, oficinas, visitas orientadas e publicações
Área de abrangência: todo o território do PAN
Articulador: Dilton
Colaboradores: todo o GAT</t>
  </si>
  <si>
    <t>Resgatar e difundir tecnologias sociais ecoeficientes, envolvendo a pesca artesanal, agricultura, extrativismo, pecuária e artesanato.</t>
  </si>
  <si>
    <t>Registros de cursos, seminários, oficinas, visitas orientadas e publicações</t>
  </si>
  <si>
    <t>Inserir: Todo o GAT</t>
  </si>
  <si>
    <t>Todo o território do PAN</t>
  </si>
  <si>
    <t>Fabiana Jacomel
(ONG AMA e NMD/UFSC)</t>
  </si>
  <si>
    <t>Maya Ribeiro Baggio (NGI ICMBio Carajás), Haliskarla Moreira de Sá (Instituto Tabuleiro, Cooperativa Caipora) e Luiz Henrique Fragoas Pimenta (Instituto Tabuleiro, Cooperativa Caipora, PEST e RMS da Guarda do Embaú), Maria Aparecida Ferreira "Cida" (Conselho Comunitário e Fórum da Agenda 21 de Ibiraquera)</t>
  </si>
  <si>
    <t>Entorno das lagoas do município de Garopaba, do Rio da Madre e de Ibiraquera - SC</t>
  </si>
  <si>
    <t>Garopaba, Imbituba, Garopaba, Ibiraquera, Paulo Lopes e Palhoça - SC</t>
  </si>
  <si>
    <t>Organização de seminários, divulgação e implementação do sistema de tratamento de efluentes domésticos através da zona de raízes.
Recebeu a ação 2.33 como agrupamento.</t>
  </si>
  <si>
    <t>(i) Tratam-se de iniciativas de cunho didádico-educativo, oficinas comunitárias, elaboração e distribuição de livros além de mobilizações que cercam o controle social, monitoramento a revitalização e o saneamento. No caso da Bacia do Rio da Madre, ocorre com acompanhamento do MPF, UFSC, movimento SOS Rio da Madre e apoio da Reserva Mundial do Surf análises da qualidade da água. Outra iniciativa parte da equipe do PEST e da rede de apoio ao Parque que visam a integração das ações entre a Baixada do Maciambú ( limite de Palhoça) e a bacia do Rio da Madre, do plano construído já foi iniciado: a retirada da vegetação exótica no caso do Pinus, o replantio de árvores nativas e o monitoramento da fauna. Atividades educativas também são previstas, mas essas e os relatos referem-se as ações que encontram-se atualmente na dependência de uma mudança do quadro de Pandemia em vista da Covid 19.
No caso de Garopaba, ações de controle social se deram em relação a Lagoa das Capivaras que foi muito prejudicada com a retirada indevida de sua mata ciliar. Há anos a Lagoa sofre com a especulação imobiliária, haja vista eram três agora resta uma Lagoa, mas nos últimos anos a devastação foi ainda mais acentuada sobre esse ambiente, hoje já raro em áreas urbanas. Somada a estiagem no período, os desvios dos canais pluviais que tambėm à alimentavam,  a Lagoa chegou a ficar praticamente seca. Resultou na mobilização social e da ação  da Promotoria de Garopaba MPE. Jå em relação a Lagoa da Encantada na Ferrugem, a CASAN deve apresentar um novo projeto para o município no qual, conforme consta, a Lagoa não será mais o corpo recptor, tal como acabaria sendo na versão projetada anteriormente e que sofreu veto da população e do MPF.</t>
  </si>
  <si>
    <t>(i) Oficinas Comunitårias, voltadas para o público em geral e para estudantes no caso do lançamento do livro de autoria de Haliskarla Moreira de Så e Lauro da Cunha Narciso, intitulado: “Criador de peixe, criador de gente! A vida, a pesca e a natureza do Estuário do Rio da Madre. Participação nas mobilizações contra a proposta de ocupação no que tange o desenvolvimento proposto no Plano Diretor do Sul da Palhoça, área limítrofe a região do PAN. Participação nas mobilizações em relação ao retrocesso legislativo em relação a legislação sobre Restinga no âmbito estadual e federal.</t>
  </si>
  <si>
    <t xml:space="preserve">(i) Ambas atividades são realizadas por meio de trabalhos voluntários, contanto com alguns apoiadores para os custos mais elementares, o desafio é ter meios para  ampliar seu escopo de abrangência para atingir um maior número de pessoas e estudantes que possam vir a conhecer melhor nosso território e possam participar dos encontros, quando voltarem a ocorrer. Para que assim, possam valorizar, ainda mais, a cultura e os ambientes dessa eco-região. O maior obstáculo é colaborar para que o desenvolvimento aconteça com  respeito a natureza e seus ecossistemas. A região possui um grande manancial com rios, lagoas e os lençóis freáticos que abastecem a região, a proteção desses ecossistemas é estratégica para o abastecimento de água para todos os moradores e visitantes e fundamental para os organismos não-humanos.
Outro ponto preocupante trata-se da implantação de um mega projeto intitulado SURFLAND, que envolve a construção de uma piscina com dimensões extremadas, da qual não podemos saber ao certo, baseada em estudos simplificados seu verdadeiro impacto, seja na dinâmica costeira, comunitária e no abastecimento de água atingindo, possivelmente, Ibiraquera e demais bairros em Garopaba.Inclusive a APA recomendou a elaboração de um Estudo de Impacto Ambiental para a área do empreendimento, mas ficou no "vazio".
(ii) Há problemas com a ocupação e impactos sobre as lagoas desta ação. Cenário político desfavorável. Ocorreu uma ocupação descontrolada da Lagoa da Capivara em 2020, que levou a uma denúncia no MPF. Fato similar ocorreu no entorno da lagoa de Ibiraquera e da Encantada. </t>
  </si>
  <si>
    <t>(i) Fabiana Jacomel  (ONG AMA e NMD/UFSC)
(ii) Rodrigo Rodrigues de Freitas (UNISUL) 
(iii) Roberta Aguiar dos Santos (CEPSUL/ICMBio)</t>
  </si>
  <si>
    <t xml:space="preserve">(i) O recorte espacial deste livro, está localizado entre os municípios de Palhoça, Garopaba e Paulo Lopes, litoral de Santa Catarina.
O livro é de distribuição gratuita, sendo desenvolvido entre os anos de 2017-2019,  viabilizado pelo Edital Elisabete Anderle de Estímulo à Cultura (recurso utilizado apenas para as impressões). Pode ser baixado https://www.editoranaturalistas.com.br
Em relação a Garopaba as oficinas do grupo “Garopaba Viva” composto por técnicos em diversas áreas de conhecimento, lideranças comunitárias, entidades socioecológicas, professores e moradores de Garopaba em defesa da Lagoa da Encantada, especificadamente contra o despejo de esgoto e efluentes que na época estavam previstos para serem lançados na Lagoa. Um dos encaminhamentos gerados na ėpoca liderado pelo movimento “Minha Garopaba”foi a elaboração de uma proposta de saneamento sustentável para o centro e outros bairros de Garopaba. Além disso, antes da Pandemia vários encontros e reuniões comunitárias foram realizadas em busca de conscientizar as pessoas sobre a importância da preservação das águas  e das áreas alagadiças do município. Por meio de uma maquete, o pescador artesanal Emerson David, liderança da Associação Comunitária da Encantada –ASCOMEN, simula o funcionamento da microbacia hidrográfica de Garopaba, a dinâmica das águas e a função sistêmica dos principais ecossistemas do município, principalmente mostrando a íntima relação entre a preservação dos Banhados e a manutenção das nascentes. Em relação à Ibiraquera, havia entendido que essa ação seguiria em separado da ação 2.33, atendendo a argumentação da Cida. Então, no momento não tenho atualizado os dados de Ibiraquera. Só sei que ela foi bem votada na sua comunidade, demonstrando sua aceitação como liderança.
Desagrupar ações
(ii) Houve uma manifestação do GAT em relação ao Plano Diretor de Palhoça. Há, assim, um conjunto de ameaças às lagoas vindo do setor privado e alinhado aos interesses do poder executivo municipal, estadual e federal. Verde, mas é importante ressaltar esse contexto desfavorável aos objetivos do PAN. 
(iii) Muitas ações em Planos. Tem muita coisa de articulação sendo feita no sentido da ação mesma. O resultado esperado pode ser que não chegue. Isso será feito durante a avaliação de meio-termo.  </t>
  </si>
  <si>
    <t xml:space="preserve"> Maria Aparecida Ferreira "Cida"
(Conselho Comunitário e Fórum da Agenda 21 de Ibiraquera)</t>
  </si>
  <si>
    <t>Maya Ribeiro Baggio (NGI ICMBio Carajás), Ronaldo Cataldo Costa (CEPSUL/ICMBio) (CEPSUL/ICMBio), Haliskarla Moreira de Sá (Instituto Tabuleiro/Caipora) e Luiz Henrique Fragoas Pimenta (Instituto Tabuleiro, Cooperativa Caipora, PEST e RMS da Guarda do Embaú).</t>
  </si>
  <si>
    <t>Municípios de Ibiraquera, Garopaba e Imbituba - SC</t>
  </si>
  <si>
    <t>Ação agrupada na ação 2.32 (monitoria 1). Ação desagrupada na monitoria 2.</t>
  </si>
  <si>
    <t>Esta ação se abre em múltiplas atividades, normalmente encabeçadas pelo CCI e Fórum da Agenda 21, e contam com o apoio dos colaboradores elencados e também com a parceria nas ações fiscalizadoras da Secretaria de Meio Ambiente do município de Imbituba e do Ministerio Público Federal, Regional de Tubarão.</t>
  </si>
  <si>
    <t>1. Proposta de IPTU Verde ao município, ainda em tramitação na prefeitura; 2. Criação de grupo de trabalho para exigir a aplicação do Plano de Manejo da APABF, quanto a retirada do carro das praias; 3. Criação do GT Lagoas junto a APABF, com foco inicial para a Lagoa da Ibiraquera; 4. Participação efetiva do CCI e Fórum da Agenda 21 no PMMA, COMCIDADE e COMUSA de Imbituba, que tratam de Plano da Mata Atlântica, planejamento urbano e saneamento, respectivamente; 5. Oficinas organizadas pelo CCI e Fórum junto à comunidade para avaliar propostas ao PDDSI, e acompanhamento dos trabalhos da SEDURB quanto ao Plano Diretor; 6. Acompanhamento de pesquisas junto ao IFSC sobre a lagoa e seu entorno, seja como orientação, e participação no Conselho daquela instituição de ensino; 7. Participação ativa no grupo de trabalho Rosa Sul, visando apresentar proposta para recuperação de áreas degradadas e acompanhar as obras do calçamento da avenida Porto Novo e exigindo a construção de calçadas para pedestres, requisito de lei municipal.</t>
  </si>
  <si>
    <t>A pandemia desde março de 2020 tem interferido no andamento dos trabalhos pelas restrições de convivio social impostas. Reuniões de forma digital tem sido o comum dos encontros. A resposta da prefeitura de Imbituba quanto a implementação das ações que lhe cabem tem sido muito lenta.</t>
  </si>
  <si>
    <t>A participação da comunidade tem sido boa quando chamada para discutir as questões, mas a execução das atividades normalmente são realizadas por poucas pessoas, sobrecarregando alguns membros das entidades, especialmente a diretoria.
Esta ação foi agrupada na 1ª Monitoria na ação 2.32, mas ambas articuladoras (Cida e Fabiana) solicitaram o desagrupamento devido a governança de cada uma sobre as ações.</t>
  </si>
  <si>
    <t>Excluir: Maya Ribeiro Baggio (NGI ICMBio Carajás)
Inserir:
Maria Paula Casagrande Marimon (Fórum Agenda 21 de Ibiraquera)</t>
  </si>
  <si>
    <t>Rodrigo Rodrigues de Freitas
(UNISUL)</t>
  </si>
  <si>
    <t>Paulo Roberto Pagliosa Alves (UFSC), Demétrio Guadagnin (UFRGS), Alexandre Krob (Instituto Curicaca),Maya Ribeiro Baggio (NGI ICMBio Carajás), Sérgio Netto (UNISUL) e Caio Cavalcanti Dutra Eichenberger (REBIO Arvoredo/ICMBio).</t>
  </si>
  <si>
    <t>Municípios de Garopaba e Imbituba - SC</t>
  </si>
  <si>
    <t>Há interesse da UNISUL submeter proposta de financiamento a este evento a ser complementada com recursos dos parceiros (ex.: GEF Mar).
Açao 1.37 agrupada aqui (conforme descrito naquela ação).</t>
  </si>
  <si>
    <t>Em 18 de setembro de 2020, durante a Plenária do Conselho Gestor da Área de Proteção Ambiental (APA) da Baleia Franca (CONAPA), foi proposto a criação do Grupo de Trabalho (GT) Lagoas, cuja proposta é articular uma série de ações para as lagoas de barra intermitente inseridas na unidade de conservação (Lagoa da Encantada, de Ibiraquera e do Camacho). Rodrigo Rodrigues de Freitas (UNISUL) foi indicado como coordenador deste GT. Em 9 de março de 2021 foi realizada uma reunião da Câmara Técnica de Gestão da Biodiversidade, onde foram levantados os resultados esperados e os membros. Entre os resultados esperados foi indicado "Realização de um evento nacional que aborde aspectos da ecologia e gestão das lagoas de barra intermitente". A proposta do evento é tirar encaminhamentos e lacunas de conhecimento, direcionando temas para responder aos problemas da APA. Com o prof. Sérgio Netto também foi realizado um contato para organizar o planejamento do evento. Tendo em vista a formação do GT Lagoas e a disponibilidade do prof. Sérgio, foi agendado para final de abril o início da articulação para realização do evento (elaboração do projeto), com data indicativa para novembro de 2021. Entre os colaboradores os seguintes não deverão contribuir para o evento, tendo em vista o foco nas lagoas da APA da Baleia Franca: Demétrio, Alexandre e Caio. Por outro lado, novos colaboradores estão sendo envolvidos.</t>
  </si>
  <si>
    <t>Atas de reuniões; Constituição do GT Lagoas, tendo o evento como uma das ações planejadas.</t>
  </si>
  <si>
    <t>Estão sendo realizadas reuniões remotas, em função da Pandemia do COVID-19. Estas reuniões não tem o mesmo efeito mobilizador que as reuniões presenciais, especialmente quando endereçadas às comunidades e com pescadores. Além disso, há poucos recursos públicos disponíveis para realização de eventos científicos.</t>
  </si>
  <si>
    <t xml:space="preserve"> Rodrigo Rodrigues de Freitas (UNISUL)</t>
  </si>
  <si>
    <t>O GT Lagoas terá a função de realizar um Plano de Ação para as Lagoas da APABF a partir do cruzamento do PAN Lagoas, Plano de Manejo APABF e ações locais (ex. Fórum Ag. 21 Lagoa Ibq.). Assim, para além do evento, este grupo pode ser uma referência para dar uma ancoragem territorial às ações do PAN.</t>
  </si>
  <si>
    <r>
      <rPr>
        <b/>
        <sz val="12"/>
        <color theme="1"/>
        <rFont val="Calibri"/>
        <family val="2"/>
        <scheme val="minor"/>
      </rPr>
      <t>EXCLUÍDA NA I MONITORIA:</t>
    </r>
    <r>
      <rPr>
        <sz val="12"/>
        <color theme="1"/>
        <rFont val="Calibri"/>
        <family val="2"/>
        <scheme val="minor"/>
      </rPr>
      <t xml:space="preserve"> Capacitação dos atores em processos de regularização fundiária, principalmente análise de cadeia dominial e instrução processual, em especial via EAD.</t>
    </r>
  </si>
  <si>
    <t xml:space="preserve"> Fernando Weber
(PARNA Lagoa do Peixe/ICMBio)</t>
  </si>
  <si>
    <t>Ação não iniciada. Sugestão de exclusão da ação, pós retorno do articulador (que saiu da gestão do PNLP) e da equipe. *OBS: Não há membros fixos das equipes das Equipes das Unidades de Conservação municipais, estaduais e federais</t>
  </si>
  <si>
    <r>
      <t xml:space="preserve">Ambientes florestais do litoral norte e costa doce, regiões de butiazal (litoral médio e sul) e remanescentes de </t>
    </r>
    <r>
      <rPr>
        <i/>
        <sz val="12"/>
        <color theme="1"/>
        <rFont val="Calibri"/>
        <family val="2"/>
        <scheme val="minor"/>
      </rPr>
      <t>Butia catarinenses</t>
    </r>
    <r>
      <rPr>
        <sz val="12"/>
        <color theme="1"/>
        <rFont val="Calibri"/>
        <family val="2"/>
        <scheme val="minor"/>
      </rPr>
      <t xml:space="preserve"> no litoral norte do Rio Grande do Sul</t>
    </r>
  </si>
  <si>
    <t xml:space="preserve">(i) No Rio Grande do Sul e no território do PAN Lagoas, especificamente, o número de processos de certificações e pessoas interessadas é crescente, mas entendemos que ainda está aquém do potencial.
(ii) Realização do evento Guardiões da Sociobiodiversidade, parceria entre a Rede sócio-técnica de guardiões de sementes crioulas para ampliação da agrobiodiversidade, segurança e soberania alimentar (Embrapa Clima Temperado, UFPel, IF Sul Pelotas, CNPq/MCTIC); RestauraSUL: Transferência de tecnologia para o manejo sustentável e restauração da vegetação nativa no Território Zona Sul do Rio Grande do Sul (Embrapa Clima Temperado), Nexo Pampa:Valorização, Manejo e Restauração da Vegetação Nativa como Estratégia para as Seguranças Alimentar, Hídrica e Energética (Embrapa Clima Temperado, CNPq/MCTIC); Rede RestaurAÇÃO - manejo e restauração da vegetação nativa no noroeste do Rio Grande do Sul (Embrapa Clima Temperado, Enel, Fapeg, Arede, Cooperfamiliar e Unijuí), pela Universidade Federal do Rio Grande do Sul, no âmbito dos projetos PANexus: Governança da sociobiodiversidade para segurança hídrica, energética e alimentar na Mata Atlântica Sul (ASSSANCR/PGDR/UFRGS, CNPq/MCTIC) e Grupo Viveiros Comunitários e pela Universidade Federal de Pelotas. O evento reuniu estudantes e instituições envolvidas com as temática do manejo agroflorestal. webinários do SIG AsSsAN. 24/06/2020 - Usos do butiá e do açaí juçara no RS: redes construídas, avanços regulatórios e contribuições para a segurança alimentar e nutricional. Marene Machado Marchi, Mariana Oliveira Ramos, Leonardo Marques Urruth Mediadora: Rosa Lía Barbieri
</t>
  </si>
  <si>
    <t xml:space="preserve">(i) Foram emitidas 70 Certificados Agroflorestais para a região do PAN Lagoas do Sul desde 2013. Webinário sobre Agroflorestas e Extrativismo Sustentável (novembro/20).
(ii) Foi realizada uma oficina de Certificação Agroflorestal pela SEMA de 2h, com cerca de 15 participantes. </t>
  </si>
  <si>
    <t>(i) Limitada capacidade operacional da SEMA em atuar no engajamento dos produtores, articulação esta que tem sido dinamizada por meio de organizações não governamentais e redes do campo agroecológico, como o Centro Ecológico, a Rede Ecovida e a Cadeia Solidária das Frutas Nativas.</t>
  </si>
  <si>
    <t xml:space="preserve">(i) Leonardo Marques Urruth (DLF/DBIO/SEMA - RS)
(ii) Gabriela Peixoto Coelho de Souza (PGDR/UFRGS)
</t>
  </si>
  <si>
    <t>(i) O número de certificados emitidos representa 42% de todos os certificados  para o RS (168). O Webinário buscou incentivar essas iniciativas de conservação pelo uso, divulgar o papel dos Planos Nacionais de Conservação de abordagem Territorial como estratégias para impulsionar estas iniciativas, bem como ampliar a articulação com o IMA/SC sobre esta temática, o qual também apresentou suas políticas públicas em construção para este escopo. Avaliar a possibilidade de novos projetos e parcerias com entidades de extensão rural para aumentar a capilaridade da difusão do processo de certificação no território do PAN Lagoas. 
Intensificar as conversas para a elaboração de instrumento similar para o Estado de Santa Catarina.</t>
  </si>
  <si>
    <t>Associação ou Cooperativa; Plano de Manejo; Marca coletiva de certificação; Certificação orgânica e indicação geográfica; registros de reuniões e eventos.</t>
  </si>
  <si>
    <t>Luciana Olivares Zanini
(Anselmi Advocacia e UFPel)</t>
  </si>
  <si>
    <t>Mônica Anselmi (Anselmi Advocacia), Lilian Terezinha Winckler (Embrapa  Clima Temperado), Janete Costa (EMATER), Paulo Duarte (FEPAM) e Ronaldo Cataldo Costa (CEPSUL/ICMBio) (CEPSUL/ICMBio).</t>
  </si>
  <si>
    <t>Município de Santa Vitória do Palmar e distrito do Taim/município de Rio Grande - RS</t>
  </si>
  <si>
    <t>O grupo de criadores encontra-se em fase de reunião e organização com o objetivo de constituir associação ou cooperativa.
Ação agrupada na 3.3</t>
  </si>
  <si>
    <t>(i) Sem retorno da articuladora.</t>
  </si>
  <si>
    <t>(i) Sem retorno da articuladora, apesar da insistência. Ficou de buscar retorno e, em caso negativo, excluir a ação.</t>
  </si>
  <si>
    <r>
      <rPr>
        <b/>
        <sz val="12"/>
        <color theme="1"/>
        <rFont val="Calibri"/>
        <family val="2"/>
        <scheme val="minor"/>
      </rPr>
      <t xml:space="preserve">AGRUPADA NA I MONITORIA: </t>
    </r>
    <r>
      <rPr>
        <sz val="12"/>
        <color theme="1"/>
        <rFont val="Calibri"/>
        <family val="2"/>
        <scheme val="minor"/>
      </rPr>
      <t>Promover a produção de carne certificada, o empreendedorismo regional e o turismo ambientalmente sustentável a partir da criação orgânica de ovinos, no âmbito da Rota do Cordeiro.</t>
    </r>
  </si>
  <si>
    <r>
      <rPr>
        <b/>
        <sz val="12"/>
        <color theme="1"/>
        <rFont val="Calibri"/>
        <family val="2"/>
        <scheme val="minor"/>
      </rPr>
      <t xml:space="preserve"> </t>
    </r>
    <r>
      <rPr>
        <sz val="12"/>
        <color theme="1"/>
        <rFont val="Calibri"/>
        <family val="2"/>
        <scheme val="minor"/>
      </rPr>
      <t>Associação ou Cooperativa; Plano de Manejo; Marca coletiva de certificação; Certificação orgânica e indicação geográfica.</t>
    </r>
  </si>
  <si>
    <t>Mônica Anselmi (Anselmi Advocacia), Lilian Terezinha Winckler (EMBRAPA), Janete Costa (EMATER), Paulo Duarte (FEPAM) e Caio Cavalcanti Dutra Eichenberger (REBIO Arvoredo/ICMBio)</t>
  </si>
  <si>
    <t>Ação agregou a ação 3.2.</t>
  </si>
  <si>
    <t xml:space="preserve">Jamir Luís Silva da Silva
(Embrapa Clima Temperado) </t>
  </si>
  <si>
    <t xml:space="preserve">Alexandre Krob (Instituto Curicaca) e Fernando Weber (PARNA Lagoa do Peixe/ICMBio), Jorge Schafhäuser (Embrapa Clima Temperado), Andreia Lucas (EMATER), Janete Basso (EMATER), Ronaldo Cataldo Costa (CEPSUL/ICMBio) (CEPSUL/ICMBio) e Henrique Ilha (ICMBio). </t>
  </si>
  <si>
    <t>(i) Em 2019 ocorreu uma defesa de mestrado da Lisiane e um trabalho encaminhado para publicação. Em 2020, foram feitas visitas na UC. Em julho desse mesmo ano o articulador saiu da Embrapa. A implementação de Unidades Demonstrativas (e.g. pastagens, manejo) continua sendo feita pelo Cláudio. Um ex-aluno da Embrapa que está dentro do programa "Juntos para competir" (SEBRAE), tem atuado também junto com o Cláudio.
(iii) Fez uma saída de campo com o Jamir na propriedade do Claudio (2º set/19). Jamir relatou que não ocorreu continuidade das atividades.</t>
  </si>
  <si>
    <t>(i) Visitas na UC; https://wp.ufpel.edu.br/govi/files/2020/02/DISSERTA%C3%87%C3%83O-MESTRADO-LISIANE.pdf
SILVA, J. L. S.; TOWNSEND, C. R. . Integração lavoura-pecuária em solos hidromórficos no bioma Pampa. In: Davi José
Bungenstab; Roberto Giolo de Almeida; Valdemir Antõnio Laura; Luiz Carlos Balbino; André Dominghetti Ferreira. (Org.). ILPF: inovação com integração de lavoura, pecuária e floresta. 1ed.Brasília / DF: Editora da Embrapa, 2019, v. 45, p. 723-730.; SILVA, J. L. S. ; FERREIRA, O.G.L. ; PINHEIRO, L. J. C. ; SCHAFHAUSER JUNIOR, J. . Recuperação do campo nativo na zona de amortecimento do Taim em integração lavoura pecuária. Boletim de Pesquisa e Desenvolvimento (Embrapa Clima Temperado. Impresso), 2020.</t>
  </si>
  <si>
    <t xml:space="preserve">(i) Articulador saiu da Embrapa. Com a pandemia, não foram feitos mais dias de campo, mas o trabalho em si continua no campo. 
(iii) Foi removido da UC e também comentou que a equipe estava com outras demandas/prioridades de trabalho. </t>
  </si>
  <si>
    <t>(i) Jamir Luís Silva da Silva (Embrapa Clima Temperado) 
(ii) Walter Steenbock (CEPSUL/ICMBio)
(iii) Ronaldo Cataldo (CEPSUL/ICMBio)</t>
  </si>
  <si>
    <t>(ii) Rever troca de articulador. Após conversa com Jamir, este manifestou dificuldades na execução atual da ação, porém manteve a posição pela continuidade da articulação. Encaminhamento: Manutenção do Jamir como articulador.
(iii) Vê necessidade de pedir ao Jamir para articular com alguém da Embrapa. Fez contato com a Lilian Winckler (Embrapa) para tentar captar recursos, mas não conseguiram.</t>
  </si>
  <si>
    <t>Implementar Unidade Demonstrativa de manejo sustentável da pecuária na zona de amortecimento e entorno do PARNA Lagoa do Peixe.</t>
  </si>
  <si>
    <t>Jamir Luís Silva da Silva
(Embrapa Clima Temperado)</t>
  </si>
  <si>
    <t>Luciana Olivares Zanini (Anselmi Advocacia e UFPel), Ronaldo Cataldo Costa (CEPSUL/ICMBio) (CEPSUL/ICMBio) e Jorge Schafhauser (Embrapa Clima Temperado).</t>
  </si>
  <si>
    <t>(i) A implementação está parada, pois saíram membros da Embrapa que estavam alinhados à implementação da unidade no PNLP. A princípio, o trabalho não continuará.</t>
  </si>
  <si>
    <t>(i) Membros da Embrapa que estavam alinhados à implementação da unidade no PNLP saíram do órgão. Ausência de disponibilidade de articulação.</t>
  </si>
  <si>
    <t>(i) Jamir Luís Silva da Silva (Embrapa Clima Temperado) 
(ii) Walter Steenbock (CEPSUL/ICMBio)</t>
  </si>
  <si>
    <t xml:space="preserve">(ii) Esta ação está para exclusão, a não ser que haja troca de articulador (essa ação seria muito importante, mas precisa de grande articulação). Para essa ação andar, depende da 3.4 andar bem e de uma grande articulação na região da Lagoa do Peixe, com os ruralistas, o que demandaria a imersão na gestão de conflitos da UC. Ficou de buscar troca de articulador. Após contato com o articulador atual e verificação de possibilidades de articulação junto ao PNLP,  verificou-se a dificuldade concreta de se iniciar a ação, frente ao contexto atual, bem como a ausência de disponibilidade de articulação. Mantém-se, então, o encaminhamento da exclusão da ação.
</t>
  </si>
  <si>
    <t>Lucas Rodrigues
(Rede Ecovida)</t>
  </si>
  <si>
    <t>Municípios da Costa do Lago Guaíba, Costa da Lagoa dos Patos e entorno - RS</t>
  </si>
  <si>
    <t xml:space="preserve">(i) Em 2020 todos os trabalhos que estavam em andamento sofreram algum impacto. Os agricultores têm dificuldade de não fazer encontros presenciais. Antes disso, o Núcleo Serra Mar seguia com a formação permanente de cerca de 30 agricultores sobre agricultura biodinâmica, com a participação de técnicos, sem recurso financeiro, na base da contribuição espontânea, sendo construído de forma coletiva. Houve a aproximação de 15 novos agricultores. Estão procurando elaborar estratégias para seguir com a formação, que tem proposta para 3 anos, de maneira virtual. Lucas relatou ainda que não houve certificações de novos agricultores devido a impossibilidade de realizar visitas técnicas. Mas estão acontecendo muitas reuniões virtuais e discussões sobre a PORTARIA MAPA Nº 52, DE 15 DE MARÇO DE 2021, que estabelece o Regulamento Técnico para os Sistemas Orgânicos de Produção e as listas de substâncias e práticas para o uso nos Sistemas Orgânicos de Produção.
</t>
  </si>
  <si>
    <t xml:space="preserve">(i) Reuniões virtuais e discussões sobre a PORTARIA Nº 52, DE 15 DE MARÇO DE 2021
(iii) Ocorreram encontros online; formação permanente com cerca de 30 agricultores. </t>
  </si>
  <si>
    <t>(i) Pandemia afetou o andamento da ação.</t>
  </si>
  <si>
    <t>(i) Lucas Rodrigues (Rede Ecovida)
(ii) Dilton de Castro (Comitê da Bacia do Rio Tramandaí)
(iii) Walter Steenbock (CEPSUL/ICMBio)
(iv) Roberta Aguiar dos Santos (CEPSUL/ICMBio)</t>
  </si>
  <si>
    <t>(ii) Há certificações agroflorestais no entorno das Rebios Serra Geral e da Mata Paludosa. O grupo de agricultores agroecologistas Comafitt, de Itati, se adaptaram durante a Pandemia e passsaram a entregar cestas de orgânicos na região do litoral norte.
(iv) Verde, embora com problemas, há muitas ações na direção da valorização da referida transição. Parece que os problemas estão sendo contornados, não levando ao impedimento da ação.</t>
  </si>
  <si>
    <t xml:space="preserve">Registro de atividades de assistência técnica, registros de atividades de campo, de produção, de número de produtores, de área de produção,  de capacitação e de  encontros. </t>
  </si>
  <si>
    <t>Paulo Alselmi Duarte da Silva
(FEPAM - RS)</t>
  </si>
  <si>
    <t>Enio Marchesan (UFSM), André Oliveira (IRGA), Kleber Grübel da Silva (NEMA), Tiago Paiva (Josapar), Ronaldo Costa (ESEC Taim/ICMBio), Andre Vieira (IRGA).</t>
  </si>
  <si>
    <t>Foi feito contato com André Vieira (IRGA), que passa a assumir a articulação, envolvendo também  em assentamentos de reforma agrária e pequenos produtores.</t>
  </si>
  <si>
    <t>(i) Paulo Duarte comentou com a Joana sobre duas experiências muito frutíferas na interação entre UCs na região do PAN no RS: Refúgio da Vida Silvestre Banhado dos Pachecos com o assentamento Filhos do Sepé (Viamão); e Parque Estadual de Itapuã, cuja participação de produtores de arroz do entorno da UC no Seminário Internacional de Arroz Orgânico (2018) gerou uma transição agroecológica de alguns produtores.</t>
  </si>
  <si>
    <t>(i) Joana Braun Bassi (DBIO/SEMA - RS)
(ii) Rodrigo Rodrigues de Freitas (UNISUL)
(iii) Gabriela Peixoto Coelho de Souza (PGDR/UFRGS)
(iv) Walter Steenbock (CEPSUL/ICMBio)
(v) Dilton de Castro (Comitê da Bacia do Rio Tramandaí)
(vi) Cleber Palma Silva (FURG e APA Lagoa Verde)</t>
  </si>
  <si>
    <t xml:space="preserve">(i) Conforme registrado na outra ação do Paulo Duarte, ele manifestou que não pretende seguir a articulação das ações do PAN, por alteração de cargo. Sugere que seja visto com ele alguém para assumir essa responsabilidade em seu lugar.  Foi então feito contato com Andre Vieira (IRGA), que assume a articulação.
(ii) Na realidade a demanda por arroz agroecológico é maior no entorno da Lagoa de Imaruí, no município de Imaruí, que fica fora da APA. Amarelo (para não excluir, mas faltam informações). Indicou o prof. Rogério PPGCA/UNISUL como colaborador (ele aceitou).
(iii) Projeto Nexus coordenado pelo Prof. Paulo César da Agronomia da UFRGS está voltado à produção de arroz orgânico em Viamão. Projeto iniciou em 2018 e irá até 2021. Sugere contatar o Martin, do Assentamento Filhos de Sepé, orientado do Prof. Paulo Cesar para assumir a função de articulador dessa ação. Contato: 5195458839. Após contato de Joana com Paulo Duarte (articulador), sugeriu-se solicitar a adequação na própria FEPAM para Claudia Wolff, ainda sem resposta. Walter reiterou, propondo retorno até 1/7. Caso não haja resposta, Walter buscar novo articulador. Claudia acha que essa ação parece ter mais afinidade com as atribuições do IRGA e NEMA. O Diretor Técnico, Renato Chagas poderá decidir sobre este assunto.
(iv) Acha importante buscar articular com lideranças dos assentamentos essa ação, também no rumo da substituição do articulador. Encaminhamento final: manutenção da ação e dos produtos. Busca do envolvimento proposto pelo Alberi
(v) O André Oliveira, do Comitê da bacia Mirim- São Gonçalo, é um grande técnico da produção de arroz orgânico, que poderia ser sondado para articulação.
(vi) Ficou de verificar sugestões de mudança de articulador/colaboradores. Cláudia acha que essa ação tem mais afinidade com as atribuições do IRGA e NEMA; propõe entrar em contato com o Diretor Técnico Renato Chagas para decidir sobre este assunto.
</t>
  </si>
  <si>
    <t>Inserir: Rogério Santos da Costa (PPGCA/UNISUL)</t>
  </si>
  <si>
    <t>Charles Lima
(NEDET/UFRGS)</t>
  </si>
  <si>
    <t>(i) A Cooperativa Girassol vem comercializando produtos da COOMAFIT e COOPTRAM - Cooperativa Dos Povos Tradicionais de Mostardas. O site da Girassol apresenta as parcerias com a RedeCOOP, Rede Ecovia, além de apresentar estas duas cooperativas do território rural litoral.</t>
  </si>
  <si>
    <t>(i) Sugere-se avaliar troca de articulador. No passado entrou em contato com o Charles, que disse que assumiria a interlocução com o PAN. Mas a articulação ficou comprometida da articuladora com o Território Rural Litoral. Esta ação pode aproximar a ação 3.6, pois a Cooperativa Girassol é uma central que trabalha com as cooperativas que incentivam a transição agroecológica no território no RS. Convidou a Adriana (IFRS). Adriana topou ser articuladora. É importante fazer uma apresentação mais detalhada do PAN e da ação para Adriana. Porém, fica como encaminhamento a alteração de articulador aqui definida.</t>
  </si>
  <si>
    <t>Mariana Ramos
(ONG ANAMA)</t>
  </si>
  <si>
    <t>(i) Foi finalizado em dezembro de 2020 o "Projeto de Promoção e Fortalecimento da Cadeia Solidária das Frutas Nativas do RS", desenvolvido por dois anos, através de uma parceira entre a empresa RGE, a SEMA e a Rede Ecovida, sob coordenação do CETAP. Uma das áreas desenvolvidas foi o litoral norte do RS.
(ii) Foi realizado o episódio do podcast "Que tal um mate? #12 - Desafios da segurança alimentar, hídrica, energética e a sociobiodiversidade, lançado em dezembro de 2020. Nesse episódio Alvir apresenta a Cadeia e faz uma interlocução com gestores de Bioeconomia do Ministério de Ciência, Tecnologia e Informações. 28/10/2020 - O apoio às cadeias sustentáveis de produtos da sociobiodiversidade no Plano de Ação Territorial para conservação de espécies ameaçadas do Planalto Sul - Joana Bassi; Luthiana Carbonell dos Santos; Alvir Longhi; Natal João Magnanti; Rafael Kamke Webinar: dia 07 de abril de 2021 - Consumo e processamento de frutas nativas: balanço de aprendizados colhidos junto à Cadeia Solidária das Frutas Nativas. Além de outras sessões realizadas no ano de 2020.
(iii) Ao longo de 2020 e início de 2021 foram elaboradas propostas de projetos de assessoria técnica envolvendo a valorização de frutas nativas e organização socioprodutiva em Santa Catarina, junto às ONGs Cepagro, CEMEAR e Vianei, para diferentes editais internacionais, sem contudo alcançar aprovação. Há projetos prontos versando sobre a promoção destas cadeias no território catarinense do PAN, aguardando oportunidade de financiamento. Em dezembro de 2020 foi também finalizado a segunda etapa do projeto Ecoforte, igualmente coordenado pelo CETAP, que atuou junto com outras organizações em ações de assessoria, promoção de produtos, elaboração de vídeos, montagem e distribuição de cestas emergenciais de alimentos. No Litoral Norte, por exemplo, a COOMAFITT integrou produtos da Cadeia Solidária das Frutas Nativas às suas cestas.</t>
  </si>
  <si>
    <t xml:space="preserve">(i) Foram realizados eventos de fomento aos produtos da sociobiodiversidade, além de um conjunto de encontros técnicos. Foram lançados 6 novos produtos da sociobiodiversidade, cujo desenvolvimento das cadeias produtivas deverá ser impulsionada nos próximos anos.
(ii) https://www.youtube.com/watch?v=U23r8S8Q7P8; Desenvolvimento de portfólio de produtos oriundos de Baccharis dracunculifolia, incluindo óleo essencial, hidrolatos, própolis verde. SIG AsSsAN Webinar: 13/05/2020 - Roda de conversa: o que são produtos da sociobiodiversidade? Como o conceito fortalece as lutas por territórios e as pautas socioambientais? - Mariana Oliveira Ramos Jeidi Yasmin Galeano Cobos Sílvia Letícia Alexius; Mediadora: Rafaela Biehl Printes 
</t>
  </si>
  <si>
    <t xml:space="preserve">(i) Joana Braun Bassi (DBIO/SEMA - RS)
(ii) Gabriela Peixoto Coelho de Souza (PGDR/UFRGS)
(iii) Mariana Ramos (ONG ANAMA) </t>
  </si>
  <si>
    <t xml:space="preserve">(i) Atividades realizadas pela ONG ANAMA, no âmbito do projeto “Promoção e Fortalecimento da Cadeia Solidária das Frutas Nativas e Dos Sistemas Agroflorestais Como Estratégia de Valorização e Conservação da Biodiversidade Nativa do RS”, executado pelo CETAP em parceria com a ANAMA. Um conjunto de projetos com envolvimento da SEMA e organizações não governamentais, incluindo a ANAMA, foram executados durante este período com a promoção de ações de assistência técnica e extensão rural voltadas à agroecologia no litoral norte e médio do RS. São eles: "Promoção e fortalecimento da Cadeia Solidária das Frutas Nativas e dos Sistemas Agroflorestais como estratégia de conservação da biodiversidade nativa no RS" (ANAMA e Centro Ecológico); "Sistemas agroflorestais: uso e valorização da sociobiodiversidade, como estratégia de preservação dos recursos naturais do Litoral Norte do RS" (Centro ecológico) e "Meliponicultura: manejo e conservação de abelhas sem ferrão no Litoral Médio e Litoral Norte do RS " (ANAMA).
(iv) Não teve muitas visitas técnicas, mas teve um ajuste para o campo virtual durante a pandemia. </t>
  </si>
  <si>
    <t>Certificação de 9 ha de sistemas agroflorestais</t>
  </si>
  <si>
    <t xml:space="preserve">(i) As ações foram foram prejudicas em função da Pandemia por COVID – 19 e falta de recursos financeiros. Dificuldade de coletar e compilar as informações.
(v) Ocorreu redução de financiamentos e problemas na estrutura operacional. </t>
  </si>
  <si>
    <t>(i) Letícia Casarotto Troian (ONG ANAMA) 
(ii) Gabriela Peixoto Coelho de Souza (PGDR/UFRGS)
(iii) Walter Steenbock (CEPSUL/ICMBio)
(iv) Joana Braun Bassi (DBIO/SEMA - RS)
(v) Dilton de Castro (Comitê da Bacia do Rio Tramandaí)</t>
  </si>
  <si>
    <t>(ii) Oficinas realizadas pelo Projeto PANexus com agricultores incentivando a meliponicultura, saboaria artesanal. 
(iii) Mesmo com poucas informações específicas, as açoes de ATER reduziram em muito, por redução de recursos de projetos, o que também aconteceu aqui.
(iv) O Projeto tem muitos elementos ligados à ação e tem outro projeto trazido pela Joana que também está relacionado com esta ação. Daria para incluir o projeto da CPFL também.
(v) Daria para incluir o Centro Ecológico e CETAP projetos no âmbito de reposição florestal da SEMA. Tem certa semelhança com a avaliação da ação das Lagoas (2.32).</t>
  </si>
  <si>
    <t>Lista de Produtos, reuniões de quilombos e das aldeias envolvidas com a EMATER, aldeias e quilombos com blocos de produtores.</t>
  </si>
  <si>
    <t>(ii) Atualmente a SEAPDR, EMATER, SEDAC e outros estão organizando um GT para tratar da venda do artesanato kaingang e Guarani que deveriam ir para as feiras, buscando uma forma de viabilizar as vendas durante a pandemia. Possibilidade de tratar com as cooperativas do MST e outros canais de comercialização. Efetivamente apenas uma aldeia em Viamão estava conseguindo vender alimentos no PAA.</t>
  </si>
  <si>
    <t>(i) Divulgação do selo Quilombo no Ministério da Agricultura e inscrição para todos os quilombos.</t>
  </si>
  <si>
    <t>(i) A pandemia tem afetado o andamento da ação.</t>
  </si>
  <si>
    <t>(i) Joseane dos Santos (Quilombo Chácara da Cruz - RS)
(ii) Márcia Londero (EMATER - RS)</t>
  </si>
  <si>
    <r>
      <rPr>
        <b/>
        <sz val="12"/>
        <color theme="1"/>
        <rFont val="Calibri"/>
        <family val="2"/>
        <scheme val="minor"/>
      </rPr>
      <t xml:space="preserve">EXCLUÍDA NA I MONITORIA: </t>
    </r>
    <r>
      <rPr>
        <sz val="12"/>
        <color theme="1"/>
        <rFont val="Calibri"/>
        <family val="2"/>
        <scheme val="minor"/>
      </rPr>
      <t>Estimular cadeias produtivas de artesanato de produtos originários da pesca nas comunidades de pescadores da Lagoa dos Patos.</t>
    </r>
  </si>
  <si>
    <t>Sem informações obtidas, ação excluída. *OBS: Não há membros fixos da EMATER/RS e NUDESE/FURG</t>
  </si>
  <si>
    <t>Sem informações sobre a continuidade das ações que vinham sendo executadas.</t>
  </si>
  <si>
    <t>Como a interlocução mais próxima que vinha fazendo com o Fórum do Delta do Jacuí, estava sendo estreitada pelo trabalho do mestrando Diogo Pires, e ele defendeu em 2018. Como no Fórum do Delta essa questão não foi a prioritária. Como o Claudio esteve envolvido em resultados concretos desta ação, sugere que haja a troca de articulador. Ação está sem informações sobre a continuidade das ações que o Claudio vinha relatando. Convidou a Adriana (IFRS). Adriana topou ser articuladora. É importante fazer uma apresentação mais detalhada do PAN e da ação para Adriana. Porém, fica como encaminhamento a alteração de articulador aqui definida.</t>
  </si>
  <si>
    <t xml:space="preserve"> Adriana Silvester Quadros (IFRS/Osório)</t>
  </si>
  <si>
    <t>Sídia Witter (Departamento de Diagnóstico e Pesquisa Agropecuária, Secretaria da Agricultura, Pecuária e Irrigação do RS - SEAPI), Rafael Gehrke (ONG ANAMA) e Ronaldo Cataldo Costa (CEPSUL/ICMBio) (CEPSUL/ICMBio).</t>
  </si>
  <si>
    <t>(i) Atividades realizadas pela ONG ANAMA, no âmbito do projeto “Meliponicultura: manejo e conservação de abelhas sem ferrão no Litoral Médio e Litoral Norte do RS"em parceria com CPFL Renováveis, SEMA/RS e BNDES.</t>
  </si>
  <si>
    <t>(i) 33 meliponarios instalados e/ou fortalecidos; 50 pessoas participantes em atividades de formacão; 1 Curso de Meliponicultura; 1 Seminário de Meliponicultura; mais de 250 visitas técnicas à meliponários; entrega de 125 insumos à meliponicultores (colônias e caixas racionais); produção de 15 vídeos informativos.
(ii) Oficinas de meliponicultura promovidas pelo PANexus no território do PAN.</t>
  </si>
  <si>
    <t>(i) As ações foram foram prejudicas em função da Pandemia por COVID – 19 e falta de recursos financeiros.</t>
  </si>
  <si>
    <t>(i) Letícia Casarotto Troian (ONG ANAMA)
(ii) Gabriela Peixoto Coelho de Souza (PGDR/UFRGS)</t>
  </si>
  <si>
    <t>(i) Sugere modificar o nome da ação, pois foi muito mais do que apenas implantar e monitorar meliponários. Proposta de novo texto da ação.</t>
  </si>
  <si>
    <t>Fomentar ou promover a meliponicultura no Litoral Norte e Médio do Rio Grande do Sul (GAT a confirmar)</t>
  </si>
  <si>
    <t>Gabriel Poester
(ONG ANAMA e AEPIM)</t>
  </si>
  <si>
    <t>Marcia Londero (EMATER - RS), Joana Braun Bassi (DBIO/SEMA - RS), Rafaela Printes (UERGS - Tapes) e Dilton de Castro (Comitê da Bacia do Rio Tramandaí).</t>
  </si>
  <si>
    <t xml:space="preserve">Ações de implementação e manejo de Sistemas agroflorestais e de recuperação de áreas degradadas realizadas nas aldeias Ka'aguy Porã e Guyrá Nhendu (Maquiné), Pindoty (Riozinho), Varzinha (Caraá), Tapé Porã (Guaiba), Ka'aguy Porã (Barra do Ribeiro), Mirim (Mariana Pimental), Coxilha da Cruz (Barra do Ribeiro), Guapoy (Barra do Ribeiro), Tenondé (Camaquã), Bonito (Camaquã), Água Grande (Camaquã), Pacheca (Camaquã) e Guajayvi Poty (Canguçu). Ainda a implantação de viveiros de mudas nas aldeias Tapé Porã, Ka'aguy Porã, Bonito, Tenondé e Guajayvi Poty </t>
  </si>
  <si>
    <t>Ações de implementação e manejo de Sistemas agroflorestais e de recuperação de áreas degradadas. 14 sistemas agroflorestais e de recuperação de áreas degradadas implantados/manejados nas aldeias; 05 viveiros de mudas implantados/manejados nas aldeias.</t>
  </si>
  <si>
    <t>(i) Os encontros executados pelo Projeto Taramandahy fase III, já haviam se encerrado neste período. Porém, outros encontros entre as aldeias Guarani foram realizados, como:  Encontro de Mulheres Mbya Guarani,  na aldeia da Estiva (2019) e o Encontro de Mulheres Mbya Guarani na Tekoá Para Roke, em Rio Grande/RS (2020). Diversos encontros autônomos entre as aldeias do Litoral Norte do RS; Ainda, a realização dos encontros mensais do Comitê Gestor da medida compensatória da BR-116, podem ser considerados encontros de gestão territorial e ambiental. 
(ii) O último encontro realizado foi o das Kunhangué, em janeiro de 2020.</t>
  </si>
  <si>
    <t>(i) Diversos encontros realizados.</t>
  </si>
  <si>
    <t>(ii)  Em função da pandemia não houve nenhum encontro nas aldeias a não ser para tratar de questões específicas e urgentes. Muitos encontros adiados pela Pandemia.</t>
  </si>
  <si>
    <t>(i) Gabriel Poester (ONG ANAMA e AEPIM)
(ii) Márcia Londero (EMATER - RS)
(iii) Dilton de Castro (Comitê da Bacia do Rio Tramandaí)</t>
  </si>
  <si>
    <t>(iii) Encaminhados 3 projetos pela Anama, parceiros e Guarani, para apoio aos encontros de Gestão Territorial e Ambiental (Noruega, Canadá, Fundação Tinker) e implantação de ações (agroflorestas e meliponicultura), porém não aprovados.</t>
  </si>
  <si>
    <t xml:space="preserve">(i) Neste período foi implantado um sistema ecológico de tratamento de efluentes domésticos na Escola Indígena da aldeia Pindoty, no município de Riozinho. </t>
  </si>
  <si>
    <t xml:space="preserve">(i) Uma (01) oficina de saneamento ecológico e implantação de um (01) sistema ecológico de tratamento de efluentes domésticos.  </t>
  </si>
  <si>
    <t>(i) A pandemia e o pequeno número de colaboradores tem afetado em ter maiores avanços nessa ação.</t>
  </si>
  <si>
    <t xml:space="preserve">(i) Recomenda-se que ações desta natureza sejam prioridade em ações junto às comunidades indígenas e que sejam cobrados os responsáveis legais (SESAI) para que estes problemas sejam solucionados. A questão do saneamento e abastecimento de água é um problema enfrentado na grande maioria das aldeias indígenas do território.
(ii) A dimensão da necessidade de saneamento nas aldeias é enorme, e deve ser assumida pela SESAI, órgão responsável por esse trabalho. Número pequeno de colaboradores. Seria interessante ter o número de aldeias proposto no projeto. Propor novo texto para a ação. Cobrar atuação da SESAI (está totalmente desestruturada). Acredita que a ANAMA tenha dados mais concretos sobre estas ações. Conversou com a Geóloga da SESAI que disse que em 2020 estavam organizando um Termo de Cooperação Técnica com a EMATER, para uma ação mais generalizada entre as aldeias de captação de agua, drenagem e proteção das nascentes. Com a Chegada da Pandemia, tudo parou. Encaminhamento final: manutenção do texto, dos produtos e da articulação da ação; propõe convidar a Mariana Soares para ampliar os colaboradores. 
(iii) As ações precisariam ser ampliadas, mas com uma maior protagonismo da SESAI. No entanto, mesmo com problemas a ação está andando. </t>
  </si>
  <si>
    <t>Márcia Londero
(EMATER - RS)</t>
  </si>
  <si>
    <t>Camaquã (Três Bicos), Cachoeira do Sul (Piquri), Charqueadas (Guadjayvi), Região metropolitana de POA e Aldeia Campo Bonito (Torres) - RS</t>
  </si>
  <si>
    <t>(i) Em função das enormes consequências sociais e economicas da Pandemia no Brasil e no mundo, a comercialização do artesanato ficou absolutamente prejudicada, acontecendo de forma bastante reduzida através de uma rede de apoiadores, que trabalham divulgando e vendendo por whatsapp o pouco que os indígenas ainda conseguem produzir, pois os insumos provindos dos projetos também cessaram. Sendo assim, a dependência dos indígenas de ambas as etnias por cestas básicas cresceu enormente. A negociação com a Banana Verde não vingou pois com a Pandemia a loja tb diminuiu suas vendas. A comercialização ainda está sendo reorganizada pela novíssima criação de um GT interinstitucional provocado pela iniciativa dos kaingang que viriam para vende se seu artesanato na Páscoa. Possibilidade de maior visualização desta situação agora no Abril indígena. Algumas articulações de publicidade com a SEDAC e com o programa balaio da Deusa, pra melhorar os espaços de venda.</t>
  </si>
  <si>
    <t>(i) Vendas de artesanato na loja da banana verde https://www.facebook.com/bananaverdepoa Venda de Erva Mate de carijo produzida pela aldeia Ka'a Miryndy em Água Grande com Eduardo Lobo - whatsapp (51) 995 603 827. Professora Marília UNISC, Professora Rafaela UERGS, CIMI, COMIN, Michele UFRGS/ Litoral Sul file:///C:/Users/emater/AppData/Local/Temp/catalogo%201.pdf</t>
  </si>
  <si>
    <t>(i) A Pandemia impossibilita que os indigenas circulem e façam suas próprias vedas de artesanto e outros produtos que estavam acostumados a comercializar. AO mesmo tempo as instituições responsáveis pelo fomento a produção de alimentos nas aldeias não estão atuando como deveriam, sendo assim o problema mais alarmante agora é a fome nas aldeias.</t>
  </si>
  <si>
    <t xml:space="preserve">(i) Márcia Londero (EMATER - RS)
(ii) Joana Braun Bassi (DBIO/SEMA - RS)
</t>
  </si>
  <si>
    <t>(i) Organizar algum evento com entidades apoiadoras e responsáveis, ASSANCírculo, CONSEA, etc. com o objetivo de arrecadação de alimentos e entrega nas aldeias. Revisão de texto. Retirar o "tira".
(ii) Foi articulada a venda de artesanato da aldeia Pindó Mirim junto à Cooperativa GiraSol, em Porto Alegre, com apoio logístico da SEMA e EMATER. Neste espaço tem havido a comercialização cestarias e colares Mbyá.</t>
  </si>
  <si>
    <t>Apoiar a produção e comercialização de artesanato indígena (Kaingang, Guarani e Charrua) no RS</t>
  </si>
  <si>
    <t>Registros de Projetos de Segurança Alimentar implementados; Acordos de uso de áreas lagunares para pesca e coleta e publicações.</t>
  </si>
  <si>
    <t>Contato com Dayse. Não houve avanços na relação entre as UCs e as aldeias. Inclusive o processo administrativo de ampliação da Aldeia de Itapuã, vizinha ao Parque, foi arquivado dentro do estado. Acampamentos Kaingang que se localizam ao lado das Flonas de Passo Fundo , de Canela e de São Francisco de Paula não conseguiram avançar nas negociações de uso das áreas reivindicadas como TI e/ou de extração de material ou mesmo pinhão. Mesmo assim, a etnia Xokleng com apoio das demais etnias do estado, firmou acampamento ao lado da FLONA de São Francisco de Paula e tem recebido apoio da sociedade.</t>
  </si>
  <si>
    <t>Municípios  de Garopaba, Paulo Lopes, Palhoça, Florianópolis, Pescaria Brava, Imaruí, Balneário Rincão, Imbituba, Laguna e Jaguaruna - SC</t>
  </si>
  <si>
    <t>(i) Em outubro de 2019 a Área de Proteção Ambiental (APA) da Baleia Franca encaminhou para o Fundo Nacional da Biodiversidade (FUNBio) um projeto para GEF-Mar tendo como objetivo geral "Realizar um diagnóstico da pesca na região da Ilha, sul da APABF, buscando promover o cadastramento, o automonitoramento, o levantamento de informações sobre as espécies de pescado e sazonalidade e o ordenamento da atividade pesqueira". O Programa de Pós-Graduação em Ciências Ambientais da Universidade do Sul de Santa Catarina (PPGCA/UNISUL) participou ativamente na elaboração deste projeto. Foi aprovado no mesmo edital o projeto: “Construindo uma parceria entre pescadores e o Parque Nacional da Lagoa do Peixe (PNPL): desafios para uma nova etapa de gestão”, que também inclui o monitoramento da pesca por meio de um Termo de Compromisso. Ambos os projetos contam com a parceria do Centro Nacional de Pesquisa e Conservação da Sociobiodiversidade Associada a Povos e Comunidades Tradicionais, base de Santa Catarina (CNPT/SC), o Centro Nacional de Pesquisa e Conservação da Biodiversidade Marinha do Sudeste e Sul (CEPSUL) e um consultor GEF Mar e Unidade de Coordenação do Projeto (UCP) do projeto GEF Mar (DAP/MMA). Ambos os projetos prevêem dois anos de execução e cada um contou com um recurso de R$ 200.000,00. Em setembro de 2020 iniciaram contatos com o Programa Monitora e, no mês seguinte, a Reserva Extrativista (RESEX) do Pirajubaé passou a participar das reuniões. Em novembro de 2020 foi constituído o Comitê de Acompanhamento do Projeto (CAP), que, além das referidas organizações citadas, passou a incluir a Universidade do Estado de Santa Catarina (UDESC, campus Laguna), Comissão Nacional de Fortalecimento das Reservas Extrativistas Costeiras e Marinhas (CONFREM) e representantes das comunidades de pescadores beneficiadas. Desde o final de 2020 vem sendo estruturado um curso de formação em monitoramento da pesca, ministrado por representantes do ICMBio, que está previsto para iniciar em abril de 2021.</t>
  </si>
  <si>
    <t>(i) Projetos da APA da Baleia Franca e do PNLP aprovados pelo FUNBio. Criação do Comitê de Acompanhamento do Projeto (CAP) da APA da Baleia Franca. Curso sobre monitoramento da pesca com início previsto para abril de 2021.</t>
  </si>
  <si>
    <t>(i) Foi previsto que a equipe do projeto elaborado pela APA da Baleia Franca fosse contratada como bolsa (coordenador geral, cientista pesqueiro e agentes locais). Até o momento, a contratação dos bolsistas não foi viabilizada pela falta de diretrizes e políticas internas para bolsas dentro das diretorias do ICMBio. Nesse sentido, foi necessário elaborar projetos específicos para cada integrante da equipe. Além disso, a pandemia de COVID-19 impossibilitou a realização de encontros presenciais, fundamentais para viabilizar um processo participativo com os pescadores artesanais.</t>
  </si>
  <si>
    <t>(i) Rodrigo Rodrigues de Freitas (UNISUL)
(ii) Walter Steenbock (CEPSUL/ICMBio)</t>
  </si>
  <si>
    <t>(i) Recomenda-se envolver os colaboradores desta ação no processo formativo em curso sobre monitoramento da pesca artesanal. Amarelo (por conta dos recursos para execução do GEF-Mar ainda não terem sido liberados um ano e meio após aprovação do projeto).
(ii) Na mesma temática, porém em outra região e dentro da área de relevância do PAN (seu território como um todo), está em curso o monitoramento participativo da pesca de camarão rosa no Parque Nacional da Lagoa do Peixe, envolvendo a gestão compartilhada da normatização da safra entre o ICMBio e 202 famílias de pescadores artesanais. O monitoramento participativo, no âmbito do Termo de Compromisso realizado entre o ICMBio e os pescadores, tem sido essencial para promover avanços para a gestão participativa da UC.</t>
  </si>
  <si>
    <t>*OBS: Não há membros fixos da EMATER/RS, da Prefeitura Municipal de Rio Grande e da Prefeitura Municipal de São José do Norte</t>
  </si>
  <si>
    <t>(i) Foi elaborado um estudo sobre a cadeia produtiva do pescado a partir da Colônia de Pescadores Z3, localizada em Pelotas-RS. Traz aspectos desta atividade, organogramas, relações, origem e destino do pescado em parte do território do PAN Lagoas do Sul.</t>
  </si>
  <si>
    <r>
      <t xml:space="preserve">(i) Álvaro, M.R.G.M. &amp; San Martin, M. C. 2020. Cadeia produtiva de pescado no sul do Rio Grande do Sul. Boletim de Conjuntura (Boca) ano II, 4 (10): 2-14. </t>
    </r>
    <r>
      <rPr>
        <sz val="12"/>
        <color rgb="FF1155CC"/>
        <rFont val="Calibri"/>
        <family val="2"/>
      </rPr>
      <t>https://revista.ufrr.br/boca/article/download/AlvaroMartin/3113</t>
    </r>
  </si>
  <si>
    <t>(i) Roberta Aguiar dos Santos (CEPSUL/ICMBio)
(ii) Rodrigo Rodrigues de Freitas (UNISUL)</t>
  </si>
  <si>
    <t>(ii) Amarelo (até final de 2021 terá um diagnóstico da cadeia produtiva do siri no complexo estuarino de Laguna).</t>
  </si>
  <si>
    <r>
      <t>Gabriela Peixoto Coelho de Souza (PGDR/UFRGS), Roger (CODETER-Litoral) e Tadeu Perciuncula</t>
    </r>
    <r>
      <rPr>
        <sz val="12"/>
        <color rgb="FFFF0000"/>
        <rFont val="Calibri"/>
        <family val="2"/>
        <scheme val="minor"/>
      </rPr>
      <t xml:space="preserve"> </t>
    </r>
    <r>
      <rPr>
        <sz val="12"/>
        <color theme="1"/>
        <rFont val="Calibri"/>
        <family val="2"/>
        <scheme val="minor"/>
      </rPr>
      <t>(Sindicato dos Trabalhadores Rurais).</t>
    </r>
  </si>
  <si>
    <t>11/2019 (monitoria anterior) foi realizado o evento Guardiões da Sociobiodiversidade, junto com a Sociedade Brasileira de Etnobiologia e Etnoecologia. Publicação da CARTA INDÍGENA DOS GUARDIÕES DA SOCIOBIODIVERSIDADE, CAPÃO DO LEÃO, no evento em 2019. 2020 foram publicados os Anais dos Guardiões da Sociobiodiversidade, apresentando vários trabalhos e experiências junto ao PAN Lagoas do Sul, citadas na ação 2.1. Nelas se destacam como praticas, projetos e processos a serem valorizados:1) A experiência do curso de formação independente em agricultura biodinâmica da Região Centro Sul do Rio Grande do Sul; 2) Áreas Protegidas, Sociobiodiversidade e Segurança Alimentar e Nutricional: reflexões sobre o papel do PAN Lagoas do Sul; 3) Os Guardiões de Sementes Crioulas e da Agrobiodiversidade como Memória Social e Patrimônio Genético do Município do Rio Grande; 4) Agricultura urbana e periurbana e a segurança alimentar e nutricional: a experiência de um projeto de extensão da UFRGS Litoral; 5) Tekoá Pindó Mirim: experiências no fortalecimento da soberania e segurança alimentar e nutricional em uma aldeia na região metropolitana do Rio Grande do Sul; 6) Avaliação do impacto dos sistemas agroflorestais nos fluxos econômicos e ecológicos de agroecossistemas em unidades familiares no território da Serra dos Tapes (RS); 7) Biodiversidade para sistemas agroflorestais em restingas: arranjos para a conservação e promoção das seguranças hídrica, energética e alimentar no sul do Brasil; 8) Oficina para desenho e implantação colaborativa de agroflorestas no sul do Rio Grande do Sul; 9) Desempenho da adubação verde no primeiro inverno de um Sistema Agroflorestal no Território Sul do Rio Grande do Sul; 10) Experiência inicial de agroflorestal em propriedade no Cerro do Tomé no município de Piratini/RS; 11) Reinserção do Capim Santa Fé no agroecossistema Mbyá-Guarani, em terras reconquistadas no Sul do Rio Grande do Sul; 12) Agrofloresta Lagoa Itapeva: relatos de uma experiência socioambiental na Mata Atlântica do Rio Grande do Sul; 13) Grupo Viveiros Comunitários: semeando autonomia, colhendo diversidade; 19) Plantas alimentícias não convencionais (PANC) no sul do Brasil: espécies nativas e seu potencial para a agricultura familia; 14) Sistemas Agroflorestais-Experienciando a Organização do Grupo Da Floresta-Canguçu/RS; 15) Sistemas Agroflorestais como restauradores da capacidade de armazenar e disponibilizar água do solo às plantas. 2020 foram publicados os Anais dos Guardiões da Sociobiodiversidade, apresentando vários trabalhos e experiências junto ao PAN Lagoas do Sul, citadas na ação 2.1. Nelas se destacam como praticas, projetos e processos a serem valorizados:1) A experiência do curso de formação independente em agricultura biodinâmica da Região Centro Sul do Rio Grande do Sul; 2) Áreas Protegidas, Sociobiodiversidade e Segurança Alimentar e Nutricional: reflexões sobre o papel do PAN Lagoas do Sul; 3) Os Guardiões de Sementes Crioulas e da Agrobiodiversidade como Memória Social e Patrimônio Genético do Município do Rio Grande; 4) Agricultura urbana e periurbana e a segurança alimentar e nutricional: a experiência de um projeto de extensão da UFRGS Litoral; 5) Tekoá Pindó Mirim: experiências no fortalecimento da soberania e segurança alimentar e nutricional em uma aldeia na região metropolitana do Rio Grande do Sul; 6) Avaliação do impacto dos sistemas agroflorestais nos fluxos econômicos e ecológicos de agroecossistemas em unidades familiares no território da Serra dos Tapes (RS); 7) Biodiversidade para sistemas agroflorestais em restingas: arranjos para a conservação e promoção das seguranças hídrica, energética e alimentar no sul do Brasil; 8) Oficina para desenho e implantação colaborativa de agroflorestas no sul do Rio Grande do Sul; 9) Desempenho da adubação verde no primeiro inverno de um Sistema Agroflorestal no Território Sul do Rio Grande do Sul; 10) Experiência inicial de agroflorestal em propriedade no Cerro do Tomé no município de Piratini/RS; 11) Reinserção do Capim Santa Fé no agroecossistema Mbyá-Guarani, em terras reconquistadas no Sul do Rio Grande do Sul; 12) Agrofloresta Lagoa Itapeva: relatos de uma experiência socioambiental na Mata Atlântica do Rio Grande do Sul; 13) Grupo Viveiros Comunitários: semeando autonomia, colhendo diversidade; 14) Plantas alimentícias não convencionais (PANC) no sul do Brasil: espécies nativas e seu potencial para a agricultura familia; 15) Sistemas Agroflorestais-Experienciando a Organização do Grupo Da Floresta-Canguçu/RS; 16) Sistemas Agroflorestais como restauradores da capacidade de armazenar e disponibilizar água do solo às plantas. Desenvolvimento de tese de doutorado sobre Soberania e Segurança Alimentar e Nutricional nos Areais da Ribanceira (Loyvana Perucchi/PGDR/UFRGS). Em 2021 disciplina Etnecologia e Gestão Socioambiental do PGDR teve como estudo de caso o PAN Lagoas. A disciplina desenvolveu trabalhos de análise e qualificação do documento Plano Territorial de Desenvolvimento Rural Sustentável do Território Rural Litoral. Alunos qualificaram o diagnóstico ambiental, das territorialidades dos povos e comunidades tradicionais, economia solidária, sugerindo ações para o Plano. A proposta do Plano qualificado está sendo entregue para o Prof. Jonas Semiotti do Campus Litoral da UFRGS, que está envolvido na reanimação do CODETER Litoral. Seções dos SIGs: 09/12/2019 (monitoria anterior) - PANEXUS – Sistemas Alimentares SustentáveisPGDR/UFRGS; Fabiana Thomé da Cruz; Walter Steenbock; Gabriela Coelho-de-Souza 12/02/2020 - Jeguata nhe´e vy´a rã - caminhada pela vida: o papel das retomadas mbyá guarani no manejo da sociobiodiversidade no RS; FACED e DESMA/PGDR UFRGS - Carolina Silveira Costa, Ivanilde da Silva; Rafael Frizzo. 11/03/2020 - Agua y soberanía alimentaria: una reflexión desde la economía ecológicaUniversidad de Guanajuato e DESMA/PGDR/UFRGS Erika Carcaño; José Valencia.</t>
  </si>
  <si>
    <t>https://youtu.be/7ie2OFk2qpY; Projetos e encontros realizados</t>
  </si>
  <si>
    <t xml:space="preserve">Gabriela Peixoto Coelho de Souza (PGDR/UFRGS) </t>
  </si>
  <si>
    <t>Levantamento, Diagnóstico, avaliação institucional, políticas públicas.</t>
  </si>
  <si>
    <t>Roberta Aguiar dos Santos
(CEPSUL/ICMBio)</t>
  </si>
  <si>
    <t>Márcia Londero (EMATER - RS), Ronaldo Cataldo Costa (CEPSUL/ICMBio) (CEPSUL/ICMBio) (ESEC Taim/ICMBio), Patrícia da Rosa (CNCFlora/JBRJ), Gabriela Coelho (UFGRS), Rodrigo Rodrigues de Freitas (UNISUL) , Joana Bassi (SEMA/RS) e Walter Steenbock,Maya Ribeiro Baggio (NGI ICMBio Carajás) e Cindy Tavares Barreto (FURG).</t>
  </si>
  <si>
    <t xml:space="preserve">(i) Nesta fase foram feitos alguns levantamentos sobre a caça, apanha e coleta de flora e fauna na região do PAN Lagoas do Sul e identificadas ações e estratégias realizadas sobre o tema, principalmente em Unidades de Conservação. Também foram registradas ações específicas de combate ou coibição da caça, coleta e apanha irregular de flora e fauna. Dentre as espécies estavam animais capturados na região abrangente pelo PAN Lagoas do Sul. No RS, Segundo a Brigada Militar, apreensões de animais silvestres capturados para venda ilegal subiram de 1.568, em 2019, para 1.864 em 2020, embora nem todos fossem capturados no Rio Grande do Sul. Segundo o IMA, de Santa Catarina, estão sendo envidados esforços para reduzir a caça e tráfico de animais silvestres. De junho de 2019 a junho de 2020, foram resgatados no estado 1.417 animais vítimas de tráfico. Foram identificadas 5 operações específicas no RS e SC, além de várias apreensões relacionadas à caça irregular ou ilegal e comércio ilegal. </t>
  </si>
  <si>
    <t xml:space="preserve">(i) 1. Foi gerada uma lista de espécies foco (fauna) que possuem a caça ou captura irregular como ameaça (ver relatório enviado para monitoria). 2. Também foram levantados estudos que possuem a caça como tema, para discussão e delineamento de estratégias, sobretudo em Unidades de Conservação ou em áreas afetas ao PAN Lagoas do Sul (ver referido relatório). 3. Foram identificadas, no período (2019 a 2020), algumas ações pontuais e operações vinculadas à caça e captura irregular e combate de tráfico de animais silvestres. </t>
  </si>
  <si>
    <t xml:space="preserve">(i) O comércio ilegal da fauna e a dificuldade de obter levantamentos da flora têm afetado o andamento da ação.
(ii) A falta de uma fiscalização mais eficiente tem afetado o andamento da ação (e.g. aumento da queima de butiazais). </t>
  </si>
  <si>
    <t xml:space="preserve">(i) Roberta Aguiar dos Santos (CEPSUL/ICMBio)
(ii) Joana Braun Bassi (DBIO/SEMA - RS)
(iii) Walter Steenbock (CEPSUL/ICMBio)
</t>
  </si>
  <si>
    <r>
      <rPr>
        <sz val="12"/>
        <color theme="1"/>
        <rFont val="Calibri"/>
        <family val="2"/>
        <scheme val="minor"/>
      </rPr>
      <t xml:space="preserve">(i) Como sugestão da monitoria anterior, está sendo estruturado um questionário a ser enviado aos órgãos competentes (incluindo UCs) sobre o tema desta ação. Estão sendo levantadas as informações relativas à flora.
(ii) Um documento que comprova o pouco comprometimento dos órgãos é esta matéria mobilizada pela ONG INGA, referente à falta de responsabilidade das instituições em assumir sua competência no incêndio ocorrido no município de Arambaré, onde os PANs são mencionados como políticas respaldam a conservação destes ambientes. </t>
    </r>
    <r>
      <rPr>
        <u/>
        <sz val="12"/>
        <color rgb="FF1155CC"/>
        <rFont val="Calibri"/>
        <family val="2"/>
        <scheme val="minor"/>
      </rPr>
      <t>https://www.jornalja.com.br/ambiente/ministerio-publico-estadual-investiga-devastacao-ambiental-em-arambare/se-fosse-incendio-acidental-os-espacos-de-areia-sem-vegetacao-seriam-barreiras-para-expansao-do-fogo_arambare_divulgacao/</t>
    </r>
    <r>
      <rPr>
        <sz val="12"/>
        <color theme="1"/>
        <rFont val="Calibri"/>
        <family val="2"/>
        <scheme val="minor"/>
      </rPr>
      <t xml:space="preserve">
(iii) Está longe de ter políticas de fiscalização que contempla os modos de vida tradicionais. </t>
    </r>
  </si>
  <si>
    <t>Davi Chemello
(DBIO/SEMA - RS)</t>
  </si>
  <si>
    <t>(i) 1. Tramitação de Ordem de Serviço da SEMA que estabelece os procedimentos para a Reposição Florestal Obrigatória. Dentre os artigos, consta como previsão legal que as ações de restauração ecológica florestal devem apresentar como critério a priorização da aquisição de mudas de viveiros próximos das áreas em restauração, e quando possível, de viveiros artesanais e comunitários de agricultores familiares e de comunidades tradicionais. A ordem de serviço tem previsão de ser publicada no primeiro semestre de 2021. 2. Está em construção o Programa Estadual de Recuperação da Vegetação Nativa, que objetiva criar e fortalecer políticas públicas voltadas à cadeia produtiva da recuperação da vegetação nativa no RS, envolvendo qualificação técnica da produção de mudas no RS; articulação de rede intersetorial sobre o tema; apoio e fomento a bancos de germoplasma e viveiros regionais. 3) Aprovação do projeto “Reflorestamento, viveirismo comunitário e agricultura indígena em aldeias Mbyá Guarani do território litoral norte do RS”, o qual prevê um viveiro comunitário na aldeia Kuaray Rexe (Osório); 4) Aprovação do projeto “Banco de Sementes do Jardim Botânico de Porto Alegre como Centro de referência para coleta, beneficiamento, armazenamento e distribuição de sementes de espécies arbóreas nativas do RS”, o qual pretende: 4.1) inserir o Banco de Sementes no contexto dos viveiros municipais do RS, instituições de pesquisas, ONG’s, como fornecedor de sementes de qualidade; 4.2) criar uma atuação colaborativa dos órgãos públicos municipais e estaduais voltados à produção de mudas de espécies nativas, visando formar uma “Rede de sementes de espécies nativas no RS”.</t>
  </si>
  <si>
    <t>(i) 1) Fechamento de Ordem de Serviço para Reposição Florestal Obrigatória, prevendo a priorização de mudas nos projetos técnicos de viveiros próximos das áreas em restauração, e quando possível, de viveiros artesanais e comunitários de agricultores familiares e de comunidades tradicionais. 2) Avanços na construção do Programa Estadual de Recuperação da Vegetação Nativa, onde um dos focos será a qualificação técnica da produção de mudas de espécies nativas; 3)Projeto “Reflorestamento, viveirismo comunitário e agricultura indígena em aldeias Mbyá Guarani do território litoral norte do RS”, o qual prevê um viveiro comunitário na aldeia Kuaray Rexe (Osório); 4) Projeto “Banco de Sementes do Jardim Botânico de Porto Alegre como Centro de referência para coleta, beneficiamento, armazenamento e distribuição de sementes de espécies arbóreas nativas do RS”.</t>
  </si>
  <si>
    <t>(i) Contexto da pandemia limitou e desarticulou o processo de produção e execução de projetos técnicos relacionados ao tema.</t>
  </si>
  <si>
    <t xml:space="preserve">(i) Davi Chemello (DBIO/SEMA - RS)
(ii) Joana Braun Bassi (DBIO/SEMA - RS)
(iii) Márcia Londero (EMATER - RS)
</t>
  </si>
  <si>
    <t>(i) Ação em sinergia com a 3.25
(ii) Considerando o sombreamento com a ação 3.25, propõe o seguinte ajuste: Apoiar projetos de estímulo ao viveirismo artesanal ou comunitário e a aquisição de mudas de espécies nativas da agricultura familiar e povos e comunidades tradicionais. Articulador: Joana Braun Bassi. Produtos: proposição de normativas e/ou programas; viveiristas artesanais certificados; auxílio técnico; projetos técnicos apoiados em sua execução.
(iii) Informa que a EMATER iniciou um Projeto Semeando nas Aldeias, dando orientação técnica ao plantio de sementes de hortaliças adquiridas com recurso do Etnodesenvolvimento das Comunidades indígenas de 2020 da SEAPDR/RS.</t>
  </si>
  <si>
    <t>Apoiar projetos de estímulo ao viveirismo artesanal ou comunitário e a aquisição de mudas de espécies nativas da agricultura familiar e povos e comunidades tradicionais.</t>
  </si>
  <si>
    <t>Proposição de normativas e/ou programas; viveiristas artesanais certificados; auxílio técnico; projetos técnicos apoiados em sua execução.</t>
  </si>
  <si>
    <t xml:space="preserve">Joana Braun Bassi (DBIO/SEMA - RS)
</t>
  </si>
  <si>
    <t>Joana Braun Bassi
(DBIO/SEMA - RS)</t>
  </si>
  <si>
    <t xml:space="preserve">(i) 1) Segue em tramitação uma Ordem de Serviço da SEMA que estabelece os procedimentos para a Reposição Florestal Obrigatória. Dentre os artigos, consta como previsão legal que as ações de restauração ecológica florestal deverão apresentar como critério a priorização da aquisição de mudas de viveiros próximos das áreas em restauração, e quando possível, de viveiros artesanais e comunitários de agricultores familiares e de comunidades tradicionais. A ordem de serviço tem previsão de ser publicada no primeiro semestre de 2021. 2) Além disso, está em construção o Programa Estadual de Recuperação da Vegetação Nativa, que objetiva criar e fortalecer políticas públicas voltadas à cadeia produtiva da recuperação da vegetação nativa no RS, envolvendo qualificação técnica  da produção de mudas no RS; articulação de rede intersetorial sobre o tema; apoio e fomento a bancos de germoplasma e viveiros regionais. 3) Projetos técnicos aprovados,incluindo área do PAN Lagoas, prevendo como condicionante a  aquisição de mudas espécies da Lista de Espécies da Flora Ameaçada de Extinção do RS (2014) e a priorização de mudas, quando possível, de viveiros artesanais e comunitários de agricultores familiares e de comunidades tradicionais. 4) Aprovação do projeto “Banco de Sementes do Jardim Botânico de Porto Alegre como Centro de referência para coleta, beneficiamento, armazenamento e distribuição de sementes de espécies arbóreas nativas do RS”, o qual pretende: 4.1) inserir o Banco de Sementes no contexto dos viveiros municipais do RS, instituições de pesquisas, ONG’s, como fornecedor de sementes de qualidade; 4.2) criar uma atuação colaborativa dos órgãos públicos municipais e estaduais voltados à produção de mudas de espécies nativas, visando formar uma “Rede de sementes de espécies nativas no RS”. 
</t>
  </si>
  <si>
    <t>(i) 1) Fechamento de Ordem de Serviço para Reposição Florestal Obrigatória, prevendo a priorização de mudas nos projetos técnicos de viveiros próximos das áreas em restauração, e quando possível, de viveiros artesanais e comunitários de agricultores familiares e de comunidades tradicionais. 2) Avanços na construção do Programa Estadual de Recuperação da Vegetação Nativa, onde um dos focos será a qualificação técnica da produção de mudas de espécies nativas; 3) Aprovação de projetos incluindo a priorização  da aquisição de mudas de viveiros artesanais e comunitários de agricultores familiares e de comunidades tradicionais; 3) Aprovação técnica do projeto “Banco de Sementes do Jardim Botânico de Porto Alegre como Centro de referência para coleta, beneficiamento, armazenamento e distribuição de sementes de espécies arbóreas nativas do RS”, aguardando-se uma potencial empresa executora.</t>
  </si>
  <si>
    <t>(i) Contexto da pandemia limitou e desarticulou  o processo de produção e execução de projetos técnicos relacionados ao tema.</t>
  </si>
  <si>
    <t>(i) Anteriormente ao apoio à normatização e aquisição de mudas de espécies nativas da agricultura familiar e comunidades tradicionais, o corpo técnico da SEMA está buscando fomentar a definição de diretrizes técnicas para qualificação de coleta de sementes e produção de mudas . Portanto, a ação não está acontecendo exatamente nos termos previstos, por uma análise estratégica de que há uma demanda anterior a ser trabalhadas, de qualificação de diretrizes técnicas da produção de mudas no RS.
Proposta de mudança da ação e agrupar com a 3.24 (já realizado)</t>
  </si>
  <si>
    <t>Municípios de Camaquã (Karandy), Cachoeira do Sul (yguabijú), Charqueadas (Guajayvy) - RS</t>
  </si>
  <si>
    <t>(ii) A SEMA aprovou e incluiu no site da SEMA (banco de projetos) o projeto "REFLORESTAMENTO, VIVEIRISMO COMUNITÁRIO E AGRICULTURA INDÍGENA EM ALDEIAS MBYA GUARANI DO TERRITÓRIO LITORAL NORTE DO RS ", proposto pela ONG AEPIM, o qual está aguardando interesse de empreendedor devedor de passivo ambiental. O projeto envolve o viveirismo e restauração de áreas em duas aldeias do litoral: Nhu Porã (Torres) e Sol Nascente (Osório).</t>
  </si>
  <si>
    <t>(i) No ano de 2020 foram implantados dois quintais agroflorestais em aldeias guarani. Um com 26 espécies das quais 18 nativas, na aldeia Tekoa Yvaviju, na localidade Piquiri em Cachoeira do Sul para 12 famílias. O segundo na Aldeia Tekoa Guavirá Poty, localidade de Palmeira, no município de Camaquã, com 31 espécies, sendo 11 frutíferas cosmopolitas e 20 nativas.</t>
  </si>
  <si>
    <t>(i) Márcia Londero (EMATER - RS)
(ii)  Joana Braun Bassi (DBIO/SEMA - RS)
(iii) Dilton de Castro (Comitê da Bacia do Rio Tramandaí)</t>
  </si>
  <si>
    <t xml:space="preserve">(iii) 3 projetos encaminhados pela Anama, parceiros e Guarani (3.16) que incluem essas ações, mas não aprovados. Em elaboração mais um a ser encaminhado para o RFO Sema/RS.
</t>
  </si>
  <si>
    <r>
      <t>Promover a conservação</t>
    </r>
    <r>
      <rPr>
        <i/>
        <sz val="12"/>
        <color theme="1"/>
        <rFont val="Calibri"/>
        <family val="2"/>
        <scheme val="minor"/>
      </rPr>
      <t xml:space="preserve"> in situ</t>
    </r>
    <r>
      <rPr>
        <sz val="12"/>
        <color theme="1"/>
        <rFont val="Calibri"/>
        <family val="2"/>
        <scheme val="minor"/>
      </rPr>
      <t xml:space="preserve"> e o uso sustentável de butiazais, fornecendo subsídios para a implantação de políticas públicas e de planos de desenvolvimento local e regional, a partir da Rota dos Butiazais.</t>
    </r>
  </si>
  <si>
    <t xml:space="preserve">Rosa Lia Barbieri
(Embrapa Clima Temperado) </t>
  </si>
  <si>
    <t>Ênio Egon Sosinski Júnior (Embrapa Clima Temperado), Marene Marchi (Embrapa Clima Temperado), Gabriela Peixoto Coelho de Souza (PGDR/UFRGS), Daniela Kuhn (UFRGS), Igor Kuhn (UFRGS), Ricardo Silva Pereira Mello (UERGS),Leonardo Marques Urruth (DLF/DBIO/SEMA - RS), Rafaela Printes (UERGS - Tapes), Fran Ávila (EMATER - Tapes), Nadir Feijó (EMATER - Barra do Ribeiro), Walter Steenbock (CEPSUL/ICMBio), Ronaldo Cataldo Costa (CEPSUL/ICMBio) (CEPSUL/ICMBio), Antonio Augusto Mendes dos Santos (Movimento Slow Food) e Jussara Dutra (Movimento Slow Food), Juliano Morales (UNISINOS), Mercedes Rivas (UDELAR - Uruguai), Aristóbulo Maranta (Parque El Palmar - Argentina), Iolanda Mroginski (Guerreiros do Ytay) e Jaime Mugica (UFPel).</t>
  </si>
  <si>
    <t>(i) Diversas lideranças na Rota dos Butiazais (e.g., artesãs, extrativistas, agricultores familiares, guias de turismo, ambientalistas, etc) foram identificadas a partir de contatos prévios e de reuniões de articulação realizadas nos locais. A execução do projeto trouxe vários avanços do conhecimento relacionados ao extrativismo de butiá: ocorrência de ecossistemas de butiazais preservados e degradados no Bioma Pampa, mapeamento de butiazais por meio de SIG, restauração de butiazais através de repovoamento e manejo com a pecuária,  protocolos de micropropagação e criopreservação para a conservação em longo prazo das espécies do gênero Butia, caracterização do perfil fitoquímico e antioxidante  dos butiás e seus derivados e potencialidade das partes renováveis dos butiazeiros para obtenção de biocombustíveis. A popularização dos conhecimentos e tecnologias desenvolvidos, com oficinas, seminários, exposições, vídeos, artigos científicos e artigos na mídia, é parte fundamental do projeto para a sensibilização da sociedade. Essas atividades têm fortalecido a ligação das pessoas com seu território, ao estimular um novo olhar sobre os recursos naturais, buscando valorizar o butiá como elemento da sociobiodiversidade, criando uma dinâmica na economia local associada à manutenção de serviços ecossistêmicos importantes nos butiazais remanescentes. Além disso, tem promovido ações para a conservação dos butiazais e da cultura relacionada, com geração de renda para os municípios envolvidos, fortalecendo a identidade regional e favorecendo a inclusão social e o desenvolvimento local. A Rota dos Butiazais tem articulado o “saber fazer” de diferentes locais, com valorização dos extrativistas, agricultores, artesãos e agroindústrias familiares, os quais historicamente utilizam os butiás de forma sustentável, estimulando o empreendedorismo inovador. Adicionalmente, contribui para alavancar e estimular a oferta de outros serviços associados, como hotelaria, restaurantes e guias turísticos locais.</t>
  </si>
  <si>
    <t>(i) Para uma maior sensibilização da sociedade foram desenvolvidos seminários, oficinas, exposições, vídeos, artigos científicos e artigos na mídia.
(ii) No dia 19 de março de 2021 foi defendida a dissertação de mestrado, junto ao PPGCA/UNISUL, intitulada "GOVERNANÇA AMBIENTAL DE BUTIAZAIS (Butia catarinensis)DA COSTA SUL DO BRASIL".</t>
  </si>
  <si>
    <t>(i) Rosa Lia Barbieri (Embrapa Clima Temperado)
(ii) Rodrigo Rodrigues de Freitas (UNISUL)</t>
  </si>
  <si>
    <t>X</t>
  </si>
  <si>
    <t>(i) Houve uma articulação inicial com a ESEC para execução desta ação. Houve troca de gestores da ESEC duas vezes, a equipe estava focada na construção do conselho gestor e houve uma falta de foco por parte do articulador sobre o tema desta ação por conta do projeto sobre as hidrovias. O assunto é um tema de grande interesse para a região. Precisa resgatar o contato com a nova gestão da ESEC. O projeto sobre aproveitamento econômico a partir do conhecimento tradicional sobre plantas medicinais será continuado por meio de oficinas com diversos estudiosos e atores econômicos. Essas atividades serão suportadas também pela parceria FURG e Porto do Rio Grande em pesquisa e extensão durante período de 3 anos a contar do segundo semestre de 2021.</t>
  </si>
  <si>
    <t>(i) Houve troca de gestores da ESEC duas vezes, a equipe estava focada na construção do conselho gestor e houve uma falta de foco por parte do articulador sobre o tema desta ação por conta do projeto sobre as hidrovias e dificuldade de contato com o articulador.
(ii) Dificuldade de contato com o articulador.</t>
  </si>
  <si>
    <t xml:space="preserve">(i) Ícaro Aronovich da Cunha (FURG) 
(ii) Márcia Londero (EMATER - RS)
(iii) Cleber Palma Silva (FURG e APA Lagoa Verde)
</t>
  </si>
  <si>
    <t xml:space="preserve">(ii) Interessante sinergia com conhecimento tradicional guarani sobre as plantas bioativas do Taim. Existem histórias de remédios contra o Cancer, mapeados na história guarani na região do Taim. A proposta de pesquisa não foi iniciado, e faltam informações, de onde vem o conhecimento tradicional e para quem é direcionado o aproveitamento econômico deste conhecimento? Quem são os atores econômicos envolvidos? Irá entrar em contato com o Ícaro para obter mais informações. Se houver interesse da pesquisa, pode entrar em contato com a família guarani que esteve no Taim a procura de remédio para câncer, indicado por Karaí do Paraguai. Essa é uma história antiga da chegada de umas famílias guarani no RS, provindas do Paraguai. Encaminhamento final: Ícaro não tem dado resposta. Buscar aproximação com Ícaro nos próximos meses e agregar os aspectos trazidos pela Márcia (ver comentário). Manutenção do texto, dos produtos e da articulação da ação. Caso não haja retorno nos próximos meses, encaminhamento para a exclusão da ação na próxima monitoria.
(iii) Acha que não está sendo desenvolvido e que o projeto do Porto não deve entrar com essa abordagem. </t>
  </si>
  <si>
    <r>
      <rPr>
        <b/>
        <sz val="12"/>
        <color theme="1"/>
        <rFont val="Calibri"/>
        <family val="2"/>
        <scheme val="minor"/>
      </rPr>
      <t xml:space="preserve">AGRUPADA NA I MONITORIA: </t>
    </r>
    <r>
      <rPr>
        <sz val="12"/>
        <color theme="1"/>
        <rFont val="Calibri"/>
        <family val="2"/>
        <scheme val="minor"/>
      </rPr>
      <t>Apoiar as iniciativas de turismo náutico sustentável na Lagoa dos Patos.</t>
    </r>
  </si>
  <si>
    <t>Ação agrupada à 1.45, juntamente com as ações 2.8 e 2.10. *OBS: Não há membros fixos da membros da APL Turismo Zona Sul RS.</t>
  </si>
  <si>
    <t>Tatiana Silva da Silva (UFRGS),  Luis Paulo Vieira Ramos (EMATER - RS e Fórum Delta do Jacuí), Fabiana Jacomel (ADTC), Juliana (IFSC), Wagner Cardoso (APABF/ICMBio), Cleber Palma Silva (FURG e APA Lagoa Verde), Luciana Olivares Zanini (Anselmi Advocacia e UFPel), Marene Marchi e Cindy Tavares Barreto (FURG).</t>
  </si>
  <si>
    <t>(i) A EMATER está começando um trabalho de qualificação de Turismo Rural, chamada de Turismo de proximidade em todo o estado, incluindo Agricultura familiar, assentamentos, quilombos e aldeias indígenas.</t>
  </si>
  <si>
    <t xml:space="preserve">(i) Foram realizadas 4 Oficinas de artesanato e 3 exposições da Rota dos Butiazais no desde outubro de 2019, 3 reportagens no youtube, 1 documentário: Sementes do amanhã, Rota dos Butiazais foi escolhida para lançamento da plataforma virtual NutriSSAN, 4 resumos publicados em eventos, um encontro Internacional, duas palestras e uma visita técnica até dezembro de 2019. Em 2020, publicação de artigo em revista, vídeo e programa no youtube, 2 resumos publicados, 1 curso a distância, duas web conferencias. </t>
  </si>
  <si>
    <t>(i) Não ocorreram avanços por conta da pandemia.</t>
  </si>
  <si>
    <t>(i) Márcia Londero (EMATER - RS)
(ii) Dilton de Castro (Comitê da Bacia do Rio Tramandaí)</t>
  </si>
  <si>
    <t>(i) Ficou de agregar mais colaboradores (e.g., atores da comunidade indígena) na ação. Existem algumas aldeias com potencial de participar de roteiros turísticos nos municípios, mas são poucos, como Pindó Mirim e Jatai ty em Viamão, Guapoy e Yvy Poty em Barra do Ribeiro e Pará Roké em Rio Grande. Os escritórios da EMATER nos municípios estão trabalhando com capacitação do público para receber turistas. Algumas aldeias participaram. Propõe agregar a Mariana Soares, Coordenadora da ATERS Indígena na EMATER, pois terá muito a contribuir nesse mapeamento. Acredita que o Jerônimo deve ter interesse em articular essa ação entre as aldeias que conhece. Também tem um amigo que trabalha com tecnologias digitais de captação de recursos que está a disposição para participar de eventuais projetos, e capacitações para os guarani de forma totalmente voluntária. Encaminhamento final: Manutenção do texto, dos produtos e da articulação da ação. Busca de agregação de colaboradores conforme comentário da Márcia.
(ii) Encaminhada ações do projeto Taramandahy (caicadas nas lagoas e rios) para divulgação na ABETA (Associação Brasileira de Turismo de Aventura), em fase de ajustes para se divulgar.</t>
  </si>
  <si>
    <t>Municípios de Garopaba, Imbituba e Paulo Lopes - SC</t>
  </si>
  <si>
    <t xml:space="preserve">Ações realizadas e produtos obtidos pelo processo DTS-IC  e projeto TBC (Turismo de Base Comunitária) Costa Catarina em 2020:
a) Continuidade da regularização administrativa da ADTC junto ao cartório de IBT (durante todo o ano de 2020)
b) Retomada da consultoria do Rafael Freitag, especialista em TBC e marketing digital, entre setembro e dezembro de 2020. </t>
  </si>
  <si>
    <t xml:space="preserve">a) Diagnóstico nos receptivos culturais, visita as comunidades tradicionais e entidades parceiras de TBC no território para rearticulação e definição de um plano de ação para 2021 e 2022;
b) Elaboração do projeto TBC Costa Catarina, a partir da atualização, complementações e melhorias das atividades de TBC em curso no território. O projeto está sendo apresentado para as principais entidades e atores visando apoio financeiro, e tem 3 eixos estratégicos a serem desenvolvidos em 2021/22:
• Associativismo e articulação territorial para fortalecer e ampliar o TBC;
• Melhorias nos receptivos para a acolhida de visitantes nas comunidades tradicionais (incluindo os novos protocolos sanitários de Covid);
• Comercialização e marketing dos produtos e serviços do TBC Costa Catarina (proposta de uma central de divulgação, agendamento e vendas de roteiros, visitas, trilhas, produtos típicos..) </t>
  </si>
  <si>
    <t>Os maiores desafios , no momento, se devem a Pandemia que dificulta muito para os receptivos. Além da falta de maior apoio político e financeiro para ampliar as iniciativas que jå são complexas por envolverem atores localizados em Garopaba, Imbituba e Paulo Lopes. Ou seja, o desafio é triplo no que tange a implantação tanto dos roteiros como das tecnologias sociais de baixo custo nos receptivos, valorizando a conservação dos espaços e o potencial educativo e econômico dessas tecnologias que podem ser melhor difundidas por meio dessas iniciativas.</t>
  </si>
  <si>
    <t>OBS. entidades e atores envolvidos:
Epagri
ADTC
Rede TOBTerra
IFSC/ Campus Garopaba
Sebrae (com a consultoria do Rafael)
Conselhos de turismo municipais
Prefeitura e Secretarias de turismo municipais
Entidades socioambientais e culturais do território (Garobaba Viva, AMA..)</t>
  </si>
  <si>
    <t>Márcia Londero
(EMATER)</t>
  </si>
  <si>
    <t xml:space="preserve">Proposta de ação contra a fome nas aldeias a ser articulada com a prof. Gabriela ASSAN Círculo e CONSEA. Andamento da compra e entrega de sementes na SEAPDR finalizado, mas insuficiente. EMATER organizando entrega e distribuição com assistência técnica através do "Projeto Semeando nas Aldeias". Por outro lado, as cestas básicas, que no ano de 2020 vieram de três instituições diferentes, este ano de 2021 virão de apenas uma fonte, CONHAB, distribuídas pela FUNAI. Assim, com o aumento da fome e dos pedidos de alimentos nas aldeias, realizamos duas reuniões para organizar uma rede de apoiadores, incluindo ONGs CIMI e AEPIM, UFRGS e UERGS. Para buscar apoio da Sociedade Civil de forma mais emergencial, através da "vaquinha online", principalmente para complementar as cestas básicas oferecidas pela FUNAI/estado e compostas basicamente por carboidratos. </t>
  </si>
  <si>
    <t>Desarticulação da equipe de trabalho da Divisão Indígena da SEAPDR e do CEPI</t>
  </si>
  <si>
    <t>No médio prazo, a proposta da Profa Gabriela de escrita de um projeto de RFO, com a participação de alunos dela e minha, será apresentado para a SEMA no sentido de engajar setores empresariais e conseguir um aporte maior de recursos Próxima reunião marcada para o dia 23 de abril.</t>
  </si>
  <si>
    <t xml:space="preserve">Foi realizada a IX Conferência Municipal de Agricultura e Abastecimento com o Tema "Pelo Fortalecimento da Zona Rural em Busca da Sustentabilidade e Segurança Alimentar e (re)constituído o Conselho Municipal de Agricultura e Abastecimento (CMAA) (11/2019). Foi realizada a 6ª CMSANS - Conferência Municipal de Segurança Alimentar e Nutricional Sustentável (09/2019), com o tema "Segurança Alimentar: Pela  Vida Saudável e Contra a Fome e a Miséria" e em apoio foram realizados encontros temáticos prévios, como o "Encontro Temático: Zonal Rural de Porto Alegre, Agricultura, Segurança e Soberania Alimentar: Compras Públicas, PAA e PNAE do Município; "Encontro Temático dos Povos Indígenas de Porto Alegre" e o "Encontro Temático sobre o Combate ao Uso de Agrotóxicos". Em 08/2019 ocorreu o "Encontro Temático do Meio da Pesca Artesanal de Porto Alegre".  Em 10/2020 foi realizado no formato virtual, o Encontro  "Resiliência e qualidade na produção e consumo local de alimentos: reflexões diante da pandemia" com  a participação de pescadores e agricultores. </t>
  </si>
  <si>
    <t xml:space="preserve">Relatórios, fotos e vídeos. </t>
  </si>
  <si>
    <t>A troca constante de gestores dificultou o andamento das ações.</t>
  </si>
  <si>
    <t>Cecília Nin
(SEMA-RS/DBIO/DUC)</t>
  </si>
  <si>
    <t>Alexandre Krob (Instituto Curicaca), Ana Marchezan (MPE), Nilo Camargo (MPF), Dilton de Castro (Comitê da Bacia do Rio Tramandaí) e Márcia Londero (EMATER - RS).</t>
  </si>
  <si>
    <t>Em outubro de 2019 obteve-se mais um acordo entre MPE, SEMA-RS e Setor Produtivo, em que houve forte intervenção de Deputado Federal nas negociações, e o grande avanço foi o  aprimoramento da fiscalização/monitoramento nas aplicações de agrotóxicos na APA do Banhado Grande – RS, através de uma maior exigência no atendimento da IN MAPA Nº 02/2008. Importante destacar que esse acordo culminou em um artigo (art. 230) da Lei 15.434/2020, o novo Código do Meio Ambiente do RS. Além disso, no zoneamento que está sendo elaborado para fins do Plano de Manejo da APA do Banhado Grande, que está em fase final de construção,  está se prevendo normas/ações que restrinjam e/ou protejam com maior segurança os recursos naturais e às pessoas.</t>
  </si>
  <si>
    <t>1) Acordo MPE-SEMA Safra 2019/2020 (Proc. Adm. MPE-RS 01337.00047/2015); 2) Artigo 230 da Lei 15.434/2020</t>
  </si>
  <si>
    <t>Considerando-se a atual conjuntura política federal, que favorece o uso de agrotóxicos, conseguiu-se pequenos avanços.</t>
  </si>
  <si>
    <t xml:space="preserve"> A procura do setor produtivo pela representação de um Deputado Federal no estudo de caso na APA do Banhado Grande trouxe uma pressão ainda maior ao processo, removendo qualquer possibilidade de considerar o território da APABG livre de agrotóxico. Fortalecer a rede social de monitoramento, através de uma maior divulgação e acesso das pessoas no intuito de registrarem as denúncias que envolvam derivas e contaminação com agrotóxicos. Deve-se buscar uma maior tecnologia no monitoramento das aplicações, já existem alguns avanços nessas discussões no âmbito do Fórum Gaúcho de Combate aos Impactos dos Agrotóxicos. Existe necessidade de uma maior articulação e integração entre as ações que buscam minimizar os impactos nos Estados e Municípios.</t>
  </si>
  <si>
    <t>Excluir: Alexandre Krob (Instituto Curicaca)</t>
  </si>
  <si>
    <t>A Carta das Sementes Próprias da RAMA foi apresentada nas conferências e outros espaços de divulgação</t>
  </si>
  <si>
    <t>Relatórios e e-mails enviados</t>
  </si>
  <si>
    <t>Ênio Egon Sosinski Júnior
(Embrapa Clima Temperado)</t>
  </si>
  <si>
    <t>Municípios de Tapes, Arambaré, Barra do Ribeiro, Santa Vitória do Palmar, Mostardas, Viamão, Osório, Torres e Palmares do Sul no RS,e municípios de Laguna, Imbituba e Garopaba em SC</t>
  </si>
  <si>
    <t>(i) A partir de outubro de 2019, foram feitas as seguintes ações relacionadas ao escopo proposto: Publicação de artigo propondo o reconhecimento por parte da legislação ambiental brasileira da importância do reconhecimento dos butiazais como ecossistemas tão relevantes como os florestais para a conservação da biodiversidade brasileira.</t>
  </si>
  <si>
    <t>(i) SOSINSKI JUNIOR, E. E.; URRUTH, L. M.; BARBIERI, R. L.; MARCHI, M. M.; MARTENS, S. G. On the ecological recognition of Butia palm groves as integral ecosystems: Why do we need to widen the legal protection and the in situ/on-farm conservation approaches? Land Use Policy, v. 81, p. 124-130, 2019.</t>
  </si>
  <si>
    <t>(i) A sua transferência para a Embrapa Recursos Genéticos e Biotecnologia pelo período de dois anos (2019 e 2020).</t>
  </si>
  <si>
    <t xml:space="preserve">(i) Ênio Egon Sosinski Júnior (Embrapa Clima Temperado)
(ii) Patrícia Rosa (CNC Flora)
(iii) Márcia Londero (EMATER - RS)
(iv) Letícia Casarotto Troian (ONG ANAMA)
(v) Roberta Aguiar dos Santos (CEPSUL/ICMBio)
(vi) Walter Steenbock (CEPSUL/ICMBio)
</t>
  </si>
  <si>
    <t>(i) Ajustar a ação para compatibilizar com os resultados alcançados. Colaborar com politicas públicas de incentivo para a disponibilização de áreas rurais privadas à pesquisa em prol da conservação. 
Oficina de monitoria: revisão do produto; incluir publicação técnica e nota - subsídios, documentos técnicos, artigos etc...
(ii) A partir do articulo a equipe terá dados para a produção da nota técnica. Esta última também depende de vontade política da Embrapa. Acredita que o articulador está conduzindo a ação com êxito.
(iii) A publicação propoe o reconhecimento por parte da legislação a importancia do reconhecimento dos butiazais e os butiazais são em areas privadas.
(iv) Não entendeu o porquê do artigo estar contribuindo para a ação. Acha que não propõe mecanismos de incentivos.
(v) A partir do artigo a equipe terá dados para a produção da nota técnica.
(vi) Revisão do produto: incluir publicação técnica e nota - subsídios, documentos técnicos, artigos etc...</t>
  </si>
  <si>
    <t xml:space="preserve">Subsídios, documentos técnicos e artigos para os mecanismos propostos na ação </t>
  </si>
  <si>
    <t>Municípios de Tapes, Arambaré, Barra do Ribeiro, Santa Vitória do Palmar, Mostardas, Viamão, Osório, Torres e Palmares do Sul no RS, e municípios de Laguna, Imbituba e Garopaba em SC</t>
  </si>
  <si>
    <t>Articular com a Divisão de Flora / SEMA / RS</t>
  </si>
  <si>
    <t>(i) A partir de outubro de 2019, foram feitas as seguintes ações relacionadas ao escopo proposto: Publicação de videos animados (Português e Espanhol com legenda em Inglês) estimulando a adoção do manejo conservativo da pecuária em áreas privadas com criacão de gado em butiazais do bioma Pampa. Capitulo de livro internacional apresentando resultados de pesquisa com o manejo conservativo do gado em áreas privadas de butiazais no bioma Pampa e no leste do Uruguai. Duas publicações da Série Embrapa relacionadas com o mapeamento dos butiazais e controle de espécies invasoras em áreas privadas com butiazais no bioma Pampa.</t>
  </si>
  <si>
    <t>(i) 1 – Dois vídeos animados foram publicados nas mídias sociais da Embrapa. 
Em português (https://www.youtube.com/watch?v=ZMGS_u9O3Ww)
Em Espanhol com legendas em Inglês (https://www.youtube.com/watch?v=5dPNJMsatJE&amp;t=0s). 2 - SOSINSKI JUNIOR, E. E.; BARBIERI, R. L.; RIVAS, M. Pecuária em campo nativo: uma aliada na restauração dos Butiazais. In: HILGERT, N. I.; POCHETTINO, M. L.; BERMEJO, J. E. H. Palmeras Nu al suar de la América Austral. Madrid: Red Cultiva CYTED, 2020. p. 181-194. 3 - (a) Documento publicado sob o título: “Estado de Conservação dos Butiazais em Tapes e Barra do Ribeiro, Rio Grande do Sul”, no link (https://ainfo.cnptia.embrapa.br/digital/bitstream/item/218159/1/DOCUMENTOS-493.pdf). (b) Documento publicado com o título “Crescimento e Controle de Pinus em Butiazal no Sul do Brasil”. No link (https://ainfo.cnptia.embrapa.br/digital/bitstream/item/218868/1/DOCUMENTOS-495.pdf).</t>
  </si>
  <si>
    <t>(i) As restrições decorrentes da Pandêmia que impediram a melhor articulação das ações de capacitação tecnológica dessa atividade.</t>
  </si>
  <si>
    <t xml:space="preserve">(i) Ênio Egon Sosinski Júnior (Embrapa Clima Temperado)
(ii)  Joana Braun Bassi (DBIO/SEMA - RS)
(iii) Gabriela Peixoto Coelho de Souza (PGDR/UFRGS) </t>
  </si>
  <si>
    <t>(ii) Dentre os produtos previstos, percebe que há registros de ações. Acredita ver um esforço. A Rota surge num contexto de interlocução com as propriedades privadas. Percebe que a atual gestão do Embrapa tem se envolvido menos com comunidades indígenas. Ajustar revisão da data de término da ação.
(iii) O esforço que está sendo feito, mas não está muito ligado ao objetivo da ação. Os contratos com a EMBRAPA não avançaram. Em 2018 havia uma abertura maior, mas atualmente essa possibilidade de uso de áreas privadas pelos povos e comunidades tradicionais está impossibilitada.</t>
  </si>
  <si>
    <t>Documentos e material de divulgação científica incentivando o uso sustentável dos butiazais eo emprego de boas práticas agropecuárias para a conservação e uso dos butiazais.</t>
  </si>
  <si>
    <t>Letícia Casarotto Troian (ONG ANAMA), Alexandre Krob (Instituto Curicaca), Gabriela Peixoto Coelho de Souza (PGDR/UFRGS) e Paulo Pagliosa (UFSC).</t>
  </si>
  <si>
    <t>Em sinergia com o Projeto PANexus</t>
  </si>
  <si>
    <t>(i) Foram realizados, via PANexus, encontros para a construção e perspectivas de aplicação de indicadores de sistemas agroflorestais, porém com foco na Floresta de Araucária. Isso gerou a cartilha INDICADORES PARA MONITORAMENTO DA EVOLUÇÃO DE AGROFLORESTAS NA REGIÃO DA FLORESTA COM ARAUCÁRIA, em fase final de publicação, bem como a tese de doutorado de Adriana Rita Sangalli (UFRGS/PGDR) - Multifuncionalidade de sistemas agroflorestais na Floresta Ombrófila Mista: construção participativa e desempenho de indicadores de monitoramento. 
(ii) Está em fase de consolidação o GT indicadores da sociobiodiversidade, integrando os processos em curso: 1) InovaSocial da Embrapa Clima Temperado, construindo indicadores de segurança alimentar e sociobiodiversidade, junto à agricultores produtores de sementes crioulas, das cooperativas Cooperfumos e Coonaterra. 2) PlaGeSSAN – Plataforma de Gestão do Conhecimento em Soberania e Segurança Alimentar e Nutricional , que está sendo desenvolvida pelo MCTI e Rede Nacional de Pesquisa e Comitê Técnico Científico da PlaGeSSAN. A PlaGeSSAN está sendo desenvolvidas a partir de dois grandes eixos: a) Portal de conteúdos, com a possibilidade de cadastrar projetos, experiências e criar espaços de trabalho colaborativo intitulado “comunidades”; b) Indicadores. Esta funcionalidade permite fazer buscas de indicadores de SSAN em 8 dimensões, conforme Plano de SAN (2011-2015) (7 dimensões). Está sendo construída a dimensão Sociobiodiversidade, buscando uma integração com a proposta metodológica que está sendo desenvolvida por meio da parceria do AsSsAN Círculo e Embrapa Clima Temperado, no âmbito do projeto InovaSocial. 3) PAN Lagoas do Sul, coordenado pelo CEPSUL, com o objetivo de monitorar os objetivos e ações do Plano Estratégico Nacional para a Conservação de Espécies Ameaçadas de Extinção. O PAN possui uma experência de construção dos indicadores de linha de base do objetivo relacionado à intersetorialidade e equidade. 4 PAT Planalto Sul, planos com enfoque territorial, reconhecendo as territorialidades de flora e fauna integradas a territorialidades de diferentes grupos humanos. Foram realizadas duas reuniões, em fevereiro e março. A primeira teve a apresentação dos indicadores desenvolvidos pelo Alvori Christo (AsSsAN UFRGS em parceria com InovaSocila (Embrapa Clima Temperado) para monitorar soberania e san na rede de produtores de sementes crioulas. A segunda reunião tratou da formalização do GT, a partir de uma proposta de minuta. Bem como os indicadores de intersetorialidade e equidade desenvolvidos pelo PAN Lagoas, coordenado pelo Prof. Rodrigo de Freitas (UNISUL), foram apresentados. Ficou agendada uma terceira reunião para apresentar o trabalho da PlaGeSSAN no desenvolvimento da dimensão e indicadores de sociobiodiersidade.</t>
  </si>
  <si>
    <t>(i) Cartilha INDICADORES PARA MONITORAMENTO DA EVOLUÇÃO DE AGROFLORESTAS NA REGIÃO DA FLORESTA COM ARAUCÁRIA.  tese de doutorado de Adriana Rita Sangalli (UFRGS/PGDR)
(ii) Artigo aceito para publicação na Revista Meio Ambiente e Desenvolvimento: Indicadores de monitoramento de sistemas tradicionais de produção de erva-mateno Centro-Sul do estado do Paraná, Brasil. Sangalli et al</t>
  </si>
  <si>
    <t xml:space="preserve">(i) Walter Steenbock (CEPSUL/ICMBio)
(ii) Gabriela Peixoto Coelho de Souza (PGDR/UFRGS) </t>
  </si>
  <si>
    <t xml:space="preserve">(i) Apesar do foco ser na FOM, a aplicação metodológica nas restingas é possível. Há interface potencial também com a implementação da certificação agroflorestal. Em conversa com Leonardo Urruth, ele disse que está previsto o retorno periódico de relatórios das áreas de certificação agroflorestal. É possível, em princípio, a partir destes relatórios, criar e utilizar indicadores.
(ii) COMO ENCAMINHAMENTO SUGERE-SE A EXPANSÃO DO CONVITE PARA TODOS OS MEMBROS DO GAT QUE TENHAM INTERESSE E A CONSTITUIÇÃO DESTE GT POR PARTE DO PAN LAGOAS DO SUL. A PERIODICIADE DOS ENCONTROS É MENSAL. BEM COMO CONVIDAR TÉCNICOS DA SEMA QUE TENHAM INTERESSE.
</t>
  </si>
  <si>
    <t xml:space="preserve">(i) 1. Esta ação é dependente em parte da ação 1.52, onde está sendo elaborado um levantamento das lacunas de amostragem de levantamentos florísticos (e de fauna). A partir desse dignóstico, se pretende avaliar a possibilidade de identificar as bases de dados mais adequadas para subsidiar a análise florística (Termos de referência) para ambientes não-florestais no território do PAN Lagoas. 
 2. Outra atividade em desenvolvimento é a elaboração de uma proposta de diretrizes e critérios para a análise dos pedidos de supressão de Campos Nativos do RS. Tal proposta foi finalizada e encaminhada à direção da FEPAM na forma de relatório de Grupo de Trabalho. Assim que houver a apresentação do produto à direção da SEMA, poderemos divulgar eu conteúdo amplamente. 
 3. Também está em elaboração um material de divulgação: mapeamento dos ambientes não-florestais do território com enfoque municipal, para enviar em anexo a ofício para cada município alertando para a conservação desses ambientes e promover a incorporação de rotinas de proteção e licenciamento ambiental municipal.
(ii) Documento técnico de espécies para restauração da Floresta Ombrófila Densa está em andamento, a partir da parceria entre PANexus, SEMA e Embrapa Clima Temperado. A Oficina apresentada na monitoria anterior, também impulsionou a proposta de protocolo de ação para restauração dos campos. A SEMA avançou na sistematização dos dados, construindo uma minuta de normativa. Deste movimentam irão sair dois produtos: a publicação do documento técnico e a normativa. Esta irá beneficar os ecossistemas campestres no território do PAN.
</t>
  </si>
  <si>
    <t xml:space="preserve">(i) Leonardo Marques Urruth (DLF/DBIO/SEMA - RS)
(ii) Gabriela Peixoto Coelho de Souza (PGDR/UFRGS) </t>
  </si>
  <si>
    <t>(i) Uma ordem de serviço da SEMA, construída pelos analistas ambientais da Divisão de Flora, está em processo de finalização, visando disciplinar detalhes dos procedimentos de RFO. Deverá ser editada no primeiro semestre de 2021.
(iii) Estão sendo promovidos, através da SEMA e empresas devedoras de reposição florestal obrigatória, projetos técnicos prevendo metodologias diversas de restauração e (alguns dos quais)  indicadores de monitoramento da restauração ecológica, os quais fundamentam a definição de diretrizes técnicas. São eles: 1) Valorização e restauração da vegetação nativa na região Noroeste do Rio Grande do Sul: apoio à coleta de sementes, à produção de mudas e à formação de viveiros comunitários (Embrapa-Clima Temperado); 2) Sistemas agroflorestais: uso e valorização da sociobiodiversidade, como estratégia de preservação dos recursos naturais do Litoral Norte do RS (Centro Ecológico); 3) Promoção e Fortalecimento da Cadeia Solidária das Frutas Nativas e Dos Sistemas Agroflorestais Como Estratégia de Valorização e Conservação da Biodiversidade Nativa do RS; 4) Conservação, repovoamento e usos dos ecossistemas de butiazais no Rio Grande do Sul (Embrapa - Clima Temperado); 5) Restauração Ecológica com Agroflorestas em Áreas Indígenas no Rio Grande do Sul (CTI). Para o ano de 2021, a execução de novos projetos estão previstos, em tratativas entre o Estado e as empresas.</t>
  </si>
  <si>
    <t>(i) Leonardo Marques Urruth (DLF/DBIO/SEMA - RS)
(ii) Gabriela Peixoto Coelho de Souza (PGDR/UFRGS) 
(iii) Joana Braun Bassi (DBIO/SEMA - RS)</t>
  </si>
  <si>
    <t>(ii) Vários projetos RFO em andamento. Os dados poderiam ficar sistematizados aqui. Informações foram adicionadas.</t>
  </si>
  <si>
    <t>Mapear áreas de banhado, marismas e áreas úmidas, avaliar seu status de conservação para propor um mapa de sensibilidades ambientais, utilizando a Convenção RAMSAR como subsidio técnico.</t>
  </si>
  <si>
    <r>
      <t>Jorge </t>
    </r>
    <r>
      <rPr>
        <sz val="12"/>
        <color rgb="FF111111"/>
        <rFont val="Calibri"/>
        <family val="2"/>
        <scheme val="minor"/>
      </rPr>
      <t xml:space="preserve">Luiz Rodrigues Filho
</t>
    </r>
    <r>
      <rPr>
        <sz val="12"/>
        <color rgb="FF000000"/>
        <rFont val="Calibri"/>
        <family val="2"/>
        <scheme val="minor"/>
      </rPr>
      <t xml:space="preserve"> UDESC (Laguna)</t>
    </r>
  </si>
  <si>
    <t>Entorno das lagoas de Ibiraquera e Encantada, Municípios de Imbituba e Garopaba, Laguna e Jaguaruna - SC</t>
  </si>
  <si>
    <t xml:space="preserve">(ii) Está em andamento o livro Sociobiodiversidade e dinâmicas no território do PAN Lagoas do Sul. Esta publicação promovida pelo PANexus, PAN Lagoas do Sul, UERGS e ONG Anama, em parceria com as instituições do GAT tem a pretensão de avançar na espacialização dos ecossistemas no território do PAN. </t>
  </si>
  <si>
    <t>(i) Rodrigo Rodrigues de Freitas (UNISUL)
(ii) Gabriela Peixoto Coelho de Souza (PGDR/UFRGS) 
(iii) Walter Steenbock (CEPSUL/ICMBio)
(iv) Roberta Aguiar dos Santos (CEPSUL/ICMBio)
(v) Paulo Roberto Pagliosa Alves (UFSC)</t>
  </si>
  <si>
    <t xml:space="preserve">(i) Essa ação voltou a ser debatida na Câmara Técnica de Gestão da Biodiversidade do CONAPA e deverá avançar com o GT Lagoas.
(iii) Percebe que está havendo um mapeamento (apesar de estar no início ainda). Não tem problemas limitantes para a sua ação. 
(iv) Percebe que não está utilizando muito a convenção RAMSAR e há a falta de apoio do articulador. 
(v) Jorge vai continuar como articulador. Já está se programando. Tiveram alguns atrasos com o seu aluno. </t>
  </si>
  <si>
    <t>Jaqueline Durigon
(FURG - São Lourenço)</t>
  </si>
  <si>
    <t>Muncípios de São Lourenço do Sul, Cristal, Camaquã, Amaral Ferrador, Tapes, Arambaré - RS</t>
  </si>
  <si>
    <t>(i) Ação não executada.</t>
  </si>
  <si>
    <t>(i) Seu aluno de mestrado que trabalhava com o tema da ação desistiu do mestrado por motivos pessoais.</t>
  </si>
  <si>
    <t>(i) Jaqueline Durigon (FURG - São Lourenço)
(ii) Walter Steenbock (CEPSUL/ICMBio)
(iii) Patrícia Rosa (CNC Flora)</t>
  </si>
  <si>
    <t xml:space="preserve">(i) Recomenda passar a articulação para a Priscila Porto Alegre Ferreira (Fundação Zoobotânica/RS), pois eles trabalham com esse tema da ação. Inclusive, essa fundação possui os dados da flora ameaçada do RS mapeado.
(ii) Passar a articulação para a Priscila Porto Alegre Ferreira (Fundação Zoobotânica/RS) = 51 99548 2191. Walter ficou de entrar em contato com ela. Priscila não respondeu. Seguir na busca de novo articulador (a). Manter ação como está.
(iii) Caso a Priscila não aceite, sugere entrar em contato com Rosana Sena.
</t>
  </si>
  <si>
    <t>Relatório de ações realizadas do Programa Estadual de Controle de Espécies Exóticas Invasoras do RS na área de abrangência do PAN no Estado.</t>
  </si>
  <si>
    <t>Raquel Pretto
(FEPAM - RS)</t>
  </si>
  <si>
    <t xml:space="preserve">Recebe o agrupamento das ações 4.12 e 4.16, entrando aquelas como um produtos desta. </t>
  </si>
  <si>
    <t>(i) Especificamente na área de abrangência do PAN Lagoas no RS, em março/20 foram enviados ofícios aos Comitês de Bacia do Litoral Médio, Tramandaí e Mampituba, falando sobre o Programa Invasoras, o PAN Lagoas e solicitando um espaço para diálogo com os Comitês.                                                                                    Com abrangência estadual, em dez/19 foi realizado o Seminário Regional de Espécies Exóticas Invasoras, reunindo público e, principalmente, os órgãos ambientais dos três estados do Sul, RS, SC e PR. Em julho/20 foram disponibilizados os anais do Seminário, que reuniram trabalhos realizados também nos três Estados.</t>
  </si>
  <si>
    <t>(i) Ofícios enviados (primeiro contato junto aos CBH); Anais do Seminário publicados (link); Evento divulgado no Boletim Lagoando n.º 5 e no livro do PAN.</t>
  </si>
  <si>
    <t>(i) Não recebemos nenhum retorno do ofício enviado aos Comitês de Bacia, sequer uma manifestação de recebimento do mesmo. Diante do cenário de pandemia que se instalou logo após o seu envio, não foi reforçada a solicitação de agenda.</t>
  </si>
  <si>
    <t>(i) Raquel Pretto (FEPAM - RS)</t>
  </si>
  <si>
    <t xml:space="preserve">(i) A aproximação com as instituições com atuação sobre o território do PAN Lagoas, objeto da ação para que possamos unir esforços no combate a invasão biológica, adotou como estratégia fazê-la via Comitês por eles reunirem vários atores, porém ainda sem sucesso. Frente as restrições impostas para as atividades presenciais, gostaríamos de sugestão do GAT de como poderíamos reformular a abordagem desta ação no território.                                                                       </t>
  </si>
  <si>
    <t>Inserir: Rômulo Valim (Balcão Tramandaí; romulo-valim@sema.rs.gov.br) e Clara Liberato (Balcão Tramandaí; clara-liberato@sema.rs.gov.br)</t>
  </si>
  <si>
    <r>
      <rPr>
        <b/>
        <sz val="12"/>
        <color theme="1"/>
        <rFont val="Calibri"/>
        <family val="2"/>
        <scheme val="minor"/>
      </rPr>
      <t xml:space="preserve">AGRUPADA NA I MONITORIA: </t>
    </r>
    <r>
      <rPr>
        <sz val="12"/>
        <color theme="1"/>
        <rFont val="Calibri"/>
        <family val="2"/>
        <scheme val="minor"/>
      </rPr>
      <t>Executar o controle de espécies exóticas invasoras entre a Lagoa Negra e a Laguna dos Patos, no Parque Estadual de Itapuã.</t>
    </r>
  </si>
  <si>
    <t>Felipe Rangel
(DUC/DBIO/SEMA - RS)</t>
  </si>
  <si>
    <t>Agrupada na ação 4.11, como produto daquela. OBS: Não há membros fixos do Parque Estadual de Itapuã (PEI)</t>
  </si>
  <si>
    <r>
      <t xml:space="preserve">Incentivar a implementação das ações do Plano de Ação da Lagoa do Paurá/São José do Norte, com foco no controle  da invasão biológica de </t>
    </r>
    <r>
      <rPr>
        <i/>
        <sz val="12"/>
        <color theme="1"/>
        <rFont val="Calibri"/>
        <family val="2"/>
        <scheme val="minor"/>
      </rPr>
      <t xml:space="preserve">Pinus </t>
    </r>
    <r>
      <rPr>
        <sz val="12"/>
        <color theme="1"/>
        <rFont val="Calibri"/>
        <family val="2"/>
        <scheme val="minor"/>
      </rPr>
      <t>spp pelas empresas responsáveis.</t>
    </r>
  </si>
  <si>
    <r>
      <t xml:space="preserve">Relatório apresentado da execução das ações de controle da invasão biológica de </t>
    </r>
    <r>
      <rPr>
        <i/>
        <sz val="12"/>
        <color theme="1"/>
        <rFont val="Calibri"/>
        <family val="2"/>
        <scheme val="minor"/>
      </rPr>
      <t>pinus.</t>
    </r>
  </si>
  <si>
    <r>
      <t xml:space="preserve">Redução da invasão biológica de </t>
    </r>
    <r>
      <rPr>
        <i/>
        <sz val="12"/>
        <color theme="1"/>
        <rFont val="Calibri"/>
        <family val="2"/>
        <scheme val="minor"/>
      </rPr>
      <t>pinus</t>
    </r>
    <r>
      <rPr>
        <sz val="12"/>
        <color theme="1"/>
        <rFont val="Calibri"/>
        <family val="2"/>
        <scheme val="minor"/>
      </rPr>
      <t xml:space="preserve"> no entorno da lagoa do Paurá.</t>
    </r>
  </si>
  <si>
    <t>Este plano foi um dos produtos gerados no Projeto RS Biodiversidade/SEMA (anos 2011 a 2016).
Houve a discussão/proposta de agrupamento mas, considerou-se que esta ação não deve ser agrupada com 4.11, 4.12 e 4.16 pois, por mais que se trate também de caso de controle de invasão biológica, não está diretamente ligada ao Programa da SEMA e é desenvolvida por governança da FEPAM.</t>
  </si>
  <si>
    <t xml:space="preserve">Corte raso de aproximadamente 2/3 do plantio de pinus incidente no entorno da lagoa do Paurá, dentro da área pertencente a Empresa Habitasul Florestal S.A..  O MP do município de Rio Grande, através da Promotora Anelise Becker, acompanha a situação. Permanece boa parte da resteva (biomassa remanescente) no local. Deverá ser emitido, nas próximas semanas, renovação de Licença de Operação contendo os procedimentos para remoção deste material.                                                                                                                </t>
  </si>
  <si>
    <t>O empreendedor apresentou argumentação referente a possbilidade de não remoção do material resultante do corte (troncos, galhos). Chegou-se a um meio termo onde deverá ser removido o material de maior volumetria, como os troncos. A biomassa remanescente deverá ter uma avaliação constante refente a sua decomposição e eventuais conflitos quanto a plena retomada da regeneração da vegetação nativa.</t>
  </si>
  <si>
    <t>Frederico S. Salamoni Seganfredo (FEPAM/DASP/DILAP - RS)</t>
  </si>
  <si>
    <t>Está previsto para os próximos meses, após a emissão da Renovação de Licença de Operação, uma nova vistoria na área para que sejam acompanhados os andamentos das adequações propostas.</t>
  </si>
  <si>
    <r>
      <t xml:space="preserve">Apoiar estudos e ações visando a erradicação de </t>
    </r>
    <r>
      <rPr>
        <i/>
        <sz val="12"/>
        <color theme="1"/>
        <rFont val="Calibri"/>
        <family val="2"/>
        <scheme val="minor"/>
      </rPr>
      <t>Pinus</t>
    </r>
    <r>
      <rPr>
        <sz val="12"/>
        <color theme="1"/>
        <rFont val="Calibri"/>
        <family val="2"/>
        <scheme val="minor"/>
      </rPr>
      <t>spp. em áreas invadidas no Parque Nacional da Lagoa do Peixe  e a recuperação das áreas degradadas.</t>
    </r>
  </si>
  <si>
    <t>Lisandro Signori
 (PARNA Lagoa do Peixe/ICMBio)</t>
  </si>
  <si>
    <r>
      <t xml:space="preserve">Áreas invadidas por </t>
    </r>
    <r>
      <rPr>
        <i/>
        <sz val="12"/>
        <color theme="1"/>
        <rFont val="Calibri"/>
        <family val="2"/>
        <scheme val="minor"/>
      </rPr>
      <t>Pinus</t>
    </r>
    <r>
      <rPr>
        <sz val="12"/>
        <color theme="1"/>
        <rFont val="Calibri"/>
        <family val="2"/>
        <scheme val="minor"/>
      </rPr>
      <t>sp no Rio Grande do Sul e Santa Catarina</t>
    </r>
  </si>
  <si>
    <t>(i) As últimas ações de manejo para a erradicação do pinus forram feitas em 2020, com corte e queima prescrita.</t>
  </si>
  <si>
    <t>(i) O articulador não está mais trabalhando com esta agenda e estão perdendo agentes no parque.</t>
  </si>
  <si>
    <t>(i) Lisandro Signori  (PARNA Lagoa do Peixe/ICMBio)
(ii) Walter Steenbock (CEPSUL/ICMBio)</t>
  </si>
  <si>
    <t>(ii) Rever articulador. Entrar em contato com o Lisandro. Após contato com o articulador (LIsandro), este informou que, apesar da agenda com esta ação estar atualmente limitada, há alguma atividades pontuais e uma esperança de ampliação das mesmas com um incremento na equipe da Unidade. Não há contexto adequado para um novo articulador, no momento. Encaminhamento: manter o articulador atual.</t>
  </si>
  <si>
    <r>
      <t xml:space="preserve">Implementar projeto de controle da invasão biológica de </t>
    </r>
    <r>
      <rPr>
        <i/>
        <sz val="12"/>
        <color theme="1"/>
        <rFont val="Calibri"/>
        <family val="2"/>
        <scheme val="minor"/>
      </rPr>
      <t>Pinus</t>
    </r>
    <r>
      <rPr>
        <sz val="12"/>
        <color theme="1"/>
        <rFont val="Calibri"/>
        <family val="2"/>
        <scheme val="minor"/>
      </rPr>
      <t xml:space="preserve"> spp. na faixa de domínio da BR 101 (trecho Capivari do Sul à São José do Norte).</t>
    </r>
  </si>
  <si>
    <r>
      <t xml:space="preserve">Redução da área invadida de </t>
    </r>
    <r>
      <rPr>
        <i/>
        <sz val="12"/>
        <color theme="1"/>
        <rFont val="Calibri"/>
        <family val="2"/>
        <scheme val="minor"/>
      </rPr>
      <t>pinus</t>
    </r>
    <r>
      <rPr>
        <sz val="12"/>
        <color theme="1"/>
        <rFont val="Calibri"/>
        <family val="2"/>
        <scheme val="minor"/>
      </rPr>
      <t xml:space="preserve"> na faixa de domínio da BR-101.</t>
    </r>
  </si>
  <si>
    <t>Projeto a ser implementado com recurso oriundo da Reposição Florestal Obrigatória (RFO), conforme Instrução Normativa SEMA n°002/2013.
Houve a discussão/proposta de agrupamento mas, considerou-se que a ação é de governança da FEPAM, área transcende ao território do PAN. Por isso seu não agrupamento com 4.11, 4.12 e 4.16.</t>
  </si>
  <si>
    <t>Conforme relatado na primeira monitoria, a FEPAM emitiu no Estado do RS Licenças de Operação para regularização das estradas estaduais, por núcleos, incluindo condicionantes específicas, nas quais constam o controle de exóticas invasoras, amparando-se na resolução Consema 376/2018, que estabelece critérios para o licenciamento do manejo da vegetação nativa e exótica para manutenção das faixas de domínio no RS. Em alguns trechos de rodovias do Estado estão sendo realizados o controle. Em relação às áreas do PAN, mais especificamente em relação ao trecho Capivari do Sul à São José do Norte, não houve licenças emitidas e, portanto, ainda não estão submetidas às condicionantes , incluindo controle de exóticas. Foi encaminhado e-mail ao setor responsável, no mês de março, solicitando se há previsão para tal.</t>
  </si>
  <si>
    <t>Não houveram, ainda, produtos relacionados</t>
  </si>
  <si>
    <t>Esta ação acabou sendo deslocada da SEMA, abrangendo uma atribuição da FEPAM, pois o controle de exóticas passou a ser uma exigência legal nos processos de licenciamento ambiental das estradas, dentre outras condicionantes. Portanto, não cabe mais os recursos da Reposição Florestal Obrigatória sob gestão da SEMA. Neste sentido, sua execução depende, agora, dos fluxos e rotinas institucionais da FEPAM.</t>
  </si>
  <si>
    <r>
      <rPr>
        <b/>
        <sz val="12"/>
        <color theme="1"/>
        <rFont val="Calibri"/>
        <family val="2"/>
        <scheme val="minor"/>
      </rPr>
      <t>AGRUPADA NA I MONITORIA:</t>
    </r>
    <r>
      <rPr>
        <sz val="12"/>
        <color theme="1"/>
        <rFont val="Calibri"/>
        <family val="2"/>
        <scheme val="minor"/>
      </rPr>
      <t xml:space="preserve"> Implementar Plano de Controle do Javali </t>
    </r>
    <r>
      <rPr>
        <i/>
        <sz val="12"/>
        <color theme="1"/>
        <rFont val="Calibri"/>
        <family val="2"/>
        <scheme val="minor"/>
      </rPr>
      <t xml:space="preserve">(Sus scrofa) </t>
    </r>
    <r>
      <rPr>
        <sz val="12"/>
        <color theme="1"/>
        <rFont val="Calibri"/>
        <family val="2"/>
        <scheme val="minor"/>
      </rPr>
      <t>para conservação da avifauna nativa e migratória na Ilha Grande da Lagoa do Casamento e entorno.</t>
    </r>
  </si>
  <si>
    <t>Dennis Nogarolli Patrocínio
(DBIO/SEMA - RS)</t>
  </si>
  <si>
    <r>
      <rPr>
        <b/>
        <sz val="12"/>
        <color theme="1"/>
        <rFont val="Calibri"/>
        <family val="2"/>
        <scheme val="minor"/>
      </rPr>
      <t>CONCLUÍDA NA I MONITORIA:</t>
    </r>
    <r>
      <rPr>
        <sz val="12"/>
        <color theme="1"/>
        <rFont val="Calibri"/>
        <family val="2"/>
        <scheme val="minor"/>
      </rPr>
      <t xml:space="preserve"> Promover condições de navegação adequadas para a pesca artesanal tradicional, resguardando as condições de manutenção da vida humana.</t>
    </r>
  </si>
  <si>
    <t>Membros das Colônias de Pesca e Capitania dos Portos.</t>
  </si>
  <si>
    <t>Produto obtido: a passagem contínua das embarcações foi permitida na área de proteção ambiental. *OBS: Não há membros fixos das Colônias de Pesca e Capitania dos Portos</t>
  </si>
  <si>
    <r>
      <rPr>
        <b/>
        <sz val="12"/>
        <color theme="1"/>
        <rFont val="Calibri"/>
        <family val="2"/>
        <scheme val="minor"/>
      </rPr>
      <t>AGRUPADA NA I MONITORIA:</t>
    </r>
    <r>
      <rPr>
        <sz val="12"/>
        <color theme="1"/>
        <rFont val="Calibri"/>
        <family val="2"/>
        <scheme val="minor"/>
      </rPr>
      <t xml:space="preserve"> Apoiar estudos que subsidiem o ordenamento das principais pescarias na área de abrangência do PAN Lagoas do Sul.</t>
    </r>
  </si>
  <si>
    <t>Agrupada na ação 4.19. OBS: Não há membros fixos do Conselho Estadual da Pesca, SEMA - RS e Fórum da lagoa dos Patos</t>
  </si>
  <si>
    <t>Documentos técnicos, oficinas, estudos, artigos,  registros, atas, relatórios de reuniões, oficinas, seminários, atas, registros fotográficos, planos (gestão, recuperação, propostas)</t>
  </si>
  <si>
    <t xml:space="preserve">(i) Entre 2020 e 2021, houve várias reuniões, elaboração de documentos, discussões, consultas que envolveram o ordenamento pesqueiro no âmbito da região de abrangência do PAN Lagoas do Sul. </t>
  </si>
  <si>
    <t>(i) 1. Discussões sobre a pesca da tainha no âmbito artesanal e industrial, com definição de cotas nos anos de 2020 e 2021 e outras providências. 2. Discussões sobre o Decreto RS 15.223 de 2018 (Política Estadual de Desenvolvimento Sustentável da Pesca no Estado do Rio Grande do Sul), em especial a questão a proibição do arrasto nas 12 milhas do litoral do Rio Grande do Sul, com discussão deproposta pela SAP/MAPA de plano de gestão da pesca com arrasto no litoral do RS. 3. Manutenção da discussão sobre a permissão da pesca da miragaia (Pogonias cromis) para a pesca artesanal no litoral catarinense e gaúcho. 4. Discussões sobre a pesca de bagres (Plano de Recuperação e discussões locais), com especial referência a Genidens barbus e G. planifrons, na Lagoa dos Patos.5. Discussão sobre a pesca da garoupa pela pesca artesanal e amadora, conflitos com a fiscalização.6. Implementação e monitoramento do Termo de Compromisso do PARNA Lagoa do Peixe na pesca de camarão-rosa. 7. Solicitação pelo setor pesqueiro artesanal do litoral do Rio Grande do Sul para discussão e desenvolvimento de estudos sobre as capturas incidentais de viola (Pseudobatos horkelii) e perspectivas futuras. 8. Discussão sobre a gestão da pesca de camarão no âmbito do Projeto REBYC II - FAO (pesca artesanal e industrial), com especial referência a redução dos descartes nestas pescarias, subsídios a um plano de gestão da pesca de arrasto no RS. 9 - Discussão sobre a revisão da pesca de emalhe no litoral de SC, com especial referência ao litoral sul (Câmara Setorial de Pesca - CEDERURAL/SC).</t>
  </si>
  <si>
    <t>(i) Embora tenha havido a revisão, em certa escala com subsídios de várias instituições, é sabido que temos tido retrocessos no processo de ordenamento nacional, que impacta o processo regional. Não foram retomados os Comitês de gestão e seus subcomitês científicos, nem a instiucionalização dos grupos/comitês regionais, além da existênca de pressões políticas e de setores da pesca para tomada de decisões, etc... Perda de espaço da área ambiental no ordenamento pesqueiro.</t>
  </si>
  <si>
    <t xml:space="preserve">(i) Roberta Aguiar dos Santos (CEPSUL/ICMBio)
(ii) Walter Steenbock (CEPSUL/ICMBio)
(iii) Gabriela Peixoto Coelho de Souza (PGDR/UFRGS) </t>
  </si>
  <si>
    <t>(ii) Interface com as andanças trazidas pelo Luis Paulo (Emater), em especial no delta do Jacuí (plano de Manejo local)
(iii) O Campus do Litoral UFRGS está desenvolvendo um trabalho de monitoramento participativo da pesca. O monitoramento vem verificando uma deterioração bem significativa com relação aos pescadores tradicionais, com invasões dos seus territórios, pesca ilegal. O projeto está com um banco de dados robusto e com várias questões de gestão e de manejo da atividade. Estão buscando parceria para análises conjuntas. O contato é o prof. Ignacio 51 8012-1972.</t>
  </si>
  <si>
    <r>
      <rPr>
        <b/>
        <sz val="12"/>
        <color theme="1"/>
        <rFont val="Calibri"/>
        <family val="2"/>
        <scheme val="minor"/>
      </rPr>
      <t xml:space="preserve">AGRUPADA NA I MONITORIA: </t>
    </r>
    <r>
      <rPr>
        <sz val="12"/>
        <color theme="1"/>
        <rFont val="Calibri"/>
        <family val="2"/>
        <scheme val="minor"/>
      </rPr>
      <t>Promover a discussão de políticas de ordenamento pesqueiro e de toda e qualquer atividade que impacte a pesca artesanal junto aos Fóruns de Pesca.</t>
    </r>
  </si>
  <si>
    <t>Agrupada na ação 4.19. *OBS: Não há membros fixos da EMATER/RS e dos Fóruns da Lagoa dos Patos, do Delta do Jacuí e Litoral Norte.</t>
  </si>
  <si>
    <r>
      <rPr>
        <b/>
        <sz val="12"/>
        <color theme="1"/>
        <rFont val="Calibri"/>
        <family val="2"/>
        <scheme val="minor"/>
      </rPr>
      <t xml:space="preserve">AGRUPADA NA I MONITORIA: </t>
    </r>
    <r>
      <rPr>
        <sz val="12"/>
        <color theme="1"/>
        <rFont val="Calibri"/>
        <family val="2"/>
        <scheme val="minor"/>
      </rPr>
      <t xml:space="preserve">Fortalecer processos de discussão acerca da revisão da regulamentação da pesca de arrasto na área costeira-oceânica da área do litoral do Rio Grande do Sul. </t>
    </r>
  </si>
  <si>
    <t>Agrupada na ação 4.19. *OBS: Não há membros fixos dos Sindicatos e Colônias de Pescadores do Rio Grande do Sul</t>
  </si>
  <si>
    <r>
      <rPr>
        <b/>
        <sz val="12"/>
        <color theme="1"/>
        <rFont val="Calibri"/>
        <family val="2"/>
        <scheme val="minor"/>
      </rPr>
      <t xml:space="preserve">AGRUPADA NA I MONITORIA: </t>
    </r>
    <r>
      <rPr>
        <sz val="12"/>
        <color theme="1"/>
        <rFont val="Calibri"/>
        <family val="2"/>
        <scheme val="minor"/>
      </rPr>
      <t>Promover a discussão sobre o período de defeso da pesca oceânica no litoral do Rio Grande do Suljunto aos fóruns envolvidos.</t>
    </r>
  </si>
  <si>
    <t>Agrupada na ação 4.19. *OBS: Não há membros fixos das Colônias e Sindicatos da Pesca do Rio Grande do Sul e da EMATER/RS.</t>
  </si>
  <si>
    <t>(i) Está concluída a construção de projeto de extensão e pesquisa do Grupo de Pesquisa em Conexões Sustentáveis, da FURG, numa parceria com a Diretoria Ambiental da Superintendência de Portos do Rio Grande do Sul. Inicia-se agora a tramitação administrativa, devendo ter andamento o conjunto de trabalhos (com duração de 3 anos) no segundo semestre desse ano corrente.O projeto contém um conjunto de atividades que resultarão em cenários socioambientais estratégicos orientadores para os Planos e Projetos da Autoridade Portuária, por meio da coleta de visões e posicionamentos dos atores regionais, debates e construção de entendimentos, pesquisa de apoio, e comunicação aberta ao público. As ações de interesse do PAN Lagoas do Sul estão arroladas no corpo do projeto, e foram trazidas como uma das balizas orientadoras para a discussão da relação das atividades portuárias com o estuário da Lagoa dos Patos; de forma que pesquisadores, gestores, ambientalistas do terceiro setor e representações do campo da pesca, são atores prioritários a serem incorporados a esse processo. Importante ressaltar que essa incorporação foi objeto de consenso junto à referida Diretoria Ambiental e à Superintendência, bem como o Ministério Público, que participa da iniciativa como instituição parceira.
(ii)  Integra o escopo geral do processo de consulta aos atores regionais que é objeto do projeto de extensão e pesquisa que se inicia no segundo semestre de 2021. Contribuir com o PAN Lagoas é um dos parâmetros orientadores deste projeto, devendo inclusive, para tanto,  estabelecer-se um processo de consulta continuada.</t>
  </si>
  <si>
    <t>(i) Projeto de extensão e pesquisa do Grupo de Pesquisa em Conexões Sustentáveis, da FURG, numa parceria com a Diretoria Ambiental da Superintendência de Portos do Rio Grande do Sul.</t>
  </si>
  <si>
    <t>(i) Ícaro Aronovich da Cunha (FURG)
(ii) Cleber Palma Silva (FURG e APA Lagoa Verde)
(iii) Roberta Aguiar dos Santos (CEPSUL/ICMBio)</t>
  </si>
  <si>
    <t xml:space="preserve">(ii) No futuro ele deve conduzir para ter esse plano de resposta. Olhando só para o produto, a ação não está em andamento. Sugere revisão do produto. Apesar de todos os problemas, precisa considerar o que tem andado durante o período. Percebe que não é fácil desenvolver a ação. Irá entrar em contato com o articulador para melhorar o produto. Sugestão de revisão de produto = Plano de respota em execução....Integra o escopo geral do processo de consulta aos atores regionais que é objeto do projeto de extensão e pesquisa que se inicia no segundo semestre de 2021. Contribuir com o PAN Lagoas é um dos parâmetros orientadores deste projeto, devendo inclusive, para tanto,  estabelecer-se um processo de consulta continuada.
(iii) Mudança de produto pode ajudar o desenvolvimento da ação. Não é fácil desenvolver bem com a atual diretoria de portos. </t>
  </si>
  <si>
    <r>
      <rPr>
        <b/>
        <sz val="12"/>
        <color theme="1"/>
        <rFont val="Calibri"/>
        <family val="2"/>
        <scheme val="minor"/>
      </rPr>
      <t xml:space="preserve">AGRUPADA NA I MONITORIA: </t>
    </r>
    <r>
      <rPr>
        <sz val="12"/>
        <color theme="1"/>
        <rFont val="Calibri"/>
        <family val="2"/>
        <scheme val="minor"/>
      </rPr>
      <t>Apoiar a discussão de proposta de revisão da IN IBAMA n°3 de 2004, que trata da regulamentação da porção sul da Lagoa dos Patos, de forma integrada entre os Fóruns existentes em toda sua extensão.</t>
    </r>
  </si>
  <si>
    <t>Agrupada na ação 4.19. *OBS: Não há membros fixos do IBAMA e da Secretaria da Aquicultura e Pesca e dos Fóruns da Lagoa dos Patos, Delta do Jacuí e o do Litoral Norte.</t>
  </si>
  <si>
    <r>
      <rPr>
        <b/>
        <sz val="12"/>
        <color theme="1"/>
        <rFont val="Calibri"/>
        <family val="2"/>
        <scheme val="minor"/>
      </rPr>
      <t>EXCLUÍDA NA I MONITORIA:</t>
    </r>
    <r>
      <rPr>
        <sz val="12"/>
        <color theme="1"/>
        <rFont val="Calibri"/>
        <family val="2"/>
        <scheme val="minor"/>
      </rPr>
      <t xml:space="preserve"> Implementar o Observatório Socioambiental na região do PAN, para promover a análise sinérgica e cumulativa dos impactos gerados pelos empreendimentos.</t>
    </r>
  </si>
  <si>
    <t>Alessandra Larissa D'Oliveira Fonseca (UFSC/Observatório do Litoral - SC) e Maya Ribeiro Baggio (NGI ICMBio Carajás).</t>
  </si>
  <si>
    <t xml:space="preserve">(ii) Foram realizadas novas coletas de material biológico no estuário da Lagoa dos Patos, além do processamento das amostras dos anos anteriores. Com isso, fez-se um banco de dados de amostras de isótopos estáveis que encontra-se em análise. Durante as expedições de campo, observou-se um decréscimo no número de casais de Pelecaniformes no ninhal da Ilha dos Marinheiros, o maior ninhal de colhereiros da América Latina. Isso se deu por desmatamento de uma área crucial para as aves, a fim de conectar a estrada central da ilha com a Lagoa dos Patos. A identificação dessa ação e a denúncia às autoridades só foi possível graças ao acompanhamento constante dos pesquisadores acerca da biologia reprodutiva dessas aves.
</t>
  </si>
  <si>
    <t>(i) No Programa de Pós Graduação de Biologia de Ambientes Aquáticos Continentais da FURG foram defendidas cerca de 8 dissertações e 2 teses que abordam temas relacionados.</t>
  </si>
  <si>
    <t>(i) Cleber Palma Silva (FURG e APA Lagoa Verde)
(ii) Cindy Tavares Barreto (FURG)</t>
  </si>
  <si>
    <t>(i) Deverá ser acompanhado a proposta de um projeto binacional ALM/FAO/UFPel, onde poderá ser incluído alguns itens desta ação para a Bacia Mirim/São Gonçalo.</t>
  </si>
  <si>
    <t xml:space="preserve">(i) Está concluída a construção de projeto de extensão e pesquisa do Grupo de Pesquisa em Conexões Sustentáveis, da FURG, numa parceria com a Diretoria Ambiental da Superintendência de Portos do Rio Grande do Sul. Inicia-se agora a tramitação administrativa, devendo ter andamento o conjunto de trabalhos (com duração de 3 anos) no segundo semestre desse ano corrente. O projeto contém um conjunto de atividades que resultarão em cenários socioambientais estratégicos orientadores para os Planos e Projetos da Autoridade Portuária, por meio da coleta de visões e posicionamentos dos atores regionais, debates e construção de entendimentos, pesquisa de apoio, e comunicação aberta ao público. As ações de interesse do PAN Lagoas do Sul estão arroladas no corpo do projeto, e foram trazidas como uma das balizas orientadoras para a discussão da relação das atividades portuárias com o estuário da Lagoa dos Patos; de forma que pesquisadores, gestores, ambientalistas do terceiro setor e representações do campo da pesca, são atores prioritários a serem incorporados a esse processo. Importante ressaltar que essa incorporação foi objeto de consenso junto à referida Diretoria Ambiental e à Superintendência, bem como o Ministério Público, que participa da iniciativa como instituição parceira.
(ii) Integra o escopo geral do processo de consulta aos atores regionais que é objeto do projeto de extensão e pesquisa que se inicia no segundo semestre de 2021. Contribuir com o PAN Lagoas é um dos parâmetros orientadores deste projeto, devendo inclusive, para tanto,  estabelecer-se um processo de consulta continuada.
</t>
  </si>
  <si>
    <t>(i) Ícaro Aronovich da Cunha (FURG)
(ii) Cleber Palma Silva (FURG e APA Lagoa Verde)
(iii) Carem Cristina Dalmolin (COPAN/ICMBio)</t>
  </si>
  <si>
    <t xml:space="preserve">(ii) Irá obter maior especificidade nas ações do Ícaro como um todo. Procurar conversar com ele para ver se as ações articuladas por ele são de fato uma ação só (já que os relatos são os mesmos), ou identificar os relatos de cada ação. Integra o escopo geral do processo de consulta aos atores regionais que é objeto do projeto de extensão e pesquisa que se inicia no segundo semestre de 2021. Contribuir com o PAN Lagoas é um dos parâmetros orientadores deste projeto, devendo inclusive, para tanto,  estabelecer-se um processo de consulta continuada.
(iii) Vale destacar sua integração com a ação 4.23 e que o projeto também contempla o diagnóstico sobre as fontes de resíduos sólidos.
</t>
  </si>
  <si>
    <t>Mapa com identificação dos pontos de impacto ambientais negativos nas lagoas da região de abrangência do PAN.</t>
  </si>
  <si>
    <t>Atividade cumprida integralmente conforme cronograma pelo Projeto Taramandahy Fase 3, na bacia do rio Tramandaí. Necessidade de expandir para outras lagoas costeiras.</t>
  </si>
  <si>
    <t>(i) Não houve avanços neste período. Esta ação estava sendo executada no âmbito do projeto Taramandahy, cujo contrato foi encerrado.</t>
  </si>
  <si>
    <t>(i) Projeto encerrado e sem previsão de renovação com o patrocinador, a Petrobras.</t>
  </si>
  <si>
    <t xml:space="preserve">(i) Dilton de Castro (Comitê da Bacia do Rio Tramandaí)
(ii) Gabriela Peixoto Coelho de Souza (PGDR/UFRGS) </t>
  </si>
  <si>
    <t>(ii) PANexus em parceria com PAN Lagoas, ONG ANAMA e UERGS está produzindo o livro Socibiodiversidade e dinâmicas no Território do PAN Lagoas do Sul, nele está previsto espaço para divulgação dessas informações no capítulo 3.</t>
  </si>
  <si>
    <t>Cláudio José Cardozo da Costa
(Fórum Lagoa dos Patos - RS)
Cleber Palma Silva 
(FURG e APA Lagoa Verde)</t>
  </si>
  <si>
    <t>Não possui informações sobre esta ação</t>
  </si>
  <si>
    <t>Quanto ao Monitoramento da costa de Rio Grande, foram emitidas duas notas técnicas do SIMCosta em 2018. Uma do “Programa de Monitoramento do Sitio de Despejo e Área Adjacente do Material Dragado do Canal de Acessos ao Porto do Rio Grande” Nota Técnica (11/12/2018) e outra sobre “Programa de Monitoramento do Sitio de Despejo e Área Adjacente do Material Dragado do Canal de Acesso ao Porto do Rio Grande” (19/12/2018) - monitoria anterior.</t>
  </si>
  <si>
    <t>Deverá ser acompanhado a proposta de um projeto binacional ALM/FAO/UFPel, onde poderá ser incluído alguns itens desta ação para a Bacia Mirim/São Gonçalo. Quanto ao Monitoramento da costa de Rio Grande, foram emitidas duas notas técnicas do SIMCosta em 2018. Uma do “Programa de Monitoramento do Sitio de Despejo e Área Adjacente do Material Dragado do Canal de Acessos ao Porto do Rio Grande” Nota Técnica (11/12/2018) e outra sobre “Programa de Monitoramento do Sitio de Despejo e Área Adjacente do Material Dragado do Canal de Acesso ao Porto do Rio Grande” (19/12/2018). As boias estão em operação https://simcosta.furg.br/home . Não existem informações sobre impactos diretos nas atividades de pesca.</t>
  </si>
  <si>
    <t>Jaqueline Durigon 
(FURG/São Lourenço)</t>
  </si>
  <si>
    <t>(i) Realização no dia 05/jun/2020 da live para o lançamento do livro digital (eBook): "Impactos dos Projetos de Mineração: O que sabemos? O que queremos? Para onde vamos?", pela APROFURG - Seção Sindical do ANDES-SN. Participaram da conversa autores, autoras, colaboradores e colaboradoras da publicação. A transmissão foi realizada simultaneamente pelo Google Meet e Youtube.
(ii) Foi criado um Comitê de enfrentamento à implementação desse projeto minerador.</t>
  </si>
  <si>
    <t>(i) Publicação do livro: Impactos dos projetos demineração : o que sabemos? o que queremos? para onde vamos? (Durigon et. al. 2020)</t>
  </si>
  <si>
    <t xml:space="preserve">(i) Jaqueline Durigon (FURG/São Lourenço)
(ii) Gabriela Peixoto Coelho de Souza (PGDR/UFRGS) 
(iii) Márcia Londero (EMATER - RS)
(iv) Cleber Palma Silva (FURG e APA Lagoa Verde)
</t>
  </si>
  <si>
    <t>(iii) Existe um grande debate dobre os impactos da mineração no RS como um todo, faltam mais informações dessa região em especifico.
(iv) Muitos documentos circularam na região sul sobre o tema, teve uma articulação política pela FURG; em especial em Camaquã, Workshop, material de divulgação, propondo ao CONDEMA de RG ação com o MPF, porque o transporte viria via hidrovia. Atualmente, as posições políticas podem ser diferentes, mas a visibilidade houve.</t>
  </si>
  <si>
    <t>Municípios de Porto Alegre, Viamão, Barra do Ribeiro e Tapes - RS</t>
  </si>
  <si>
    <t>*OBS: Não há membros fixos da Colônia Z5, Colônia Z4 e APPESUL e alunos do PGDR/UFRGS.</t>
  </si>
  <si>
    <t xml:space="preserve">(i) Não foram realizadas atividades no período.
</t>
  </si>
  <si>
    <t>(i) Luís Paulo Vieira Ramos (EMATER - Porto Alegre e Fórum Delta do Jacuí)
(ii) Roberta Aguiar dos Santos (CEPSUL/ICMBio)
(iii) Walter Steenbock (CEPSUL/ICMBio)</t>
  </si>
  <si>
    <t xml:space="preserve">(ii) PM do delta do Jacuí faz parte dessa ação, mas não tem um vínculo direto com a mineração. Por isso, acredita que teve uma atividade feita. O Plano foi elaborado. 
(iii) Há um certo fortalecimento com as comunidades tradicionais. </t>
  </si>
  <si>
    <t>Fabiana Jacomel 
(ONG AMA e NMD/UFSC)</t>
  </si>
  <si>
    <t>Municípios de Paulo Lopes, Garopaba e Imbituba - SC</t>
  </si>
  <si>
    <t>(i) O estado catarinense tem se dedicado na melhoria da implantação do PSA Pagamento por  Serviços Ambientais, a SDS  a SEMA e a ARESC  tem sido os órgãos que estão acompanhando a temática. O Congresso recentemente derrubou o veto em debate sobre à essa política que também vem sendo reestruturada nacionalmente cf PL 14.119/21. No estado, a Lei 14675 de 13 abril de 2009, em seu artigo 201 inciso I comtempla nos os instrumentos econômicos a compensação financeira; além da Lei 15.133 de 19 de janeiro de 2010 da Política Estadual de Pagamento por Serviços Ambientais.</t>
  </si>
  <si>
    <t>(i) "Política Nacional de Pagamento por Serviços Ambientais | Meio Ambiente ao Meio-Dia | CDA | OAB/RS" no YouTube https://youtu.be/V6a8rzqkXiE; apresentações em power points das instituições citadas  disponibilizadas ao MPE. ( As quais peço que fiquem entre nós e que se forem usar no grupo maior, gostaria de me certificar com o MP se podemos repassar e com os autores se não querem atualizar etc). https://drive.google.com/file/d/1cvQXlL7cxOlqr0UI1A45JuAIbWNAi4KY/view?usp=sharing_eil&amp;ts=60572657; https://drive.google.com/file/d/1v0THk3Scdv1lcrNOvQELysrBoNXndI5i/view?usp=sharing_eil&amp;ts=60572255</t>
  </si>
  <si>
    <t>(i) Dificuldades, parece que esse tema pode ser levado pra uma nova discussão em grupo, posto que já existem outras instituições que já estão a frente dos processos, seria o caso de estimular uma parceria acadêmica e ou institucional via SDS para obter dados atuais, além de um maior envolvimento dos demais colaboradores no intuito de rever o sentido e a necessidade de cada um contribuir com novas informações relevantes ao PAN.
As iniciativas de projetos de lei voltados para a privatização dos serviços de abastecimento e no caso do marco legal do saneamento básico (4162/2019) também preocupa o quadro atual, considerando problemas de transparência e de falta de participação na elaboração e gestão de políticas públicas. Isso, considerando uma preocupação com os lucros em detrimento de uma possível falta de atenção, já recorrente, na dinâmica costeira da conservação dos mananciais com qualidade para os seres vivos, para o abastecimento em geral e a manutenção dos modos de vidas das populações ribeirinhas. Por fim, evidenciam prósperas demandas para o terceiro setor e as instituições de controle.</t>
  </si>
  <si>
    <t>(i) Fabiana Jacomel (ONG AMA e NMD/UFSC)
(ii) Gabriela Peixoto Coelho de Souza (PGDR/UFRGS) 
(iii) Cleber Palma Silva (FURG e APA Lagoa Verde)
(iv) Walter Steenbock (CEPSUL/ICMBio)</t>
  </si>
  <si>
    <t xml:space="preserve">(i) Além de exemplos de programas que tem se valido dessa política no ambito estadual, que podem ser conseguidos junto a SDS e ARESC e bibliografias relativas. O material critíco sobre tais processos pode ser encontrado , sobre o estado catarinense, na referência: MELO;LEITE. Delineamentos do Direito Ecológico: Estado, Justiça, Território e Economia. 2018.286p. Mais especificamente, na parte 3- Economia e Instrumentos Econômicos de Proteção Ambiental: Programas de Pagamento por Serviços Ambientais: uma análise crítica do Plano Normativo no Estado de SC, por Liz Beatriz Sass, p. 157; e Processo de Implementação dos Instrumentos do Novo código Florestal de Santa Catarina, por Natália  Jodas. p. 183. Nesse último o item 3.2 traz os projetos de PSA no estado de SC, a exemplo: Projeto do Alto Vale do Iatjaí da iniciativa privada coordenado pela APREMAVI, Produtos de água no Camburiú, poder pūblico coord. EMASA; Projeto Oásis São Bento do Sul poder público, coord. Prefeitura; Projetos corredores ecológicos em Timbó e Chapecó poder público coord. IMA; Projeto SOS nascentes Caçador poder público, coord. Prefeitura e FUNDEMA. A maior parte segue a composição plural de entidades, e considerando que o projeto de Itajaí abrange 28 municīpios, constam, a priori,  32 iniciativas em andamento. Sugere a aquisição desse livro com o professor José Rubens Morato, eu tenho um exemplar, o contato com autores, para ver a possibilidade de uma apresentação ao grupo do PAN no momento oportuno. A leitura também pode ser feita por alguns dos colaboradores e repassada ao grupo de forma mais sintética, diante do impedimento dos autores. Da mesma forma com SDS e ARESC como disse, adianto dois arquivos em ppt, mas uma versão atual poderia ser solicitada, no caso do aceito e interesse do GAP.
Importante notar uma das críticas sobre os programas da água específica ao nome do projeto “Produtor de água”, faz levar a ideia de que a nós produzimos a água e não a dinâmica natural, que pode ser melhorada com nossa intervenção. Argumenta-se que pode dar margem a monetarização ainda maior, contrariando a ideia de que trata-se de um bem de uso comum e um direito essencial para todas as formas  de vidas o qual deveria ser garantido e com qualidade.
(ii) Amarelo. não foram citadas pesquisas, mas sim possíveis ações normativas.
(iii) Amarelo. Talvez deva ser revisto o Título para pesquisa sobre Pag de Serviços Ambientais?
(iv) Irá fazer proposição de mudança de texto. Fabiana concordou com as mudanças propostas pelo GAT (revisão de texto e produto).
</t>
  </si>
  <si>
    <t>Apoiar o desenvolvimento de mecanismos e de políticas públicas para o pagamento de serviços ambientais</t>
  </si>
  <si>
    <t>Seminários e eventos sobre o tema; documentos técnicos, artigos e análises que subsidiem mecanismos e políticas públicas de pagamento por serviços ambientais</t>
  </si>
  <si>
    <t>Vinicius Ramos
(Federação Quilombola e Quilombo Chacara da Cruz - RS)</t>
  </si>
  <si>
    <t>Marcia Londero (EMATER - RS), Rafaela Printes (UERGS - Tapes), Sebastião Henrique Santos Lima (INCRA).</t>
  </si>
  <si>
    <t>(i) Não foram feitas reuniões atuais.</t>
  </si>
  <si>
    <t>(i) Não foram feitas reuniões atuais devido a troca de governo nas Prefeituras locais e pandemia.</t>
  </si>
  <si>
    <t xml:space="preserve">(i) Joseane dos Santos (Quilombo Chácara da Cruz - RS)
(ii) Gabriela Peixoto Coelho de Souza (PGDR/UFRGS) 
</t>
  </si>
  <si>
    <t>(ii) No município de Tapes foi constituído o Conselho dos Povos de Terreiro. Este conselho estava ativo, em 2020. Uma possibilidade para avaliar esta ação é buscar as ações que o Conselho vem desenvolvendo.</t>
  </si>
  <si>
    <t>Clarissa Bandeira
(DUC/DBIO/SEMA - RS)</t>
  </si>
  <si>
    <t>(i) Com a alteração do Código Ambiental do Estado, a autorização de licenciamento ambiental que era necessária quando se tratava de qualquer licenciamento ambiental localizado no raio de 10 dez quilômetros do limite da Unidade de Conservação, passa a ser necessária apenas em licenciamentos de significativo impacto ambiental sujeitos EIA/RIMA. Além desse critério, a autorização será necessária quando afetar Unidade de Conservação específica ou sua Zona de Amortecimento-ZA, ou ainda, se localizar numa faixa de 3 mil metros de UC que não possui ZA estabelecida. Não será considerado esse último critério em Reservas Particulares de Patrimônio Natural - RPPNs -, Áreas de Proteção Ambiental - APAs - e Áreas Urbanas Consolidadas. Nos processos de licenciamento ambiental de empreendimentos não sujeitos a EIA/RIMA, o órgão ambiental licenciador deverá dar ciência ao órgão responsável pela administração da UC nos seguintes casos: quando o empreendimento puder causar impacto direto em UC; quando estiver localizado na sua ZA; ou estiver localizado no limite de até 2 (dois) mil metros da UC, cuja ZA não tenha sido estabelecida. Devido as alterações da legislação vigente, está sendo modificada a IN SEMA n° 05/2018, que estabelece procedimentos para a análise dos pedidos e concessão da Autorização para Licenciamento Ambiental de atividades ou empreendimentos que afetem as unidades de conservação estaduais de acordo com o Novo Código Ambiental do Estado.</t>
  </si>
  <si>
    <t>(i) Alteração do Código Estadual do Meio Ambiente com novas redações sobre o tema (Art. 52 e 53); Elaboração de minuta para alteração da Instrução Normativa SEMA 05 de 2018; Inclusão de representantes de comunidadrs tradicionais dentro do Conselho de Meio ambiente de Maquiné (Dilton)</t>
  </si>
  <si>
    <t>(i) A articuladora responsável está em outra função e divisão na SEMA; Falta de clareza de alguns artigos do Novo Código Ambiental</t>
  </si>
  <si>
    <t>(i) Clarissa Bandeira (DUC/DBIO/SEMA - RS)
(ii) Walter Steenbock (CEPSUL/ICMBio)
(iii) Joana Braun Bassi (DBIO/SEMA - RS)
(iv) Márcia Londero (EMATER - RS)</t>
  </si>
  <si>
    <t>(i) Trocar a articulação da ação para servidores que estão trabalhando com esse tema no momento. Sugestão: Eder Oliveira.
(ii) Ação sensível. Com base no título e produto da ação dificulta. A melhoria parece não estar incluindo uma maior participação comunitária. Precisa qualificar mais essa ação para torná-la positiva. Sugere revisão de texto, produto (caracterizando melhor o vínculo entre as diretrizes e o envolvimento dos PCTs) e articulação. 
(iii) Trocar articulador. Ação complexa, com as alterações de novo código facilitou o processo de licenciamento ao redor de UC. Setor específico na SEMA, sem consulta ao gestor da UC. Sugestão de encaminhamento: PAN documento para ações da SEMA reafirmando o compromisso, para os avanços. Ficou de articular essa abordagem e a troca de articulador. Documento PAN criado. Enviado.
(iv) Houve pelo menos uma tentativa de inclusão de representantes de comunidades tradicionais, mas não sabe se efetivamente está havendo um diálogo (precisa ser verificado; ver com Joana). Dificuldade de estimular que ande com a perspectiva do PAN, atualmente há produtos (diretrizes, orientações) mas desconexos com os resultados esperados. Necessidade de uma maior força interna com a SEMA.</t>
  </si>
  <si>
    <t>Kamila Debian
(NEMA)</t>
  </si>
  <si>
    <t>Representantes das instituições que compõe o Conselho Gestor da APA da Lagoa Verde (Secretaria Municipal de Meio Ambiente de Rio Grande - SMMA, FURG, ESEC Taim/ICMBio, Sindicato Rural de Rio Grande - SRRG, Centro de Indústrias do Rio Grande - CIRG, Associação Comunitária dos Amigos e Moradores do Bolaxa - ACAMBO e Núcleo de Educação e Monitoramento Ambiental - NEMA) e técnicos da FEPAM.</t>
  </si>
  <si>
    <t>*OBS: Não há membros fixos das instituições que compõe o Conselho Gestor da APA da Lagoa Verde (Secretaria Municipal de Meio Ambiente de Rio Grande - SMMA, FURG, ESEC Taim/ICMBio, Sindicato Rural de Rio Grande - SRRG, Centro de Indústrias do Rio Grande - CIRG, Associação Comunitária dos Amigos e Moradores do Bolaxa - ACAMBO e Núcleo de Educação e Monitoramento Ambiental - NEMA) e da FEPAM.</t>
  </si>
  <si>
    <t xml:space="preserve">Continuidade da participação do NEMA no Conselho Gestor da APA, onde são discutidos os posicionamentos das instituições em relação às atividades e empreendimentos que tenham relação direta com a unidade. 
</t>
  </si>
  <si>
    <t>Como membro do Conselho Gestor da APA, temos somente o poder de discutir sobre atividades e empreendimentos que tenham relação direta com a unidade, mais que isso é competência da Secretaria de Meio Ambiente, que faz o licenciamento ambiental municipal.</t>
  </si>
  <si>
    <t>(i) As aldeias guarani no entorno das UCs no Litoral Norte estão desenvolvendo trabalho de extrativismo da palmeira juçara, com apoio de ONGs e da SEMA. Em 2021 foi adquirida a despolpadeira. Há planejamento de aquisição de freezer e seladora, para autonomia das aldeias no beneficiamento da juçara. PEI está trabalhando proximamente aos Guarani da Aldeia Itapuã, conforme notícias nos Boletins.</t>
  </si>
  <si>
    <t>(i) Realização do Evento Guardiões da Sociobiodiversidade e publicação dos Anais com a Carta Indígena dos Guardiões da Sociobiodiversidade (Capão do Leão, 2019).</t>
  </si>
  <si>
    <t>(i) Gabriela Peixoto Coelho de Souza (PGDR/UFRGS)
(ii) Márcia Londero (EMATER - RS)
(iii) Roberta Aguiar dos Santos (CEPSUL/ICMBio)
(iv) Walter Steenbock (CEPSUL/ICMBio)</t>
  </si>
  <si>
    <t xml:space="preserve">(i) Sugere troca de articulador para esta ação (tem o protagonismo da Dayse). Fez os relatos através do boletim Lagoando. Seria importante relatos dos gestores das UCs sobre a relação com os PCTs. Sugere-se como um dos encaminhamentos uma carta do PAN a todas as UCs para compartilhar a experiência da criação do GT Lagoas pela APBF, buscando motivar a criação deste GT nas UCs. Ao mesmo tempo em que se peça um relato sobre esta interação. Enviada e possibilidade de adequação de articulador (eventualmente Dayse de Itapuã - Walter irá articular)
(ii) Amarelo pela situação atual: pois não há informações sobre produção de cartilha, nem seminário, nem oficinas e capacitações com órgãos ambientais, mas verde pelas intenções. Em termos mais genéricos, a atuação com as comunidades tradicionais não tem sido boa em todo o estado. 
(iii) Existem ainda muitos problemas em relação a esta integração e outras UCs, um exemplo positivo seria Itapoã (Relato Dayse).
(iv) Ter como referência Protocolos de consulta comunitária já em desenvolvimento na APABF; integração com GT lagoas. Joana está envolvida na FUNAI/São José/SC (Ricardo), cujas articulações podem ajudar. Rodrigo, Walter, Joseane e Joana irão ajudá-lo nos encaminhamentos sugeridos pela Gabriela.
</t>
  </si>
  <si>
    <t xml:space="preserve">(i) Está concluída a construção de projeto de extensão e pesquisa do Grupo de Pesquisa em Conexões Sustentáveis, da FURG, numa parceria com a Diretoria Ambiental da Superintendência de Portos do Rio Grande do Sul. Inicia-se agora a tramitação administrativa, devendo ter andamento o conjunto de trabalhos (com duração de 3 anos) no segundo semestre desse ano corrente.O projeto contém um conjunto de atividades que resultarão em cenários socioambientais estratégicos orientadores para os Planos e Projetos da Autoridade Portuária, por meio da coleta de visões e posicionamentos dos atores regionais, debates e construção de entendimentos, pesquisa de apoio, e comunicação aberta ao público. As ações de interesse do PAN Lagoas do Sul estão arroladas no corpo do projeto, e foram trazidas como uma das balizas orientadoras para a discussão da relação das atividades portuárias com o estuário da Lagoa dos Patos; de forma que pesquisadores, gestores, ambientalistas do terceiro setor e representações do campo da pesca, são atores prioritários a serem incorporados a esse processo. Importante ressaltar que essa incorporação foi objeto de consenso junto à referida Diretoria Ambiental e à Superintendência, bem como o Ministério Público, que participa da iniciativa como instituição parceira.
(iv) Integra o escopo geral do processo de consulta aos atores regionais que é objeto do projeto de extensão e pesquisa que se inicia no segundo semestre de 2021. Contribuir com o PAN Lagoas é um dos parâmetros orientadores deste projeto, devendo inclusive, para tanto,  estabelecer-se um processo de consulta continuada.
</t>
  </si>
  <si>
    <t>(ii) Precisa primeiro ter o plano de resposta para capacitar os gestores.</t>
  </si>
  <si>
    <t>(i) Ícaro Aronovich da Cunha (FURG)
(ii) Walter Steenbock (CEPSUL/ICMBio)
(iii) Roberta Aguiar dos Santos (CEPSUL/ICMBio)
(iv) Cleber Palma Silva (FURG e APA Lagoa Verde)</t>
  </si>
  <si>
    <t xml:space="preserve">(ii) Não existe ainda uma capacitação nessa ação. Não há um plano de resposta. 
(iii) Sugere revisão de produto; parece que precisa primeiro ter o plano de resposta para capacitar os gestores. 
(iv) Revisão de texto de ação e de produto; precisa ter plano de resposta para capacitar gestores. Irá verificar com o Ícaro. Integra o escopo geral do processo de consulta aos atores regionais que é objeto do projeto de extensão e pesquisa que se inicia no segundo semestre de 2021. Contribuir com o PAN Lagoas é um dos parâmetros orientadores deste projeto, devendo inclusive, para tanto,  estabelecer-se um processo de consulta continuada.
</t>
  </si>
  <si>
    <t>Diego Pereira  
(FEPAM)</t>
  </si>
  <si>
    <t>Técnicos do Departamento de Biodiversidade da Secretaria do Meio Ambiente e Infraestrutura estiveram reunidos com técnicos de secretarias municipais de Meio Ambiente em capacitação direcionada à gestão de flora no Bioma Mata Atlântica abordando as implicações da legislação ambiental relacionada ao licenciamento e às atividades de restauração ecológica neste Bioma, incluindo as definições de estágios sucessionais da vegetação nativa dadas pelas Resoluções CONAMA, além das pesquisas desenvolvidas sobre técnicas de restauração ecológica e de resiliência de paisagem visando atingir a recuperação de áreas degradadas como um processo de auxílio ao restabelecimento de um ecossistema. Também foram abordados temas como Cadastro Ambiental Rural (CAR) e o Programa de Regularização Ambiental (PRA), no qual as propriedades rurais que detenham passivos ambientais poderão promover projetos de restauração florestal e campestre ao mesmo tempo em que poderão obter complementação de renda familiar através da exploração sustentável de produtos e subprodutos florestais por meio de certificações ambientais expedidas pela SEMA. No que tange ao Plano Nacional para Conservação dos Sistemas Lacustres e Lagunares do Sul do Brasil (PAN Lagoas do Sul), foram apresentados seu espectro especializado de atuação, principais objetivos e links de acesso aos materiais informativos, priorizando-se implementar esta divulgação nos municípios integrantes das Associações Municipais do Litoral Norte e da Zona Sul.</t>
  </si>
  <si>
    <t>Capacitação de 70 técnicos que atuam em Secretarias Municipais de Meio Ambiente; Instituição da Portaria Conjunta SEMA/FEPAM n° 003/2020, estabelecendo critérios e procedimentos para delegação de competência para gestão da flora no Bioma Mata Atlântica.</t>
  </si>
  <si>
    <t>Falta de recursos e infraestrutura nas prefeituras; Baixo conhecimento em ferramentas de geoprocessamento para gestão ambiental; Terceirização de serviços para expedição de pareceres ambientais; Rotatividade de técnicos em âmbito municipal.</t>
  </si>
  <si>
    <t>Disponibilização de insumos e bases georreferenciadas de áreas prioritárias para conservação como ferramentas de auxílio na gestão ambiental de impacto local.</t>
  </si>
  <si>
    <t>Promover a educação socioambiental, a troca de saberes e a produção e difusão de conhecimentos para a cultura da sustentabilidade, buscando o reconhecimento da importância dos bens e serviços ecossistêmicos e da sociobiodiversidade e dos territórios dos povos tradicionais.</t>
  </si>
  <si>
    <t>2.36</t>
  </si>
  <si>
    <t>Criação de Grupo de Trabalho para a Estruturação da Trilha Cassino-Barra do Chuí</t>
  </si>
  <si>
    <t>Formação do Grupo de Trabalho multidisciplinar, Elaboração do Projeto, Criação das placas interpretativas, Demarcação e sinalização da trilha, Guia interpretativo, Oficinas de sensibilização com a comunidade local sobre a Rede Brasileira de Trilhas de Longo Curso, 
Mostra fotográfica sobre a trilha Cassino-Barra do Chuí, Inclusão do trecho na Rede Brasileira de Trilhas de Longo Curso</t>
  </si>
  <si>
    <t>Trilha demarcada e sinalizada; Guia criado, disponibilizado digitalmente; Trecho incluído na Rede Brasileira de Trilhas de Longo Curso</t>
  </si>
  <si>
    <t xml:space="preserve"> Ligia Dalchiavon 
(FURG)</t>
  </si>
  <si>
    <t>Ana Carolina Cotta de Mello Canary (ESEC Taim/ICMBio); Angelice Raquel Motter Manzino (FURG); Fernando Pereira de Souza Neto (Caminho dos Faróis);  Jamil Corrêa Pereira (Museu Coronel Tancredo Fernandes de Mello); Janaína Czolpinski (Caminho dos Faróis); José Truda Palazzo Jr (Instituto Baleia Jubarte); João Pedro Barbosa Alvarinho (FURG); Juliana Niehues Gonçalves de Lima (FURG); Ligia Dalchiavon (FURG); Nilton Varnier (Turismólogo); Raphaella Costa Rodrigues (Conselho Municipal de Turismo de Santa Vitória do Palmar, Costa Sur Turismo); Renato Wanke de Melo (Engenheiro e Guia de Turismo); Ronaldo Cataldo Costa (CEPSUL/ICMBio) (CEPSUL/ICMBio); Renato Pereira Lopes (Geógrafo e Paleontólogo); Sebastián Diano (ECOTUR- Turismo Sustentável, ONG Instituto Litoral Sul, ECOMUSEU do Balneário Hermenegildo); Thalissa Pessini Barcelos (Turismóloga e Designer Gráfico)</t>
  </si>
  <si>
    <t>Praia do Cassino, Zona de Amortecimento da ESEC Taim, Albardão, praia do Hermenegildo, praia da Barra do Chuí</t>
  </si>
  <si>
    <t xml:space="preserve">Municípios de Rio Grande e Santa Vitória do Palmar - RS </t>
  </si>
  <si>
    <t xml:space="preserve">Articuladora: ligiadalchiavon@gmail.com; Docente do curso de Bacharelado em Turismo e tutora do grupo PET Turismo </t>
  </si>
  <si>
    <t>2.37</t>
  </si>
  <si>
    <t xml:space="preserve">Promover o conhecimento e a educação socioambiental e a divulgação de estudos sobre a biodiversidade do Pontal da Barra do Laranjal, subsidiando ações aplicadas para a conservação da área, que vem sendo indicada para compor uma unidade de conservação. </t>
  </si>
  <si>
    <t xml:space="preserve">Relatórios de inventários da flora e fauna destacando a presença de espécies raras ou ameaçadas de extinção; Publicações técnico-científicas; atas de reuniões e divulgação de resultados em sites institucionais e redes sociais. </t>
  </si>
  <si>
    <t xml:space="preserve">Subsídio a ações aplicadas para a conservação da área, que vem sendo indicada para compor uma unidade de conservação; atividades de educação ambiental e para o sentimento de pertencimento dos moradores do Pontal da Barra do Laranjal e no Museu de Ciências Naturais Carlos Ritter, Pelotas, RS ; fomento a geração de informações para a tomada de decisões políticas acerca da conservação da área. </t>
  </si>
  <si>
    <t>João Iganci
(UFPel)</t>
  </si>
  <si>
    <t>Gustavo Heiden (Embrapa Clima Temperado); Giovanni Nachtigal Maurício (UFPel); Cristiano Agra (UFPel); Sônia Hefler (FURG)</t>
  </si>
  <si>
    <t xml:space="preserve">Pontal da Barra do Laranjal; Museu de Ciências Naturais </t>
  </si>
  <si>
    <t>Município de Pelotas - RS</t>
  </si>
  <si>
    <t>INSERIR O NOME DO OBJETIVO ESPECÍFICO</t>
  </si>
  <si>
    <t>Inserir nova ação</t>
  </si>
  <si>
    <t>OBJETIVO</t>
  </si>
  <si>
    <t>SITUAÇÃO ATUAL DAS AÇÕES - 2ª MONITORIA (2021)</t>
  </si>
  <si>
    <t>setembro e outubro de 2022</t>
  </si>
  <si>
    <t xml:space="preserve">2022: Operações: passeriformes 1 (Pelotas e Capivari do Sul), invasão de UC 1 (Tramandaí), supressão de flora em UC (Porto Alegre), caça 3 (viamão).
</t>
  </si>
  <si>
    <t>Junho de 2021 a junho de 2022: lavratura de 199 AIs, sendo 36 de pesca (destes 10 ocorreram em unidades de conservação) e mais 45 de Unidades de Conservação (invasão, caça, supressão de vegetação).</t>
  </si>
  <si>
    <t>Claudia Cecilia Hartfelder</t>
  </si>
  <si>
    <t>Cassini, o gestor do PAEST está de licença médica, sendo as seguintes informações obtidas com Cláudia Santos. Em 2020 e 2022 algumas áreas foram indenizadas, pois agora tem um Eng. Agrônomo que está só por conta disso. O Plano de Manejo foi finalizado em 2019 e o conselho foi criado em 2021. O Plano de Combate aos Incêndios está adiantado e deve ser lançado em breve (uma análise da sua elaboração pode ser encontrada em https://doi.org/10.1016/j.ijdrr.2021.102449). Além disso, o parque tem estabelecido parcerias com o ICMBio e outros grupos para implementação de trilhas, como na Pedra do Urubu, localizado na Guarda do Embaú (Palhoça).</t>
  </si>
  <si>
    <t>Rodrigo de Freitas - UNISUL</t>
  </si>
  <si>
    <t>Alessandra Larissa D'Oliveira Fonseca (UFSC) e Maria Paula Casagrande Marimon (Fórum Agenda 21 de Ibiraquera).</t>
  </si>
  <si>
    <t>(i-2022) Em 24 de fevereiro o Instituto Curicaca promoveu uma reunião técnica de andamento do processo de criação de Unidade de Conservação para a região de Cidreira, de maneira a subsidiar e provocar avanços no tema (relatório em anexo). Contou com a participação de técnicos da SEMA, MMA, GEMARS, Coalizão CostaMarSul e Prefeitura Municipal de Cidreira. Como desdobramento desta reunião foram realizados arranjos preliminares junto à prefeitura de Cidreira. Para avanços no tema se criou um GT multi institucional no âmbito da Coalizão CostaMarSul, bem como será provocado o tema na ação judicial pelo Instituto Curicaca. No âmbito da SEMA o processo teve avanços na tramitação, onde foi realizado um estudo da situação fundiária da área proposta. No momento a equipe de regularização fundiária (Divisão de Unidades de Conservação) está avaliando as terras inseridas na poligonal, de modo a estabelecer os custos fundiários para  viabilizar a criação da UC. Pelo menos metade da área proposta pertence a uma empresa que possui passivo ambiental junto ao Estado e que manifestou previamente a intenção de colocar a área em negociação (compensação ambiental por área equivalente) no intuito de se regularizar.</t>
  </si>
  <si>
    <t>i-Joana Bassi</t>
  </si>
  <si>
    <t>(i-2022) Em relação a RESEX Lagoa dos Quadros não houve
nenhuma movimentação da sociedade civil ou do Estado em promover uma discussão sobre
essa proposta. Entretanto, há no município de Terra de Areia uma Área de Proteção Ambiental
(APA), criada pela Lei nº 736/1998, que tem Plano de Manejo elaborado em 2012, que possui
conselho gestor criado pelo Decreto nº 12/2016, que engloba as margens da Lagoa dos
Quadros inseridas dentro de sua extensão municipal, e, portanto, pode ser uma oportunidade
de iniciar a discussão na região.</t>
  </si>
  <si>
    <t xml:space="preserve">O movimento em prol da articulação entre sociedade e estado ainda é pequeno e as atividades não estão atualizadas para o período da monitoria. Foi levantada a sugestão de desagrupar as regiões pois a amplitude da ação e as diferentes particularidades de cada uma dificulta o seu desenvolvimento.  </t>
  </si>
  <si>
    <t xml:space="preserve">i - Daniel Vilasboas Slomp
</t>
  </si>
  <si>
    <t>Necessidade de pontuar que ficará em amarelo devido a monitoria passada e pelo fato de ter um pequeno andamento nessa grande região, mas a ação necessita de uma atenção</t>
  </si>
  <si>
    <t>(i-2022) "(i) Foi realizada a contratação de consultor que compilou várias informações obtidas em estudos anteriores. Foi realizada este ano uma Expedição de reconhecimento e para subsidiar a produção de materiais de divulgação para apresentar e sensibilizar as comunidades e os tomadores de decisão sobre a importância desta região, e a urgente necessidade da sua proteção. Recomenda que se mantenha aberto o processo de criação de UC no Albardão aguardando o momento propício para o andamento do mesmo.
(ii) Portanto, o diagnóstico e produtos de consultoria foram finalizados e o processo de sensibilizade instituições está em curso, envolvendo NEMA, TAMAR e CEPSUL."</t>
  </si>
  <si>
    <t>Embora o produto com os subsídios tenha sido finalizado, optou-se por manter a ação em verde para dar prosseguimento aos próximos passos que fazem parte do processo de criação da UC como por exemplo a realização da audiência pública e o seurespectivo relatório.</t>
  </si>
  <si>
    <t>i - Bernardo</t>
  </si>
  <si>
    <t xml:space="preserve">
(i-2022) Entre os dias 25 e 29 de abril de 2022 foi realizada de forma presencial em Torres/RS  a oficina de elaboração do Plano de Manejo do Refúgio de Vida Silvestre da Ilha dos Lobos. Os participantes identificaram ameças sobre a qualidade ambiental que foram contempledas nos diferentes recursos e valores fundamentais da UC. Atualmente está sendo elaborada a primeira versão do plano de manejo, que irá passar por várias etapas até a sua versão final, sendo prevista a conclusão final do plano de manejo no primeiro semestre de 2023.  </t>
  </si>
  <si>
    <t xml:space="preserve">
(i-2022) Relatório da oficina de elaboração do Plano de Manejo</t>
  </si>
  <si>
    <t>(i-2022) O levantamento fundiário do Parque Estadual do Camaquã (PEC) foi contratado em novembro de 2019 e finalizado, com todos produtos entregues em janeiro de 2021. 
Com base no Levantamento fundiário será iniciado ainda no primeiro trimestre de 2021 o, estudo sobre a priorização de áreas a regularizar no PEC, bem como a atualização do pedido de recursos de medidas compensatórias junto à Câmara Estadual de Compensação Ambiental (CECA/SEMA) para a aquisição dos primeiros lotes, e efetivação da regularização fundiária da unidade de conservação.
O processo de crição do conselho do PEC se dará ao longo do 2021, sendo que foi realizado o mapeamento das instituições com potencial para compor o conselho, e serão convidadas a participar de uma reunião preparatória para a formação do conselho no primeiro semestre de 2021."</t>
  </si>
  <si>
    <t>"Levantamento Fundiário concluído e entregue à SEMA, e Estudo de priorização de áreas para a regularização fundiária concluído. 
Pedido de avaliação de áreas será protocolado em agosto de 2022.
A equipe de Guardas-parque do Parque estadual do camaquã foi acrescida de mais um servidor, compondo equipe de três Guardas-parque e um Analista. 
Operações de fiscalização são realizadas mensalmente com o apoio do Pelotão Ambiental da Brigada Militar de Camaquã. 
A análise de processos de licenciamento ambiental de atividades potencialmente poluidoras segue sendo realizada, porém com restrições devido às mudanças na Lei estadual n. 15.434/2020, que restringiu a participação dos gestores da unidades de conservação no licenciamento ambiental do entorno. "</t>
  </si>
  <si>
    <t>i- Leonardo Urruth</t>
  </si>
  <si>
    <r>
      <rPr>
        <b/>
        <sz val="12"/>
        <color rgb="FF000000"/>
        <rFont val="Calibri"/>
        <family val="2"/>
      </rPr>
      <t xml:space="preserve">EXCLUÍDA NA II MONITORIA. </t>
    </r>
    <r>
      <rPr>
        <sz val="12"/>
        <color rgb="FF000000"/>
        <rFont val="Calibri"/>
        <family val="2"/>
      </rPr>
      <t>Apoiar  a criação de Unidade de Conservação na região das Lagoas do Morro Forno e da Lagoa do Jacaré.</t>
    </r>
  </si>
  <si>
    <t>Em 2018, foi aberto o Processo nº 18/0500-0004052-0,
referente a criação de UC na região da lagoa do Jacaré e do Forno (litoral norte), no qual
consta o estudo técnico elaborado pelo Instituto Curicaca: &amp;quot;Proposta de criação de Unidade de
Conservação no complexo das lagoas do Morro do Forno e Lagoa do Jacaré, Litoral Norte do
RS&amp;quot;, que Propõem um Refúgio de Vida Silvestre numa área de 9.489,9 ha. Internamente a
SEMA definiu que esses processos de criação de UCs, advindos de demandas da sociedade
civil, seriam avaliados após a elaboração e homologação do Plano do Sistema Estadual de
Unidades de Conservação (SEUC), o qual estabelecerá diretrizes de atuação do Estado para
consolidação e ampliação do SEUC;</t>
  </si>
  <si>
    <t xml:space="preserve">
(i-2022)
Estudo de sistematização dos alvos de conservação da bioversiade regional. Esforço de vários trabalhos acadêmicos na Unidade de Tapes e PPGAS, Unidade são Francisco de Paula. Resultados indicam conjunto substancial de flora e fauna ameaçadas; Butiazais apresentam valor significativo de conservação da biodiversidade, além dos banhados, restingas, campos e florestas.  Diversidade de composições ecossistêmicas típica de diferentes biomas, que no seu conjunto apresentam uma diversidade substancial, justificando a necessiade de implementaçãqo de uma UC.</t>
  </si>
  <si>
    <t>(i-2022) TCC finalizado: a) Tailor Bergman Garcia ,-  Áreas prioritárias para conservação da biodiversidade na região de Tapes e entorno. Em andamento: a)  TCC de Guilherme Sperotto - Alvos da conservação da biodiversidade da Costa Oeste a Laguna dos Patos. b) TCC de Diego - Plantas úteis para restauração ecológica-econômica de ecossistemas florestais</t>
  </si>
  <si>
    <t>Daniel Vilasboas Slomp (DUC/SEMA - RS) e  Pedro Fruet (SEMMA Rio Grande)</t>
  </si>
  <si>
    <t>(i-2022) A ação 1.14 já foi concluída na sua totalidade, pois os estudos propostos para a caracterização de áreas para a criação de duas unidades de conservação nas dunas de Rio Grande foram finalizados em 2020, como informado na tabela abaixo.
Na época (2020) foi proposta uma readequação da ação de forma que pudesse contemplar a partir de 2021 o acompanhamento do processo de criação junto ao poder público municipal (e não mais a realizalção de estudos, pois estes foram concluídos), como se se tratasse praticamente como uma nova ação.</t>
  </si>
  <si>
    <t xml:space="preserve">Houve o encaminhamento do projeto para a câmara porém não houve a mobilização e fortalecimento para a criação como um todo. </t>
  </si>
  <si>
    <t>i- Lilian Wetzel</t>
  </si>
  <si>
    <t>Necessidade de consultar a articuladora para saber sobre o desejo de permanência na ação visto que ela dá a ção como concluída, e ainda podem ser trabalhados alguns outros passos. Como essa é uma ação institucional do NEMA e talvez prejudique o andamento da ação existe a possibilidade de alteração da articuladora. Sugestão de novos articuladores Kamila Debian e Ronaldo.</t>
  </si>
  <si>
    <t xml:space="preserve">(ii) Em 24 de fevereiro o Instituto Curicaca promoveu uma reunião técnica de andamento do processo de criação de Unidade de Conservação para a região de Cidreira, de maneira a subsidiar e provocar avanços no tema (relatório em anexo). Contou com a participação de técnicos da SEMA, MMA, GEMARS, Coalizão CostaMarSul e Prefeitura Municipal de Cidreira. Como desdobramento desta reunião foram realizados arranjos preliminares junto à prefeitura de Cidreira. Para avanços no tema se criou um GT multi institucional no âmbito da Coalizão CostaMarSul, bem como será provocado o tema na ação judicial pelo Instituto Curicaca. No âmbito da SEMA o processo teve avanços na tramitação, onde foi realizado um estudo da situação fundiária da área proposta. No momento a equipe de regularização fundiária (Divisão de Unidades de Conservação) está avaliando as terras inseridas na poligonal, de modo a estabelecer os custos fundiários para viabilizar a criação da UC. Pelo menos metade da área proposta pertence a uma empresa que possui passivo ambiental junto ao Estado e que manifestou previamente a intenção de colocar a área em negociação (compensação ambiental por área equivalente) no intuito de se regularizar.
</t>
  </si>
  <si>
    <t>O projeto foi construído e encaminhado. O próximo passo seria o Insituto Curicaca divulgar esse processo. Porém o processo é bastante lento, embora haja algumas movimentações, elas ainda são pequenas, então é muito difícil que a UC seja criada até o final do PAN. Porém como a ação é para propor a criação e não implementação, nesse sentido a ação esta andando, mesmo com todos os entraves como o novo código do meio ambiente que veda a criação de uma UC sem orçamento prévio.</t>
  </si>
  <si>
    <t>i - Daniel Vilasboas Slomp
ii - Joana Bassi</t>
  </si>
  <si>
    <t>(i-2022)não foram relizadas ações de implementação.</t>
  </si>
  <si>
    <t>i - Kleber G. Silva</t>
  </si>
  <si>
    <t>Proposta de conversa com NEMA e prefeitura articulada por Ronaldo para entender os avanços que podem ter ocorrido ou que irão ocorrer nos próximos momentos.</t>
  </si>
  <si>
    <t>Não houveram novas reuniões e mais andamentos durante o período da oficina. Nesse sentido a votação ficará em amarelo por questões metodologicas mas com a ressalva que o andamento esta muito baixo. Ano passado houveram atividades de integração com a UC e pescadores em Parque Estadual da Serra do Tabuleiro e comunidade de pescadores do rio da Madre (SC). Na APABF houve interação/reuniões quase semanais com as comunidades pesqueiras de Laguna. Integração com o PARNA Lagoa do Peixe também teve andamento com reunioes e monitoramento.</t>
  </si>
  <si>
    <t>(i-2022)Com o conjunto de atividades realizadas até o momento e descrita nas demais monitorias, conclui-se que o objetivo de aproximação da gestão da UC com a comunidade guarani foi cumprido de maneira exitosa. No momento, está se avançando, via CEPI e com envolvimento de Secretarias de Estado (SEAPDR, SEMA, SES, SPGG e SJSPS), na tramitação administrativa para ampliação da área da comunidade indígena sobre a área afeta à Secretaria Estadual de Saúde (Hospital Colônia de Itapuã). No processo há controvérsias, desafios e incertezas, mas - ao que tudo indica - uma porção de pelo menos 150 hectares comporá a ampliação da aldeia. Há dúvidas se esse processo encerra-se ao final desta gestão.</t>
  </si>
  <si>
    <t>Cindy Tavares Barreto (FURG)</t>
  </si>
  <si>
    <t>Glayson Bencke (FZB), Jan Mähler (FZB), Andreas Kindel (Instituto de Biociências da UFRGS), Demétrio Guadagnin  (Instituto de Biociências da UFRGS), Daniele Paludo (CEMAVE/ICMBio), Fernando Weber (PARNA Lagoa do Peixe/ICMBio) e Fernando Faria (FURG/LAATM).</t>
  </si>
  <si>
    <t xml:space="preserve">(i-2022) Foi contactado pesquisador que está mais envolvido com o PAN Limícolas e potenciais ações relacionadas a conservação dos ambientes e das aves limícolas. Ele informou que não houveram atualizações a respeito da criação de corredores ecológicos. Não houveram muitos avanços nas discussões acerca da conservação das aves limícolas de forma geral - a pandemia contribuiu em grande parte para a desaceleração de ações e engajamento de pesquisadores. </t>
  </si>
  <si>
    <t xml:space="preserve">A ação teve poucas atualizações, não foram desenvolvidas atividades para o período da oficina, porém a metodologia da oficina não permite a mudança para vermelho. Então o GAT optou pela permanência do amarelo por uma questão metodológica. </t>
  </si>
  <si>
    <t>i - Cindy Barreto</t>
  </si>
  <si>
    <t>(i-2022) 1 – O município de Santo Antônio da Patrulha entrou com processo (22/1300-0004538-0) de
Alienação de bens, a fim de receber em definitivo a área do Parque Municipal Manuel de
Barros Pereira, que atualmente pertence ao Estado, e assim promover a implementação da
UC. No mesmo sentido, o executivo como possui verba para a elaboração do Plano de Manejo.
2 – Foi promulgada a Lei Estadual nº 15.710, de 25 de setembro de 2021, que Recategorizou a
REBIO Banhado do Maçarico para Refúgio de Vida Silvestre Banhado do Maçarico.
3 – Foi homologado pela Lei Complementar nº 018/2021, o Plano de Manejo do Refúgio da
Vida Silvestre (REVIS) Molhe Leste, em São José do Norte.
4 – O executivo municipal de Pelotas abriu processo (21/0500-0003496-8) apresentando o
Relatório técnico científico para a criação da Unidade de Conservação no Pontal da Barra do
Laranjal, com aproximadamente 785 hectares, e solicitando manifestação do Estado da
possibilidade de criação de uma Unidade de Conservação Estadual na área sugerida pelo
estudo técnico.
5 – Em 04/06/2022, foi realizada a audiência pública do processo de criação de duas unidades
de conservação municipais em Arambaré, em decorrência da presença de Liolaemus
arambarensis na região. Entretanto, conforme relato dos presentes, a audiência foi conduzida
com viés contrário as Unidades de Conservação, tendo em vista que as partes interessadas na
criação das UCs não foram convidadas para a audiência, inclusive a SEMA-RS, que havia
emitido parecer favorável a proteção das áreas.
6 – Foi elaborado o Parecer Técnico nº 706/2021-DUC favorável a criação da RPPN Estadual
Reserva Ecológica da Olaria, que se localiza na beira da lagoa de Itapeva no município de Terra
de Areia. A RPPN ainda carece de passar por audiência pública e pela Assembleia Legislativa
para finalizar o processo de criação.
7 – Em maio de 2022, foi elaborada a atualização do Plano de Manejo da Área de Proteção
Ambiental do Morro de Osório, que aguarda homologação pelo executivo municipal.
8 – Foi questionado a extinção da Área de Relevante Interesse Ecológico e Turístico da Região
dos Lagos de Osório no Ministério Público gerando os Procedimento nº 01538.000.750/2022 e
PR.01212.00114/2022-3, os quais pretendem realizar a análise da (in)constitucionalidade da
Lei Municipal de Osório nº 5.944/2017 e repristinar as normas protetivas anteriores (ou
&amp;quot;condenar&amp;quot; o Município de Osório a editar uma nova lei que exerça a mesma função).
9 – Participação, em maio de 2022, em reunião técnica para avaliar nova categoria de unidade
de conservação para o Parque Natural Municipal Saint Hilaire na porção pertencente a Porto
Alegre, em função do fracionamento do território da Unidade de Conservação com o município
de Viamão.</t>
  </si>
  <si>
    <t>(ii) Desde o início da vigência do PAN, há instrumentos úteis para a gestão de Ucs, em desenvolvimento, notadamente o MapBiomas. Paralelamente, algumas UCs do território do PAN vem desenvolvendo mapeamentos e zoneamentos relacionados a instruments de gestão próprios. No entanto, a Rede proposta na ação não se iniciou, e não há perspectiva de seu início, em curto prazo. Não houve substituição da articuladora. Propõe-se a avaliação como "vermelho" e a exclusão da ação.</t>
  </si>
  <si>
    <t>(i) Tatiana da Silva (UFRSG)                                        (ii) Walter Steenbock (ICMBIO/CEPSUL)</t>
  </si>
  <si>
    <t xml:space="preserve">
(i-2022) A UFRGS (IPH e Ceclimar) está avaliando descarga de água subterrânea na faixa de praia do litoral norte do RS e seu efeito na biota (plancton)</t>
  </si>
  <si>
    <t>A atualização do dilton as atividades ainda são poucas e o andamento esta devagar, poucas ações pontuais acontecendo. A ação anda, porem com dificuldades. Por isso o GAT decidiu regredir para o amarelo.</t>
  </si>
  <si>
    <t>i- Dilton e Castro</t>
  </si>
  <si>
    <t xml:space="preserve"> Os dados estão em fase de publicação na literatura científica.</t>
  </si>
  <si>
    <t xml:space="preserve">Camila Martinez de Gaspar Martins (FURG), Juliana Z. Sandrini (FURG), Marta Marques de Souza (FURG), Cindy Tavares Barreto (FURG) </t>
  </si>
  <si>
    <t>A atividade desta ação esta dividida em 3 ações. Os produtos podem ser separados por questões técnicas, porém para o PAN de forma estratégica ela pode ser considerada uma ação só com produtos distintos, visto que as descrições e atualizações são sempre as mesmas para as 3 ações. Poderia ter como descrição as informações qualitativas do que esta acontecendo.</t>
  </si>
  <si>
    <t>Necessidade de agrupar as 3 ações (1.26/1.27/1.28) em uma ação com diferentes produtos e solicitar um pouco mais de esclarecimento sobre o andamento da ação. Reavaliação dos verdes para as outras duas ações pois essa foi considerada amarela.</t>
  </si>
  <si>
    <r>
      <rPr>
        <b/>
        <sz val="12"/>
        <color rgb="FF000000"/>
        <rFont val="Calibri"/>
        <family val="2"/>
      </rPr>
      <t xml:space="preserve">EXCLUÍDA NA II MONITORIA. </t>
    </r>
    <r>
      <rPr>
        <sz val="12"/>
        <color rgb="FF000000"/>
        <rFont val="Calibri"/>
        <family val="2"/>
      </rPr>
      <t>Realizar/sistematizar informações sobre o monitoramento espaço temporal de espelhos d'água, marismas, banhados e outros ecossistemas aquáticos na abrangência do PAN, ao longo do período de execução do Plano, visando a gestão socioambiental.</t>
    </r>
  </si>
  <si>
    <t xml:space="preserve">
(iii-2022) 	Não foram desenvolvidas atividades no último ano</t>
  </si>
  <si>
    <t>(i) Alessandra Larissa D'Oliveira Fonseca (UFSC)
(ii) Letícia Casarotto Troian (ONG ANAMA)
(iii) Paulo Pagliosa (UFSC)</t>
  </si>
  <si>
    <t xml:space="preserve">
(i-2022) Durante a oficina foram levantados algumas ameaças à biodiversidade do Revis Ilha dos Lobos, com relação direta ao Rio Mampituba, como: uso de agrotóxicos que chegam ao REVIS Ilha dos Lobos pelo Rio Mampituba, dragagem da foz do rio Mampituba gerando sedimentos suspensos e perturbação sonora, risco de ampliação dos molhes alterando a dinâmica local. Para tanto foram identificadas a necessidade de planejamento de um Plano Integrado da Bacia Hidrográfica do Rio Mampituba e o Plano Integrado de Gestão de Resíduos Sólidos.</t>
  </si>
  <si>
    <t xml:space="preserve">
 (i-2022) Relatório da oficina de elaboração do Plano de Manejo</t>
  </si>
  <si>
    <t>Pela descrição foi feito um diagnóstico para o plano de manejo e não o monitoramento e controle de emissão de poluente. Os planejamentos discutidos em relação a qualidade ambiental do rio possuem atividades em níveis municipais dentro do plano de manejo que preveem as ações descritas acima, o que corrobora com o produto da ação.</t>
  </si>
  <si>
    <t xml:space="preserve">
(ii-2022) Realização de estudos sobre: Avaliação do impacto da drenagem ácida na comunidade fitoplanctônica de estuários; Avaliação do impacto de estressores globais e locais e rodolitos; Avaliação do impacto do aquecimento e da fertilização dos oceanos na ecofisiologia de algas calcárias; O efeito de mudanças climáticas e de estressores locais na estrutura de comunidades planctônicas; Acoplamento de modelo hidrodinâmico e biogeoquímico para avaliação do fluxo de carbono orgânico em diferentes manguezais: avaliação de impactos antrópicos;  Influências das mudanças climáticas na mortalidade em massa de bivalves marinhos; Cartografando as Memórias como estratégias para o enfrentamento das mudanças globais marinhas;</t>
  </si>
  <si>
    <t xml:space="preserve">
(ii-2022) 01 tese de doutorado; 02 dissertações de mestrado; 12 artigos científicos; 01 artigo de divulgação; participação semanal em jornal virtual com a temática ambiental/mudanças climáticas  (Portal Desacato); 10 mesas de discussão virtual sobre mudanças climáticas (Programa de Extensão Ecoando Sustentabilidade-UFSC); 01 Curso de formação para educadores: cultura oceânico, mudanças climáticas e ciência cidadã; 01 curso de verão sobre sustentabilidade ambiental; Curso: Bases Para Cultrua Oceânica em Santa Catarina (UFSC/DEPEA-FLORAM)</t>
  </si>
  <si>
    <t>(i) Rodrigo Rodrigues de Freitas (UNISUL)
(ii) Paulo Roberto Pagliosa Alves (UFSC)</t>
  </si>
  <si>
    <t xml:space="preserve">(i-2022) Durante as oficinas setorias (17/05 - Instituições de Ensino, Pesquisa e Inovação, e 25/05 - Comitês da Região Hidrográfica do Litoral) para de elaboração do PERH/RS foi levantado a importância do estabelecimento de Governança para a lagoa dos Patos. Ficaram registrados no documento RELATÓRIO DAS OFICINAS DE PERCEPÇÃO E DISCUSSÃO DOS PROBLEMAS
Entretanto não foi priorizada e não consta do RELATÓRIO DAS REUNIÕES DE DESENHO DE ESTRATÉGIAS DE IMPLEMENTAÇÃO. 
Sugestão de encaminhamento: Solicitar resposta do memorando encaminhado o ano passado.
</t>
  </si>
  <si>
    <t xml:space="preserve">https://rsgovbr-my.sharepoint.com/personal/raiza-schuster_sema_rs_gov_br/_layouts/15/onedrive.aspx?id=%2Fpersonal%2Fraiza%2Dschuster%5Fsema%5Frs%5Fgov%5Fbr%2FDocuments%2FBiblioteca%20DIPLA%2FPERH%2F2021%2D2022%20%2D%20Atualiza%C3%A7%C3%A3o%20do%20PERH%2F2022%5F06%5FRelatorios%5FOficinas%2Epdf&amp;parent=%2Fpersonal%2Fraiza%2Dschuster%5Fsema%5Frs%5Fgov%5Fbr%2FDocuments%2FBiblioteca%20DIPLA%2FPERH%2F2021%2D2022%20%2D%20Atualiza%C3%A7%C3%A3o%20do%20PERH&amp;ga=1
</t>
  </si>
  <si>
    <t>i-Cleber Palma Silva</t>
  </si>
  <si>
    <t>(i- 2022)estão realizando análises que irão para o Congresso de cianobactéria e outros microrganismos no saco de Tapes, para ver se tem condições para Balneabilidade. Esses dados são da FEPAN.</t>
  </si>
  <si>
    <t>Os documentos desenvolvidos não compreendem todo o produto da ação, mas fazem parte do plano embora sejam necessários mais materiais.</t>
  </si>
  <si>
    <t>i - Joseane dos Santos</t>
  </si>
  <si>
    <t>É importante maiores esclarecimentos sobre como esta andando a ação pois existem mais indícios de andamento segundo a Jose. Articuladora solicitou envio de e-mail sobre as atualizações (Jose e Coordenação) até o final da oficina.</t>
  </si>
  <si>
    <t>Sérgio Netto (UNISUL), Rodrigo Rodrigues de Freitas (UNISUL), Alessandra Larissa D'Oliveira Fonseca (UFSC) e GT Lagoas, do Conselho Gestor da APABF</t>
  </si>
  <si>
    <t xml:space="preserve">(i-2022) Articuladores diversos. De minha parte, houve o trabalho do GT Lagoas, que produziu um relatório consistente para propor novas formas de ocupação do território no entorno das lagoas da APABF, além de análise de pontos críticos específicos, aprovado pelo CONAPA. 
</t>
  </si>
  <si>
    <t>I- Ronaldo Costa</t>
  </si>
  <si>
    <r>
      <rPr>
        <b/>
        <sz val="12"/>
        <color rgb="FF000000"/>
        <rFont val="Calibri"/>
        <family val="2"/>
      </rPr>
      <t>AGRUPADA NA I MONITORIA:</t>
    </r>
    <r>
      <rPr>
        <sz val="12"/>
        <color rgb="FF000000"/>
        <rFont val="Calibri"/>
        <family val="2"/>
      </rPr>
      <t xml:space="preserve"> Promover a constituição do Comitê para o Ordenamento da abertura da Barra da Lagoa da Encantada (Garopaba - SC).</t>
    </r>
  </si>
  <si>
    <t xml:space="preserve">(i-2022) Verificar orientação atual da chefia da APABF. (ii-2022)Na APA da baleia Franca temos 3 barras intermitentes em lagoas de grande porte. 
Barra de Ibiraquera (município de Imbituba/SC): Há um comitê de abertura instituído, que se reúne para analisar critérios estabelecidos para realizar a abertura da barra. A prefeitura de Imbituba faz abertura com uso de máquinas. Em algumas ocasiões há abertura natural da barra. APABF não autoriza a abertura e se posicionou pela necessidade do licenciamento da atividade, cf. previsto na Resolução Consema 98/2017. Ainda está sendo discutido qual órgão será o proponente, quem irá arcar com os custos dos estudos necessários para o licenciamento e de que forma será feito, já que há critérios estabelecidos por pescadores tradicionais que devem ser considerados o processo. 
Barra da Ferrugem/Barra da lagoa de Garopaba/Encantada (município de Garopaba/SC): Há um comitê sendo instituído as aberturas são realizadas pela Prefeitura de Garopaba, com uso de máquina. Não há documento formalizado ou critérios estabelecidos para abertura. Há reuniões com diversos atores antes de cada abertura, para decidir o dia e localização do canal a ser escavado. Por vezes a barra abre naturalmente. A APABF não emite autorização para abertura e já se posicionou pelo licenciamento da atividade, uma vez que a abertura de barras, pela Resolução Consema 98/2017 (SC), é atividade licenciável. Em algumas ocasiões a Defesa Civil autoriza a abertura, quando o nível da lagoa está alto, alegando prejuízos ou riscos de danos ao patrimônio público ou privado.
Barra do Camacho (município de Jaguaruna/SC): há empresa de mineração e dragagem do canal da barra que mantém a barra aberta, contratada pela Prefeitura de Jaguaruna, e licenciada pelo IMA. Há projetos de enrocamento em andamento para manutenção da barra aberta, por motivo de utilidade pública. A APABF se posiciona no processo de licenciamento e monitora a atividade de extração de areia dragada. Historicamente a barra do camacho era intermitente, mas vem sendo mantida aberta para facilitar o escoamento das águas de arrozais, contendo agrotóxico, e para evitar inundações do Rio Tubarão. Pescadores se posicionam favoravelmente à manutenção da abertura, alegando que é benéfico para a atividade pesqueira.
</t>
  </si>
  <si>
    <t>I- Ronaldo Costa.  
ii- Victor Fernando Volpato Pazin</t>
  </si>
  <si>
    <t xml:space="preserve"> a articuladora encaminhará um SEI para buscar as respostas junto ao SPU. A articuladora solicita um oficio por parte do PAN Lagoas para buscar as respostas.</t>
  </si>
  <si>
    <t>(ii) Após a II Monitoria e os encaminhamentos definidos, foram enviadas mensages e realizadas reuniões com a FEPAM, cujo gestor não se mostrou interessado em manter a articulação na instituição, no âmbito do PAN.  Propõe-se a avaliação como "vermelho" e a exclusão da ação.</t>
  </si>
  <si>
    <t xml:space="preserve">Houveram várias ações da equipe do PAN para dar andamento na ação porém não há interesse por parte do órgão de dar continuidade na ação. </t>
  </si>
  <si>
    <t>(i) Joana Braun Bassi (DBIO/SEMA - RS)                 (ii) Walter Steenbock (ICMBio/CEPSUL)</t>
  </si>
  <si>
    <t>Ronaldo ira entrar em contato direto com Paulo para comunicar a exclusão da ação.</t>
  </si>
  <si>
    <t xml:space="preserve">(i-2022) Não houve contato do GT propriamente dito durante o período. Porém, dois avanços foram: a aprovação do Plano de Manejo da ESEC Taim, a qual deverá autorizar o trânsito e atividades na faixa de praia dentro da ZA da UC; a elaboração dos estudos necessários à criação do PARNA do Albardão, que deverá ordenar o uso de um trecho da faixa de praia na área objeto da ação. Cabe mencionar também a inclusão da ação 2.36 Criação de Grupo de Trabalho para a Estruturação da Trilha Cassino-Barra do Chuí, a qual prevê o incentivo ao uso sustentável da faixa de praia, por meio de caminhada, bicicleta e cavalo. </t>
  </si>
  <si>
    <t>Houve uma parada no processo por conta da mudança nas coordenações de quem esteva a frente desse processo. Existe atualmente a conversa para retomar o GT. Porém, mesmo com o GT desarticulado, houveram avanços para o controle do trânsito de veículos na Praia do Cassino/Rio Grande - RS.</t>
  </si>
  <si>
    <t xml:space="preserve">(i-2022)Tais metas passam a ser  encaminhadas no bojo do novo projeto de pesquisa e extensão , em fase inicial de implantação: a Avaliação Socioambiental Estratégica sobre a relação Porto – Estuário, relativa ao porto do Rio Grande e os estuário da Lagoa dos Patos, sob coordenação desse pesquisador pela FURG.
O projeto tem como objetivos instalar um processo de consulta e diálogo com os atores chave do território composto pelo baixo estuário da Lagoa dos Patos, as cidades com frentes de água nessa área e  a zona costeira adjacente; e gerar ciclicamente um relatório de avaliação socioambiental estratégica, que propicie alternativas de implementação e qualificação  das estratégias futuras para o desenvolvimento das atividades portuárias.
P Plano de atividades inclui a disponibilização ao público de um Portal de comunicação, o qual reunirá todo o acervo do processo; e um programa de Extensão, oferecendo atividades de formação leve com o foco principal de ampliar o acesso às informações essenciais  sobre os inúmeros aspectos técnicos das pautas em discussão.
Em seu conjunto, a discussão e o exercício da construção de entendimentos sobre a melhoria gerencial para  conjunto de operações de maior porte transformador dos ambientes lagunares do território gaúcho será, de fato, um importante exercício prático de um importante conjunto de ações do campo que se denomina gerenciamento costeiro.
De forma geral, espera-se também que a discussão sobre a hidrovia gaúcha e suas perspectivas de expansão para uma conexão uruguaia pela Lagoa Mirim e Canal de São Gonçalo possa ganhar nesse exercício de franca troca entre diferentes pontos de vista um considerável impulso. A metodologia construída se apóia fortemente em reduzir obstáculos de linguagem e das dinâmicas das discussões para uma ampla troca entre saberes, e com essa maior integração ampliando-se também o aproveitamento dos estudos  da natureza técnico-científica.
Um dos principais focos de interesse a nortear a construção da avaliação socioambiental estratégica são as prioridades de conservação na região de interesse do projeto, coincidindo com uma porção relevante do território de interesse do PAN Lagoas. Se estará aí trabalhando para associar a boa gestão estratégica do Porto a uma relação de respeito e cooperação com as UCs, e outros focos de interesse do PAN, com destaque aos aspectos de gerenciamento dos riscos.
O Sítio digital Hidrovias Sustentáveis, no ar desde 2019, deverá ser assimilado pelo novo Portal; de forma a dar-se prosseguimento ao trabalho de disponibilizar informação sobre os temas socioambientais relacionados à expansão das atividades de transporte no sistema hidroviário em expansão das economias que operam a logística.  </t>
  </si>
  <si>
    <t>i-ícaro</t>
  </si>
  <si>
    <t>Embora existam algumas iniciativas, elas são poucas e ainda estão em tratativas para serem efetivadas como um projeto com o Porto.</t>
  </si>
  <si>
    <t xml:space="preserve"> Conversar com o articulador sobre a possibilidade de agrupamento das suas ações em uma só com diferentes produtos. </t>
  </si>
  <si>
    <t>(iii) Alguns processos têm contribuído para o alcance da ação, notadamente: a mobilização do livro "Sociobiodiversidade das restingas no território do PAN lagoas do Sul" e do livro "Certificação Agroflorestal: a experiência do Rio Grande do Sul na regularização de manejos de base ecológica e no incentivo aos produtos da sociobiodiversidade"; a articulação multi-institucional em torno dos projetos de RFO; a mobilização para o projeto a ser apoiado pelo GEF Terrestre; as atividades transversais ao PAN desenvolvidas no âmbito da ASSSAN Círculo; o Programa Sociobiocotidiano.</t>
  </si>
  <si>
    <t xml:space="preserve">Todas atividades andaram com algumas dificuldades e mobilizaram/articularam diversos grupos o que foi muito importante pra ação. Houve tbm articulação entre Embrapa, SEMA e Assan Circulo para desenvolver plano de restauração que culminou em protocolo de restauração de campos. Porém poderia ter um andamento maior com recurso e institucionalidade. </t>
  </si>
  <si>
    <r>
      <rPr>
        <b/>
        <sz val="12"/>
        <color rgb="FF000000"/>
        <rFont val="Calibri"/>
        <family val="2"/>
      </rPr>
      <t xml:space="preserve">AGRUPADA NA II MONITORIA. </t>
    </r>
    <r>
      <rPr>
        <sz val="12"/>
        <color rgb="FF000000"/>
        <rFont val="Calibri"/>
        <family val="2"/>
      </rPr>
      <t xml:space="preserve">Realizar mapeamento e análise de cenários para o planejamento territorial ambientalmente adequado. </t>
    </r>
  </si>
  <si>
    <t xml:space="preserve">Produtos cartográficos e modelos baseados em SIG de compilação de parâmetros ambientais pertinentes e exploração de cenários; Modelos exploratórios em SIG para a simulação de cenários da área de abrangência do PAN lagoas.    Diagnósticos, mapeamentos e análises de cenários. </t>
  </si>
  <si>
    <t>Alessandra Larissa D'Oliveira Fonseca (UFSC) e Luiz Henrique Fragoas Pimenta (Instituto Tabuleiro, Cooperativa Caipora, PEST,  RMS da Guarda do Embaú) e Dilton de Castro (Comitê da Bacia do Rio Tramandaí)</t>
  </si>
  <si>
    <t xml:space="preserve">(i - 2022) Desenvolvimento do projeto InovaSocial da Embrapa Clima Temperado, fortalecendo a circulação de sementes crioulas e dos guardiões de sementes pela Bionatur e COOPERFUMO; Tese em andamento e Mirian Strate - Indicadores de Soberania, SAN  e Sustentabilidade alimentar no Brasil. </t>
  </si>
  <si>
    <t>(i-2022) Publicação do capítulo Agroecologia e Soberania e Segurança Alimentar e Nutricional e o coletivo Mbya Guarani no Sul do Brasil, no livro Ytransformaçõs comunitárias participativas. PGDR e PROPUR/UFRGS</t>
  </si>
  <si>
    <t xml:space="preserve"> 
(i-2022) Apesar da impossibilidade de espaços colegiados de discussão sobre ações e políticas intersetoriais de valorização dos modos de vida tradicionais sustentáveis no território do PAN, o próprio PAN Lagoas é o espaço de interlocução entre a temática e as políticas públicas.</t>
  </si>
  <si>
    <t xml:space="preserve">
(i-2022) Publicação do artigo Dinâmicas territoriais no sul do Brasil: desmantelamento da
política de desenvolvimento rural e a emergência de uma política territorial de conservação da biodiversidade, na Revista de Desenvolvimento e Meio Ambiente. – Dossitê O desmonte socioambiental e as resistências emergentes (2022). Artigo sistematiza os espaços propiciados pela política pública do PAN Lagoas para valorizar os modos de vida tradicionais sustentáveis.</t>
  </si>
  <si>
    <t xml:space="preserve">O PAN é um espaço de fortalecimento das políticas publicas e articulações e isso avançou bastante, porém ainda não houve a discussão em nível ministerial. Nesse momento governamental isso não é possível devido o corte com decreto de 2019 que inviabiliza o andamento dessa ação. </t>
  </si>
  <si>
    <t>Encaminhamento de alteração da escrita da ação até o final da monitoria.</t>
  </si>
  <si>
    <t>(i-2022) A Portaria nº 66/2022, de 27/04/2022, designou novo
coordenador para o Comitê Gestor do CAR, que possui as atribuições de: I - estabelecer os
critérios para priorização de análise; II - estabelecer as diretrizes técnicas complementares
para validação e correção dos dados declarados pelo proprietário ou possuidor; III -
estabelecer estratégias para a utilização do CAR como ferramenta de gestão das políticas
públicas de uso e conservação nas propriedades rurais; IV - acompanhar a evolução da análise
e validação do CAR e da evolução e atualização da ferramenta do SiCAR. No dia 31/05/22 foi
realizada uma reunião do Comitê, sendo encaminhado o OFÍCIO COMITÊ CAR-RS nº 001/2022
ao Diretor de Biodiversidade da SEMA solicitando informações sobre como proceder para dar
início as análises do CAR, assim como realizar o convite as entidades externas a comporem o
Comitê do CAR. (ii-2022)Memorando enviado em fevereiro de 2021 à Direção do Departamento de Biodiversidade da SEMA consultando sobre a previsão de implementação da análise do Cadastro Ambiental Rural no RS. No Estado de Santa Catarina a análise do CAR está suspensa por Ação Civil Pública em decorrência de discrepâncias de entendimento acerca de áreas consolidadas conforme a Lei de Proteção da vegetação nativa (Lei 12.651/2012) e a Lei da Mata Atlântica (Lei 11.428/2006.</t>
  </si>
  <si>
    <t>Houve um pequeno andamento no RS porém em SC não há nada. Houve um andamento do CAR devido algumas organizações da sociedade. Alguns debates em termos de restauração na sociedade aonteceram durante esse período, mas a questão política do CAR não. Não houve qualquer desdobramento sobre o tema pela gestão da SEMA. Não há gerência ou autonomia por parte dos analistas da SEMA para este assunto. É importante estar isso claro no PAN</t>
  </si>
  <si>
    <t>i - Daniel Vilasboas Slomp
ii- Leonardo Urruth</t>
  </si>
  <si>
    <t>Desenvolvimento de nova carta para ser enviada novamente a SEMA sobre a importância da atuação da mesma no PAN</t>
  </si>
  <si>
    <t>(i-2022) "Como a intenção dessa ação é que se aumente o esforço amostral de fauna e flora com fins de subsidiar ações de conservação, o primeiro passo é identificar se há lacunas de amostragem no território do PAN. Foram consultados em 17/2/2021 os seguintes especialistas (Flora arbórea: João André Jarenkow [UFRGS], Flora Campestre: Ilsi Boldrini [UFRGS]; Fauna: (Avifauna: Glayson Bencke e Jan Mahler [Museu de Ciências Naturais / SEMA-RS], Herpetofauna: Patrick Colombo [Museu de Ciências Naturais / SEMA-RS], Alexandro Tozetti [UNISINOS], Carolina Zank [Instituto Curicaca], Mastofauna: Márcia Jardim, Tatiane Campos Trigo [Museu de Ciências Naturais / SEMA-RS] e Flávia Tirelli [UFRGS], [Ictiofauna: Marco Azevedo, Vinícius Bertaco [Museu de Ciências Naturais / SEMA-RS], Luis R. Malabarba e Fernando Gertum Becker [UFRGS]). 
"</t>
  </si>
  <si>
    <t>Recebemos informações dos especialistas para todos os grupos taxonômicos solicitados (Flora arbórea, Flora Campestre, Avifauna, Herpetofauna, Mastofauna e Ictiofauna). O diagnóstico está na etapa de sistematização de dados, espacialização das regiões com lacunas de informação, e solicitação de informações complementares para alguns grupos com relação ao estado de Santa Catarina. A expectativa é produzir um relatório técnico e um artigo científico, e comunicar tais documentos aos Programas de Pós Graduação que atuam com Biodiversidade no território, além dos órgãos de fomento à pesquisa federais e estaduais de RS e SC.</t>
  </si>
  <si>
    <r>
      <rPr>
        <sz val="12"/>
        <color rgb="FF000000"/>
        <rFont val="Calibri"/>
        <family val="2"/>
      </rPr>
      <t>Promover o mapeamento de áreas de repovoamento de palmeira Juçara (</t>
    </r>
    <r>
      <rPr>
        <i/>
        <sz val="12"/>
        <color rgb="FF000000"/>
        <rFont val="Calibri"/>
        <family val="2"/>
      </rPr>
      <t>Euterpe edulis</t>
    </r>
    <r>
      <rPr>
        <sz val="12"/>
        <color rgb="FF000000"/>
        <rFont val="Calibri"/>
        <family val="2"/>
      </rPr>
      <t>) e outras espécies nativas da flora.</t>
    </r>
  </si>
  <si>
    <t>(v) Na elaboração do livro "Sociobiodiversidade das restingas do território do PAN lagoas do Sul", a ação encontra resultados em termos de experiências e de mapeamento; no processo de certificação agroflorestal da SEMA/RS, a palmeira jussara tem sido um carro-chefe em SAFs, em especial no litoral norte. A cadeia produtiva da espécie, em especial a partir das polpas dos frutos, tem sido desenvolvida por diferentes grupos, o que e está identificado na monitoria de outras ações. Assim, muito embora o produto "Mapa" não exista, os resultados esperados existem, entre os quais constam diferentes mapeamentos que envolvem o povoamento/utilização da palmeira jussara, em diferentes abordagens. Sugestão: ou considera-se a ação não iniciada (vermelho) e sua exclusão, ou considera-se como ação concluída (azul).  (vii) Na região do Litoral Norte do RS os sistemas agroflorestais apresentam, até julho de 2022, 70 famílias certificadas pela SEMA, em 300 hectares. Os agricultores familiares produzem bananais agroflorestais diversificados, que incluem massivamente o cultivo da palmeira juçara (E. edulis), em consórcio. As espécies nativas mais utilizadas no consórcio, típicas de Mata Atlântica, com alta relevância para sociobiodiversidade, envolvem aroeira-vermelha (Schinus terebinthifolius), araticum (Annona sp.), erva-mate (I. paraguariensis), palmeiras (Geonoma spp.), jerivá (Syagrus romanzoffiana), araucária (A. angustifolia), louro (Cordia trichotoma), embaúba (Cecropia pachystachya), cocão (Erythroxylum deciduum), tanheiro (Alchornea triplinervia), licurana (Hyeronima alchorneoides), canelas (Nectandra spp. e Ocotea spp.), ingás (Inga spp.), maricá (Mimosa bimucronata), canjerana (Cabralea canjerana), cedro (C. fissilis), capororocas (Myrsine spp.), guabirobeira (C. xanthocarpa), jabuticabeira (Plinia peruviana), araçá (P. cattleyanum), cerejeira (Eugenia involucrata), pitangueira (E. uniflora), camboatá (Cupania vernalis), grandiúva (Trema micrantha), tarumã (Vitex megapotamica), butiás (Butia odorata, B. catarinensis).A cadeia produtiva da palmeira-juçara consorciada com bananas vem atraindo agricultores que praticavam manejo convencional para a transição agroecológica, através da comercialização da polpa.</t>
  </si>
  <si>
    <t xml:space="preserve">Para fins de mapeamento do repovoamento as certificações extrativistas e agroflorestais servirão como informativo.  Existe um movimento de agricultores gaúchos sobre a utilização do palmito e a necessidade de interlocução com SC por conta da normativa. </t>
  </si>
  <si>
    <t>(i) Letícia Casarotto Troian (ONG ANAMA)
(ii) Dilton de Castro (Comitê da Bacia do Rio Tramandaí
(iii) Márcia Londero (EMATER - RS) 
(iv) Joana Braun Bassi (DBIO/SEMA - RS)
(v) Walter Steenbock (CEPSUL/ICMBio)
(vi) Letícia Casarotto Troian (ONG ANAMA)                    (vii) GAT Oficina</t>
  </si>
  <si>
    <t>Clara Liberato irá assumir a articulação </t>
  </si>
  <si>
    <t xml:space="preserve">(i-2022) No dia 07 de julho de 2022 o Relatório do GT Lagoas foi aprovado por unanimidade no Conselho Consultivo da APA da Baleia Franca. Este documento, intitulado “Diretrizes para a conservação e manejo das Áreas Úmidas no território da Área de Proteção Ambiental da Baleia Franca e seu entorno” foi elaborado por pesquisadores do IFSC, UDESC, UNISUL e ICMBio, além de ONGs ambientalistas, lideranças e pescadores das comunidades situadas nas três principais Lagoas Costeiras da APA: Lagoa de Ibiraquera, Lagoa de Garopaba e Lagoa de Santa Marta. Grupo de Trabalho (GT) Lagoas surgiu de uma demanda histórica de proteção integral dos ecossistemas lagunares (lagoas e seu entorno) presentes no recorte espacial da Área de Proteção Ambiental da Baleia Franca (APABF). O GT começou seus trabalhos em 15 de abril de 2021, apresentou uma versão preliminar para o CONAPA em dezembro de 2021, recebeu seis ofícios com propostas, as quais foram debatidas e apresentadas respostas na 1ª plenária do CONAPA de 2022 (abril). O relatório foi apresentado para os pescadores das Lagoas de Ibiraquera (27 de outubro de 2021) e Santa Marta (30 de outubro de 2021), que afirmaram seu apoio às recomendações. A agenda de trabalho do grupo foi orientada pelo conceito de Áreas Úmidas difundido pela Convenção de RAMSAR, pelo Plano de Manejo da APABF e pelo PAN Lagoas do Sul. O Relatório visa nivelar o entendimento do poder público e da sociedade, em especial a APABF, o MPF e as prefeituras, sobre a importância e os dispositivos legais para a proteção dos ecossistemas lagunares e seus ambientes adjacentes, abordados como Áreas Úmidas (AUs). Ainda, busca-se orientar os Planos Diretores dos municípios costeiros e a revisão do Plano de Manejo da APABF sobre a aplicação da legislação ambiental nas AUs e denunciar modificações nestes ambientes que estão ocorrendo de forma acelerada e de difícil controle pela inexistência de legislação adequada ou mesmo pela dificuldade de compreensão da sua aplicabilidade. Desta forma, além de aprofundar conceitos expressos nas diferentes legislações relacionadas às AUs (ex.: banhado, restingas, águas subterrâneas), o relatório apresenta exemplos de impactos ambientais históricos e recentes promovidos nas mesmas, em localidades situadas no perímetro de abrangência da APABF. As vinte e uma recomendações apresentadas servem como um guia para que os municípios avancem na necessária integração das AUs ao planejamento territorial. Atualmente o relatório se encontra em fase de editoração para, posteriormente, ser amplamente divulgado no território da APABF.
Além disso, a APABF adotou o Recurso e Valor "Lagoas e Zonas úmidas" (SAMGe) como prioridade de gestão em seus últimos planejamentos. Consequentemente, diversas Ações Estratégicas do Plano de Manejo foram priorizadas e se encontram executadas ou em vias de execução. São elas: 
-Buscar a identificação e designação das áreas da União na APABF para projetos de restauração ecológica (ex. dunas frontais, butiazais e áreas úmidas).
- Intensificar a fiscalização na época de safra da tainha na região costeira de Ibiraquera/Imbituba e Garopaba.
- Desenvolver projetos de monitoramento socioambiental participativo como forma de gestão de conflitos, agregando parcerias e visando à elaboração de acordos de pesca (envolvendo definição de petrechos e embarcações, limites de esforço, áreas de exclusão e outros parâmetros) como base para a normatização de planos específicos.
- Apoiar a criação e gestão de outras UC no território.
- Realizar encontro de pesquisadores da APABF relacionados ao tema das Lagoas
</t>
  </si>
  <si>
    <t>Rodrigo de Freitas - Unisul</t>
  </si>
  <si>
    <r>
      <rPr>
        <b/>
        <sz val="12"/>
        <color rgb="FF000000"/>
        <rFont val="Calibri"/>
        <family val="2"/>
      </rPr>
      <t xml:space="preserve">EXCLUÍDA NA II MONITORIA. </t>
    </r>
    <r>
      <rPr>
        <sz val="12"/>
        <color rgb="FF000000"/>
        <rFont val="Calibri"/>
        <family val="2"/>
      </rPr>
      <t>Fazer gestão junto à Sema/RS e outras instituições da sociedade pela criação da UC de Cidreira</t>
    </r>
  </si>
  <si>
    <t xml:space="preserve">
(i-2022) Em andamento: Pesquisa de mestrado em avaliação do projeto inovador Rota dos Butiazais do Programa de Pós Graduação de Desenvolvimento Territorial e Sistemas Agroindustriais da Universidade Federal de Pelotas.</t>
  </si>
  <si>
    <t xml:space="preserve">
(i-2022) 1) Realização de 2 grupos focais com articuladores chave da Rota dos Butiazais, a primeria sobre "Características da Rota" e a segunda "Resultados Transformadores". 2)  Aprovação pela UERGS - Unidade de Tapes - Projeto Centro ou salas de inovação com linhas de atuação nas IES presenciais da região,  jumto ao Corede Centro Sul</t>
  </si>
  <si>
    <t xml:space="preserve">Gustavo Martins (ONG ANAMA), Dayse Aparecida dos Santos Rocha (PEI/SEMA - RS), Valéria Bastos (ONG ANAMA), Janaina Soares (ONG ANAMA) e Ana Quiles (ONG ANAMA). </t>
  </si>
  <si>
    <t>(i-2022) Ações realizadas As ações foram  foram prejudicas em função da Pandemia por COVID – 19 e falta de recursos financeiros. Dificuldade de coletar e compilar as informações.</t>
  </si>
  <si>
    <t>Apoio a 3 feiras da Biodiversidade e da Economina Solidária, realizadas em Maquiné.</t>
  </si>
  <si>
    <t>Considerando que o ano que está sendo avaliado foi um ano pandêmico, as atividades se concentraram de forma virtual. Neste contexto, se destaca o Me Conta Sociobiodiversidade 2021 trazendo a temática do PAN Lagoas e foi possível inovar e abrir portas para o aprendizado do uso de mídias digitais nesta área. Além, disso, a realização de oficinas presenciais pela comunidade dos Areais da Ribanceira, com artesanatos, e retomada das festas tradicionais.</t>
  </si>
  <si>
    <t>i- Letícia Troian</t>
  </si>
  <si>
    <t xml:space="preserve">(i-2022) Articulação institucional para assinatura de Acordo de Cooperação Técnica com empresa CMPC, proprietária das terras onde se localizam as trilhas, e interessada em realizar cursos com a comunidade; Participação da CGEUP no processo de articulação. Realização pela CMPC do curso "Capacitação das Organizações da Sociedade Civil" para comunitários locais.  
Também correlata, ação 2.36. Estruturação da Trilha Cassino-Barra do Chuí e sua inclusão na Rede Brasileira de trilhas de Longo Curso. Apresentação da trilha Cassino-Barra do Chuí no 1º Congresso Nacional de Trilhas de Longo Curso em Goiânia, com stand, e no 1º Simpósio Gaúcho de Trilhas; Coordenação do 1º Simpósio Gaúcho de Trilhas pelo grupo da Trilha Cassino-Barra do Chuí; ações de divulgação da trilha e potencial para ecoturismo. 
Articulação institucional com o curso de turismo da FURG Campus Santa Vitória do Palmar, para promover a formação e capacitação de agentes condutores e inclusão da temática no currículo de ensino e extensão da universidade. </t>
  </si>
  <si>
    <t>i - Ronaldo Costa</t>
  </si>
  <si>
    <t>(i-2022) Execução do Projeto APA da Lagoa Verde em cena: Educação Ambiental e Teatro, apoiado pelo Criança Esperança/ Unesco, de janeiro de 2021 a março de 2022. Foram atendidas cerca de 170 estudantes do Nível I ao 6º ano do Ensino Fundamental da E.M.E.F Prof.ª Marília Rodrigues Santos durante a execução das Oficinas de Educação Ambiental e Teatro. Além das atividades no âmbito escolar também foram desenvolvidas ações de divulgação da APA da Lagoa Verde para a comunidade em geral. O evento “Encanto das Águas” contou com Concurso Artítico “Olhares sobre a APA da Lagoa Verde”, exposição fotográfica e produção de um Guia de aves da APA da Lagoa Verde.   
A divulgação da APA da Lagoa Verde permace após o término do projeto, através de conteúdos sobre a unidade de conservação nas redes sociais do @lagoaverdenema no instagram e facebook.</t>
  </si>
  <si>
    <t xml:space="preserve">
Kamila Debian - NEMA </t>
  </si>
  <si>
    <t xml:space="preserve">(i) Aconteceram as seguintes atividades de educação socioambiental envolvendo as comunidades de entorno do Parque Estadual de Itapuã: Atividade com a Unidade Básica de Saúde Itapuã envolvendo pessoas idosas (participação de 09 pessoas); Educação Ambiental Karai Arandu-Mbyá Guarani (62 pessoas), V Trilha das Mulheres (22 pessoas), 1 Abertura Municipal da Colheita de Arroz de Viamão (30 pessoas); Oficina e Minicurso: Os Segredos das Pedras de Itapuã (25 pessoas), Festa da Tainha (33 pessoas), Festa da Tainha (107 pessoas), Aniversário de 49 Anos PEI (150 pessoas), Oficina Ponte de Passagem para Bugios (120 pessoas), Teste de Implantação de trilha E.M.E.F.Frei Pacífico (29 pessoas). </t>
  </si>
  <si>
    <t>i - Joana Bassi (SEMA)</t>
  </si>
  <si>
    <t xml:space="preserve">(i-2022) Durante participação em processo formativo do Projeto Político Pedagógico da Zona Costeira e Marinha do Brasil, foi realizada a articulação com outros projetos e instituições que trabalham na área do PAN.  Existe a perspectiva de um trabalho em conjunto para que haja articulação entre as propotas de EA na zona costeira sul, incluindo as lagoas costeiras. A proposta está em processo de elaboração de metodologia e meios de desenvolvimento.  </t>
  </si>
  <si>
    <t>Embora ainda exista a necessidade de maiores esclarecimentos sobre o Projeto Político Pedagógico da Zona Costeira e Marinha do Brasil o grupo entende que essa ação esta caminhando bem visto que muitas articulações para a criação do PPPZCM foi realizada e o processo esta em andamento e há uma plataforma com as ações</t>
  </si>
  <si>
    <t>i- Carolina Contato</t>
  </si>
  <si>
    <t xml:space="preserve">Ronaldo irá agregar o NEMA com o GAT </t>
  </si>
  <si>
    <t>(i-2022) Foi submetido projeto para impressão de material porém estamos no aguardo de recurso para impressão desse material. Paralelo a isso algumas ações foram realizadas nas escolas da Rede Municipal de Ensino de Rio Grande mas sem envolvimento de outras instituções alem do Nema.</t>
  </si>
  <si>
    <t>O grupo entende que embora tenham ocorrido alguns avanços a informação sobre as atividades foi pouca e inconsistente</t>
  </si>
  <si>
    <r>
      <rPr>
        <i/>
        <sz val="12"/>
        <color rgb="FF000000"/>
        <rFont val="Calibri"/>
        <family val="2"/>
      </rPr>
      <t>Site</t>
    </r>
    <r>
      <rPr>
        <sz val="12"/>
        <color rgb="FF000000"/>
        <rFont val="Calibri"/>
        <family val="2"/>
      </rPr>
      <t xml:space="preserve"> com as informações divulgadas.</t>
    </r>
  </si>
  <si>
    <t xml:space="preserve">(2022-i) Tais metas passam a ser  encaminhadas no bojo do novo projeto de pesquisa e extensão , em fase inicial de implantação: a Avaliação Socioambiental Estratégica sobre a relação Porto – Estuário, relativa ao porto do Rio Grande e os estuário da Lagoa dos Patos, sob coordenação desse pesquisador pela FURG.
O projeto tem como objetivos instalar um processo de consulta e diálogo com os atores chave do território composto pelo baixo estuário da Lagoa dos Patos, as cidades com frentes de água nessa área e  a zona costeira adjacente; e gerar ciclicamente um relatório de avaliação socioambiental estratégica, que propicie alternativas de implementação e qualificação  das estratégias futuras para o desenvolvimento das atividades portuárias.
P Plano de atividades inclui a disponibilização ao público de um Portal de comunicação, o qual reunirá todo o acervo do processo; e um programa de Extensão, oferecendo atividades de formação leve com o foco principal de ampliar o acesso às informações essenciais  sobre os inúmeros aspectos técnicos das pautas em discussão.
Em seu conjunto, a discussão e o exercício da construção de entendimentos sobre a melhoria gerencial para  conjunto de operações de maior porte transformador dos ambientes lagunares do território gaúcho será, de fato, um importante exercício prático de um importante conjunto de ações do campo que se denomina gerenciamento costeiro.
De forma geral, espera-se também que a discussão sobre a hidrovia gaúcha e suas perspectivas de expansão para uma conexão uruguaia pela Lagoa Mirim e Canal de São Gonçalo possa ganhar nesse exercício de franca troca entre diferentes pontos de vista um considerável impulso. A metodologia construída se apóia fortemente em reduzir obstáculos de linguagem e das dinâmicas das discussões para uma ampla troca entre saberes, e com essa maior integração ampliando-se também o aproveitamento dos estudos  da natureza técnico-científica.
Um dos principais focos de interesse a nortear a construção da avaliação socioambiental estratégica são as prioridades de conservação na região de interesse do projeto, coincidindo com uma porção relevante do território de interesse do PAN Lagoas. Se estará aí trabalhando para associar a boa gestão estratégica do Porto a uma relação de respeito e cooperação com as UCs, e outros focos de interesse do PAN, com destaque aos aspectos de gerenciamento dos riscos.
O Sítio digital Hidrovias Sustentáveis, no ar desde 2019, deverá ser assimilado pelo novo Portal; de forma a dar-se prosseguimento ao trabalho de disponibilizar informação sobre os temas socioambientais relacionados à expansão das atividades de transporte no sistema hidroviário em expansão das economias que operam a logística.  </t>
  </si>
  <si>
    <t xml:space="preserve"> Embora a ação tenha andado e o site com informações das hidrovias tenha sido criado, o mesmo não esta atualizado, dessa forma a ação não foi considerada concluída, pois prevê alimentação do banco de dados, não somente o site no ar.</t>
  </si>
  <si>
    <t>i- Ícaro Aronovich da Cunha (FURG)</t>
  </si>
  <si>
    <t xml:space="preserve"> Ronaldo falará com Ícaro para a redação de uma ação que contemple produtos diferentes.</t>
  </si>
  <si>
    <t xml:space="preserve">
(i-2022) Em construção desde 2021 o livro: Sociobiodiversidade e dinâmicas 
no território do PAN Lagoas do Sul</t>
  </si>
  <si>
    <t xml:space="preserve"> (i-2022) livro no prelo. Autores convidados, textos e figuras produzidas. Revisão técnica e e textual realizadas. Em seguida, irá para criação de arte e diagramação</t>
  </si>
  <si>
    <r>
      <rPr>
        <b/>
        <sz val="12"/>
        <color rgb="FF000000"/>
        <rFont val="Calibri"/>
        <family val="2"/>
        <scheme val="minor"/>
      </rPr>
      <t xml:space="preserve">AGRUPADA NA II MONITORIA. </t>
    </r>
    <r>
      <rPr>
        <sz val="12"/>
        <color rgb="FF000000"/>
        <rFont val="Calibri"/>
        <family val="2"/>
        <scheme val="minor"/>
      </rPr>
      <t>Difundir tecnologias sociais ecoeficientes.</t>
    </r>
  </si>
  <si>
    <r>
      <rPr>
        <sz val="12"/>
        <color rgb="FF000000"/>
        <rFont val="Calibri"/>
        <family val="2"/>
      </rPr>
      <t xml:space="preserve">Estratégias de comunicação para o PAN (exemplos: Logomarca do PAN, selo socioambiental, banner, </t>
    </r>
    <r>
      <rPr>
        <i/>
        <sz val="12"/>
        <color rgb="FF000000"/>
        <rFont val="Calibri"/>
        <family val="2"/>
      </rPr>
      <t>site</t>
    </r>
    <r>
      <rPr>
        <sz val="12"/>
        <color rgb="FF000000"/>
        <rFont val="Calibri"/>
        <family val="2"/>
      </rPr>
      <t>, mídias sociais, eventos, folheteria); Registros de participação em seminários de Pesquisa e Extensão.</t>
    </r>
  </si>
  <si>
    <t>(i-2022) Não foi possível mais a articulação da ação 2.13, como pretendido. Em relação aos materiais de divulgação, nãofoi possível seguir na articulação com os demais atores do PAN Lagoas para obter informações sobre as ações tocadas e criar novos boletins. O que ainda foi possível realizar foram algumas reuniões de organização do livro Sociobiodiversidade e Dinâmicas no Território PAN Lagoas do Sul. O livro está em fase final de revisão e diagramação. Em relação ao desenvolvimento um "plano de comunicação" não houve continuidade. (ii) Em processo de elaboração do livro "Certificação Agroflorestal: a experiência do Rio Grande do Sul na regularização de manejos de base ecológica e no incentivo aos produtos da sociobiodiversidade"., onde são apresentadas interfaces do tema com os PANs e PATs. O Me Conta Sociobioiversidade 2021 permitiu a circulação de informações sobre o PAN Lagoas por meio a live e da categoria Arte/Artesanato no PAN Lagoas do Sul, junto à assoc iação cultural Vila Flores.</t>
  </si>
  <si>
    <t>Muitas ações de comunicação do PAN ocorreram, porém existe o desafio do GAT de sistematizá-las. Há a necessidade de fortalecer o processo de comunicação do PAN com a socieade, uma alternativa seria por meio da contratação de estagiários. Essa ação se torna um compromisso coletivo do GAT como um todo.</t>
  </si>
  <si>
    <t>i-Maya Ribeiro Baggio,                                                       ii- Joana Braun Bassi (DBIO/SEMA - RS)</t>
  </si>
  <si>
    <t>Walter irá Verificar com a Maya se ela quer seguir na articulação.</t>
  </si>
  <si>
    <t xml:space="preserve">
(iii- 2022) Em 2021 não ocorreu o festival devido a pandemia. Em 2022 o evento está previsto para Novembro.</t>
  </si>
  <si>
    <t>ii - Joana Braun Bassi (DBIO/SEMA - RS)</t>
  </si>
  <si>
    <t xml:space="preserve">
(i-2022) Oficinas realizadas pelo Comitê para conclusão do Plano de Recursos Hídricos da Bacia do rio Tramandaí. Em 2022, a qualificação dos membros passa a integrar constantemente as pautas  das reuniões do Comitê, sendo estas uma das ações previstas no Plano</t>
  </si>
  <si>
    <t>(i-2022) Plano da Bacia concluído integralmente. Implementação do Plano iniciada com ação de qualificação durante reunião do Comitê Tarmandaí, com inclusão nas Atas.</t>
  </si>
  <si>
    <r>
      <rPr>
        <sz val="12"/>
        <color rgb="FF000000"/>
        <rFont val="Calibri"/>
        <family val="2"/>
      </rPr>
      <t xml:space="preserve">Fotografias e vídeos das atividades, disponibilizados no </t>
    </r>
    <r>
      <rPr>
        <i/>
        <sz val="12"/>
        <color rgb="FF000000"/>
        <rFont val="Calibri"/>
        <family val="2"/>
      </rPr>
      <t xml:space="preserve">site </t>
    </r>
    <r>
      <rPr>
        <sz val="12"/>
        <color rgb="FF000000"/>
        <rFont val="Calibri"/>
        <family val="2"/>
      </rPr>
      <t>do programa; banco de dados referente ao monitoramento.</t>
    </r>
  </si>
  <si>
    <t>(i-2022) Entre junho de 2021 a junho de 2022 o Instituto realizou uma série de ações educativasque visam Fortalecer o Programa de Monitoramento Mirim Costeiro, Garopaba - SC. Dentre elas estão:✓ Ações para a promoção da cultura oceânica junto à comunidade local e turistas em datascomemorativas, como o Dia Internacional do Oceano, Dia Mundial de Limpeza de Rios ePraias, Quermesse, em feriados nacionais e durante a temporada de verão com o ProjetoVerão Praia Limpa. As ações educativas realizadas envolveram a conscientização do públicopresente, através do nosso estande educativo com exemplares do Mini Museu do Mar, MiniMuseu do Lixo, Prática do método Monitoramento Mirim Costeiro e Eco-jogos.✓ 2 Cursos de formação on-line na área da cultura oceânica para educadores do ensinofundamental da rede pública de ensino brasileira.✓ Oficinas educativas e visitas guiadas ao Mini Museu do Mar na sede do IMMC✓ Retomada do Programa Monitoramento Mirim Costeiro em 22 turmas do 5º ano de 12escolas municipais de Garopaba e em 5 turmas de 4 escolas de Ubatuba-SP.✓ Implementação do Programa Monitoramento Mirim Costeiro em 9 turmas do 5º ano de 3escolas no entorno do Parque do Rio Vermelho em Florianópolis, em parceria com o IMA eEscola do Mar da Secretaria Municipal de Educação de Florianópolis.✓ Implementação do Programa Monitoramento Mirim Costeiro em 26 turmas do 5º ano de 10escolas portuguesas, em parceria com o Programa Escola Azul.✓ Realização de campanhas on-line de conscientização sobre a preservação do Oceano✓ Participação e apresentação do programa na Conferência Mundial do Oceano em Lisboa</t>
  </si>
  <si>
    <t>Foram trazidas atulaizações durante o período da oficina. Entre elas https://www.uol.com.br/ecoa/ultimas-noticias/2022/10/02/projeto-leva-criancas-para-limpar-praias-em-sc.htm.</t>
  </si>
  <si>
    <t>i - Rodrigo de Freitas (Unisul)</t>
  </si>
  <si>
    <t>Mirian Rodrigues (IPHAE), Monica Wiggers (IPHAE), Fernando Becker (Instituto de Biociências/UFRGS) e Joseane dos Santos (Quilombo Chácara da Cruz - RS)</t>
  </si>
  <si>
    <t>(iii) Na nova forma de redação da ação, o fomento a discussão sobre gênero, cultura e ambiente, no território do PAN, tem se dado em diferentes contextos, tais como no Programa Sociobiocitidiano, nas ações da ASSSAN Círculo, nos projetos promovidos/apoiados, nas ações nos quilombos, entre outras. Tais ações, contudo, não se articulam em um processo de reconhecimento do PAN como paisagem cultural. Sugestão: verificar, na III Monitoria, se é possível essa mobilização para reconhecimento do território do PAN como paisagem cultural. Caso contrário, ou excluir a ação (que ficaria classificada como vermelho), ou modificar novamente sua redação.</t>
  </si>
  <si>
    <t xml:space="preserve">Durate a oficina foram identificadas atividades na área da cultura, porém não nas questões de gênero. Existe uma iniciativa de uma dissertação de mestrado sendo realizada com gênero na pesca no território do PAN e outra ação também atuando com gênero nas Lagoas, porém essas atividades ainda estão em andamento. </t>
  </si>
  <si>
    <t>(i) Coordenação do PAN
(ii) Gabriela Peixoto Coelho de Souza (PGDR/UFRGS)                                                                    (iii) Walter Steenbock</t>
  </si>
  <si>
    <t>Gabriela será a nova articuladora, reescrita do tópico-até a primeira vírgula, Paulo e Adriana e Mariana Soares colaborarão. Produtos serão teses, dissertações e atas de reuniões.</t>
  </si>
  <si>
    <t>(i-2022) CONTRIBUIÇÕES SEMA: Realização de dois mutirões de três dias nas aldeias Kuaray rexé (Osório) e Nhu`u porã (Torres), nos meses de junho e julho e envolvendo aldeias do litoral norte, para troca de conhecimento técnico intercultural; plantio das mudas em áreas de recuperação florestal; roçada da adubação verde e plantio dos cultivos agrícolas biodiversos; construção do viveiro comunitário em Osório.</t>
  </si>
  <si>
    <t xml:space="preserve">Embora com algumas atualizaçãoes a ação exige mais do que se trouxe. Sendo assim as ações foram consideradas ainda poucas, assim o grupo definiu por amarelo </t>
  </si>
  <si>
    <t>i-joana Bassi</t>
  </si>
  <si>
    <t xml:space="preserve">(i-2022)CONTRIBUIÇÕES SEMA: 1) Término do projeto “Restauração ecológica com Agroflorestas em áreas indígenas” sendo um dos produtos publicados uma cartilha da comunidade Guavira poty (Camaquã) apresentando a comunidade, o etnomapeamento da área,  as ações de conservação e os desafios e perspectivas de parcerias para dar continuidade aos esforços do povo Guarani para o bem viver tradicional. 2) Execução do projeto “Reflorestameto, viveirismo comunitário e agricultura indígena em aldeias no litoral norte do RS” com desenvolvimento de “Diagnóstico Socioambiental das Aldeias Nhuu Porã e Kuaray Rexe”, a ser entregue em dezembro de 2022; 3) Inicio de execução do projeto “Uma aliança entre a recuperação da biodiversidade e o nhandereko (modo de ser e viver guarani) na região metropolitana de Porto Alegre”, com previsão de produção de 3 etnomapas até setembro de 2023: (um) etnomapa da teko’a Anhetengua; 1 (um) etnomapa da teko’a Nhuundy; 1 (um) etnomapa da teko’a Pindo Miri.   </t>
  </si>
  <si>
    <t>Ainda que a SEMA esteja encaminhando alguns produtos por projeto e trazendo atualizações é importante complementar com ações puxadas pela articuladora e outros</t>
  </si>
  <si>
    <t xml:space="preserve">
(i- 2022) projeto submetido pelo CEPSUL  e parceiros do GAT para contemplar este objetivo.                                                               (iI-2022) CONTRIBUIÇÕES SEMA: 1) Publicação da cartilha impressa da comunidade Guavira poty (Camaquã) apresentando a comunidade, o etnomapeamento da área, as ações de conservação e os desafios e perspectivas de parcerias para dar continuidade aos esforços do povo Guarani para o bem viver tradicional (projeto “Restauração ecológica com Agroflorestas em áreas indígenas”); 2) Lançamento e divulgação do vídeo da SEMA “Cooperações Agrobiodiversas em Prática”, produzido pelo Coletivo Catarse, onde visibiliza experiência de restauração ecológica na aldeia Guavira poty (link: https://www.youtube.com/watch?v=IrzuyxmUSlg) ; 3) Publicação no site da SEMA de matéria sobre a primeira certificação de extrativismo sustentável em território quilombola no RS (Viamão); 4) Inserção de capítulo protagonizado pelos Mbyá-Guarani no livro de divulgação da Certificação Agroflorestal e Extrativista da SEMA ( “O sistema guarani é onde tudo está integrado”: Jejy (palmeira-juçara; Euterpe edulis) e os caminhos para a autonomia indígena e agroflorestal Mbya Guarani na tekoa Guyra Nhendu, Maquiné/RS”)  </t>
  </si>
  <si>
    <t xml:space="preserve">
(i-2022) projeto submetido pelo CEPSUL para vianilizar esta ação (COMPLETAR NOME PROJETO) ; Publicação de capítulo: ROTA DOS BUTIAZAIS: CONECTANDO PESSOAS PARA A CONSERVAÇÃO E O USO SUSTENTÁVEL DA BIODIVERSIDADE, no livro Estratégias de adaptação às mudanças do clima dos sistemas agropecuários brasileiros. Ministério da Agricultura, Pecuária e Abastecimento, 2021; 3) Participação de  Felipe  Brizoela no lançamento do Livro Transformaçõs comunitárias participativas, na Livraria Cirkula, em Porto Alegre; 4) publicação do capítulo Agroecologia e Soberania e Segurança Alimentar e Nutricional e o coletivo Mbya Guarani no Sul do Brasil, no livro citado acima;</t>
  </si>
  <si>
    <t xml:space="preserve">i - Gabriela Peixoto Coelho de Souza (PGDR/UFRGS)                                                              ii-Joana Bassi
</t>
  </si>
  <si>
    <t xml:space="preserve">
(iii- 2022) depende do reconhecimento por parte das prefeituras. Carta do GAT a fazer. Reunião para mobilização do CAPA em conjunto com a SEMA. Publicação no site da SEMA de matéria sobre o extrativismo sustentável de capim santa fé na comunidade quilombola Anastácia, valorizando essa prática tradicional, sua sustentabilidade e reconhecendo se tratar do primeiro certificado de extrativismo sustentável em comunidade quilombola no território PAN e no sul. Em 16/12 a SEMA abordou o PAN Lagoas no III Encontro do Comitê de Povos e Comunidades tradicionais do Pampa (Pelotas). Participaram do evento representantes de Povos e comunidades tradicionais do bioma, incluindo: povos indígenas, comunidades quilombolas, pescadores e pescadoras artesanais, povo cigano, povo pomerano, povos de terreiro e pecuaristas familiares. Foram discutidas perspectivas de implementação de ações do PAN Lagoas do Sul e do PAT Campanha Sul e Serra do Sudeste em conjunto com esses povos e comunidades.</t>
  </si>
  <si>
    <t>(i) Joseane dos Santos (Quilombo Chácara da Cruz - RS)
(ii) Gabriela Peixoto Coelho de Souza (PGDR/UFRGS)
(iii) Joana</t>
  </si>
  <si>
    <t xml:space="preserve">
(i -2022) Bem as minhas ações estão andando muito bem, até melhor que o esperado, tenho entrado em contato com alguns Kilombos e grupos de negros da costa doce de outros lugares. E todos estão empenhados em uma união e acham que a divulgação e o turismo em conjunto com a cultura e preservação uma ótima idéia. E estamos colocando em ação conforme estamos conseguindo pelos meios de rede social, com conversas principalmente por grupos de whatsapp.</t>
  </si>
  <si>
    <t>Foi considerado verde devido a situação pandêmica</t>
  </si>
  <si>
    <t xml:space="preserve">i-Joseane dos Santos (Quilombo Chácara da Cruz - RS)
</t>
  </si>
  <si>
    <r>
      <rPr>
        <b/>
        <sz val="12"/>
        <color rgb="FF000000"/>
        <rFont val="Calibri"/>
        <family val="2"/>
        <scheme val="minor"/>
      </rPr>
      <t xml:space="preserve">AGRUPADA NA II MONITORIA. </t>
    </r>
    <r>
      <rPr>
        <sz val="12"/>
        <color rgb="FF000000"/>
        <rFont val="Calibri"/>
        <family val="2"/>
        <scheme val="minor"/>
      </rPr>
      <t>Resgatar, visibilizar e fortalecer o conhecimento tradicional da pesca artesanal.</t>
    </r>
  </si>
  <si>
    <t xml:space="preserve"> (i) Está em desenvovimento o projeto Botos da Barra, salvagurdando a pesca cooperativa da Barra de Tramandaí, o projeto de monitoramnto da pesca do bagre no Litoral Norte. (ii) A ação é genérica, dessa forma o grupo entende que existem ações acontecendoo nesse sentido mas que estão pulverizadas como as que estão acontecendo em algumas UCs como PARNA Lagoa do Peixe, APA Baleia Franca e Revis Ilha dos Lobos.</t>
  </si>
  <si>
    <t>A ação é genérica e esta se desenvolvendo em vários formatos para além das informações que o articulador traz, porém são difíceis de sintetizar. Foram atualizados mais dois exemplos de projetos que envolvem sociobiodiversidade e ações que estão ocorrendo em UCs como O PARNA Lagoa do Peixe, APA da Baleia Franca e REVIS ILha dos Lobos. . É necessária a articulação do GAT para essa sistematização.</t>
  </si>
  <si>
    <t>(i) Gabriela Peixoto Coelho de Souza (PGDR/UFRGS)                                                                 (ii) GAT Oficina</t>
  </si>
  <si>
    <t>Ciração de um grupo no Whatsapp e reuniões semestrais do GAT podem ser usados para a articulação em grupo da ação.</t>
  </si>
  <si>
    <t xml:space="preserve">
(ii-2022) 	O Trabalho do DNIT de Compensação pela duplicação da BR 116 na região das 9 aldeias guarani, está parado desde o ano de 2020 e não houve mais renião interaldeã nesta região de Barra do Ribeiro até Cristal.  (i) Está em desenvovimento o projeto Botos da Barra, salvaguardando a pesca cooperativa da Barra de Tramandaí, o projeto de monitoramnto da pesca do bagre no Litoral Norte.</t>
  </si>
  <si>
    <t xml:space="preserve">(i) Gabriela Peixoto Coelho de Souza (PGDR/UFRGS)
(ii) Márcia Londero (EMATER - RS)
</t>
  </si>
  <si>
    <t xml:space="preserve">
(ii-2022) Em 2020 e 2021 não houve visitação na aldeia em função da Pandemia. Este ano de 2022 já aconteceram 4 visitas de alunos de universidades e escolas como a UFRGS, de Santa Cruz, Tapes e Novo Hamburo  para conhecer a cultura e fazer a trilha dentro da aldeia. O numero exato de pessoas não foi possiel precisar mas nesta ultima visita que ocorreu agora em agosto compareceram cerca e 150 pessoas.  </t>
  </si>
  <si>
    <t>(i) Jerônimo Verá Franco Tupã (Aldeia Yvy Poty)
(ii) Márcia Londero (EMATER - RS)</t>
  </si>
  <si>
    <t>Joana entrará em contato com o articulador da ação</t>
  </si>
  <si>
    <t xml:space="preserve">
(iii- 2022) Articuladora em licença maternidade</t>
  </si>
  <si>
    <r>
      <rPr>
        <b/>
        <sz val="12"/>
        <color theme="1"/>
        <rFont val="Calibri"/>
        <family val="2"/>
        <scheme val="minor"/>
      </rPr>
      <t xml:space="preserve">AGREGADA NA MONITORIA II. </t>
    </r>
    <r>
      <rPr>
        <sz val="12"/>
        <color theme="1"/>
        <rFont val="Calibri"/>
        <family val="2"/>
        <scheme val="minor"/>
      </rPr>
      <t>Resgatar e difundir tecnologias sociais ecoeficientes, envolvendo a pesca artesanal, agricultura, extrativismo, pecuária e artesanato.</t>
    </r>
  </si>
  <si>
    <t>Registros de cursos, seminários, oficinas, visitas orientadas e publicações.</t>
  </si>
  <si>
    <t>Jamir Luís Silva da Silva (Embrapa Clima Temperado) ,  Cindy Tavares Barreto (FURG), todos os componentes do GAT</t>
  </si>
  <si>
    <t>l. (Dilton-2022) até onde me recordo, não sou articulador dessa ação...</t>
  </si>
  <si>
    <t xml:space="preserve"> Haliskarla Moreira de Sá (Instituto Tabuleiro, Cooperativa Caipora) e Luiz Henrique Fragoas Pimenta (Instituto Tabuleiro, Cooperativa Caipora, PEST e RMS da Guarda do Embaú), Maria Aparecida Ferreira "Cida" (Conselho Comunitário e Fórum da Agenda 21 de Ibiraquera)</t>
  </si>
  <si>
    <t xml:space="preserve"> (i-2022) Essa articulação foi facilitada após a ação sentenciada pelo MPF pela procuradora Ana Lucia Hartmann, que torna obrigatório a Prefeitura de Palhoça colocar saneamento na Guarda do Embaú e a recuperação da qualidade hídrica do Rio da Madre, nesse intuito as parcerias com a UFSC (Lab.Prof. Alessandra) e mais atualmente a proposta de transição agroecológica nas Bacias do Rio da Madre e do Maciambu desvelam uma possível congruencia no cenário vindouro. Essa última, é decorrente da ação movida contra os réus pref. Palhoça, P.Lopes e IMA em 2016 pelo MPE na figura do Promotor José Eduardo Cardoso. ACP n 0900423-92.2016.8.24.0045, em defesa: da população que reclamou o cercamento das áreas públicas de Parque;  da não contaminação do estuário do Rio da Madre e afluentes nos dois municípios, da urbanização proposta no Plano Diretor de Paulo Lopes e seu impacto. Nesse âmbito a AMA, Associação de Surf e Preservação da Guarda do Embaú (ASPG), e a Ass. para Conservação do PEST e a Rede de Organizações da Mata Atllântica  subscrevem como "amigos da corte" com o apoio do Observatório de Justiça Ecológica (OJE-UFSC) em face das ameaças à bacia hidrográfica da Baixada do Maciambu, nos limites dos municpipios de Paulo Lopes e Palhoça. Na audiência realizada em 13 de abril de 2022 José Eduardo deu parecer favorável  a solicitação.   Outra iniciativa que partiu da equipe do PEST e da rede de apoio ao Parque que visam a integração das ações entre a Baixada do Maciambú ( limite de Palhoça) e a bacia do Rio da Madre, que chegou a ter o plano construído realmente não avançou após a Pandemia e afastamento de alguns mobilizadores. Limitou-se a retirada da vegetação exótica no caso do Pinus e o replantio de árvores nativas e o monitoramento da fauna nas áreas mais atingidas por queimadas. (ii) Novos Projetos e parceriais previstas na própria gestão das unidades de conservação tem subsidiado a elaboração de planos de potencial turístico para o PEST, no momento não existe um cenário definido para a unidade de conservação Área de Proteção Ambiental (APA) do Entorno Costeiro do Parque Estadual da Serra do Tabuleiro coordenada pela bióloga Ana Verônica Cimardi, desde 12 de novembro de 2019.(i) No caso de Garopaba, ações de controle social se deram em relação a Lagoa das Capivaras que foi muito prejudicada com a retirada indevida de sua mata ciliar. Há anos a Lagoa sofre com a especulação imobiliária, haja vista eram três agora resta uma Lagoa, mas nos últimos anos a devastação foi ainda mais acentuada sobre esse ambiente, hoje já raro em áreas urbanas. Somada a estiagem no período, os desvios dos canais pluviais que tambėm à alimentavam,  a Lagoa chegou a ficar praticamente seca. Resultou na mobilização social e da ação  da Promotoria de Garopaba MPE que vem cobrando por ações e realiza fiscalização evitando novas intervenções. (ii) A nova gestão assume com o objetivo de resolvera questão judicial que se arrasta desde a década de 1980 à respeito do loteamento realizado sobrea  lagoa e seu entorno. A afirmação partiu do vice-prefeito em reunião com a AMA marcada para tratar do processo de acúmulo das salvíneas auriculatas dentre outras espécies conhecidas como aguapés. O apoio da Universidade do Extremo Sul de SC -Unesc foi ofertado, porém as saídas a campo não poderiam ser liberadas em tempo - Prof. Carlyle realiza desde 2004 pesquisas na área-. A limpeza do material foi retirada emitindo uma autorização para tanto, antes de sua ploriferação. Alguns esgotos irregulares foram encontrados e tapados pela prefeitura  no trecho da rua Elmo Kinzesk, mas ainda não houve uma ação de fiscalização das codições dos sistemas de tratamento adotados em todo o entorno e a questão das águas pluviais desviadas segue. Aparentemente a lagoa esta com água e as aves dão espetáculos aos finais de tarde. (i) Já em relação a Lagoa da Encantada na Ferrugem, a CASAN deve apresentar um novo projeto para o município no qual, conforme consta, a Lagoa não será mais o corpo recptor, tal como acabaria sendo na versão projetada anteriormente e que sofreu veto da população e do MPF. (II- jun21/22) Oficinas sobre saneamento, microbaciais, nível freático, zoneamento atual no Plano Diretor, tem sido mobilizadas pelo grupo Garopaba Viva no sentido de esudo de modelos descentralizados nos bairros da Ressacada e Encantada (07-07 e 18-07-22). A AMA também apoia o uso de wetlands e a preservação das áreas úmidas das bacias e restingas movendo ação em nível estadual junto a outras organizações, integra também o Núcleo de acompanhamento do Plano Diretor de Garopaba. O cercamento de áreas da lagoa com cercas também foi circunstânciado pela Chefe da APA da Baleia Franca tendo a mesma sido guiada por um pescador agente comunitário. (ii) Em Ibiraquera o grupo da Camara écnica da biodiversidade surge o GT pra trabalhar as questões para além do limite da APA, como uma medida de governança e gestão das Lagoas de Ibiraquera, Garopaba e Laguna. Nesse âmbito, foi gerado um documento, um relatório contextualizando  a problemática: das áreas úmidas da lagoa, da questão das drenagens fluviais, da urbanização sobre áreas úmidas e fragéis das lagoas - sem lei específica como no RS existe. Outro tópico do Relátorio GT Lagoas traz o embasamento legal federal que podem ser melhor apropriadas nos municípios e respectivos Planos Diretores, ou adaptadas na formulação de novas propostas de políticas públicas para essas áreas específicas de banhado, de marinha. O documento contou com o apoio de Maria Aparcida Ferreira representante do Centro Comunitário de Ibiraquera- CCI, dos pesquisadores da UDESC  vinculados ao Prof. Jorge, de  Rodrigo de Freitas de Gravatal -UNISUL, Eduardo e João - IFSC, Maria Paula UDESC, Luiz Pimenta. O documento foi aprovado na última plenária da APA (07-22) e será enviado para várias entidades e governantes como ferramenta de apoio na gestão e tratamento dos problemas. O CCI também atua na construção do GT mapa da Mata Atlântica de Imbituba, e será coordenador da camara técnica de proteção e monitoramento dentro do conselho da APA. São conselheiros no Plano Dirertor - CONCIDADE, e no conselho de Meio Ambiente que também acompanha o revisão do Plano Diretor e também estão no conselho de Saneamento Básico de Imbituba. (II- jun21/22) Oficinas sobre saneamento, microbaciais, nível freático, zoneamento atual no Plano Diretor, tem sido mobilizadas pelo grupo Garopaba Viva no sentido de esudo de modelos descentralizados nos bairros da Ressacada e Encantada (07-07 e 18-07-22). A AMA também apoia o uso de wetlands e a preservação das áreas úmidas das bacias e restingas movendo ação em nível estadual junto a outras organizações, integra também o Núcleo de acompanhamento do Plano Diretor de Garopaba. O cercamento de áreas da lagoa com cercas também foi circunstânciado pela Chefe da APA da Baleia Franca tendo a mesma sido guiada por um pescador agente comunitário. (ii) Em Ibiraquera o grupo da Camara écnica da biodiversidade surge o GT pra trabalhar as questões para além do limite da APA, como uma medida de governança e gestão das Lagoas de Ibiraquera, Garopaba e Laguna. Nesse âmbito, foi gerado um documento, um relatório contextualizando  a problemática: das áreas úmidas da lagoa, da questão das drenagens fluviais, da urbanização sobre áreas úmidas e fragéis das lagoas - sem lei específica como no RS existe. Outro tópico do Relátorio GT Lagoas traz o embasamento legal federal que podem ser melhor apropriadas nos municípios e respectivos Planos Diretores, ou adaptadas na formulação de novas propostas de políticas públicas para essas áreas específicas de banhado, de marinha. O documento contou com o apoio de Maria Aparcida Ferreira representante do Centro Comunitário de Ibiraquera- CCI, dos pesquisadores da UDESC  vinculados ao Prof. Jorge, de  Rodrigo de Freitas de Gravatal -UNISUL, Eduardo e João - IFSC, Maria Paula UDESC, Luiz Pimenta. O documento foi aprovado na última plenária da APA (07-22) e será enviado para várias entidades e governantes como ferramenta de apoio na gestão e tratamento dos problemas. O CCI também atua na construção do GT mapa da Mata Atlântica de Imbituba, e será coordenador da camara técnica de proteção e monitoramento dentro do conselho da APA. São conselheiros no Plano Dirertor - CONCIDADE, e no conselho de Meio Ambiente que também acompanha o revisão do Plano Diretor e também estão no conselho de Saneamento Básico de Imbituba. </t>
  </si>
  <si>
    <t xml:space="preserve"> A descrição do andamento da ação está difícil de avaliar, o relato está longo, traz muitos contextualização histórica e poucos exemplos de andamento da ação.</t>
  </si>
  <si>
    <t>i - Fabiana Jacomel  (ONG AMA e NMD/UFSC)</t>
  </si>
  <si>
    <t xml:space="preserve"> Fabiana será articuladora Cidinha colaboradora e o texto da nova ação agrupada será o texto da 2.32. </t>
  </si>
  <si>
    <t>Maria Paula Casagrande Marimon (Fórum Agenda 21 de Ibiraquera), Ronaldo Cataldo Costa (CEPSUL/ICMBio) (CEPSUL/ICMBio), Haliskarla Moreira de Sá (Instituto Tabuleiro/Caipora) e Luiz Henrique Fragoas Pimenta (Instituto Tabuleiro, Cooperativa Caipora, PEST e RMS da Guarda do Embaú).</t>
  </si>
  <si>
    <t>(i-2022) Foi criado um grupo de whatsapp com pesquisadores e estudantes da UFSC, UNISUL, IFSC e UDESC, além do próprio ICMBio, para organização do evento sobre ecologia e gestão de lagoas de barra intermitente, denominado XI Seminário de Pesquisa Interdisciplinar – Lagoas Costeiras de Barra Intermitente. O evento será realizado nos dias 12 a 14 de fevereiro de 2023 na cidade de Laguna e conta com recursos da CAPES e da APABF. Além disso, estão sendo buscando recursos adicionais junto à FAPESC. O site está sendo lançado em agosto de 2022 e o planejamento da programação e da logística está avançando. Participarão pesquisadores da Austrália e África do Sul, além de outras partes do Brasil, em especial do Rio Grande do Sul e do Rio de Janeiro. O evento deverá ser antecedido por minicursos tem como objetivo ampliar o conhecimento sobre a gestão das lagoas de barra intermitente e apresentar subsídios para a forma como a APABF e outras unidades de conservação vêm lidando com estes processos.</t>
  </si>
  <si>
    <t>(i-2022) 	No Rio Grande do Sul, e no território do PAN Lagoas, especificamente, o número de processos de certificações e pessoas interessadas é crescente, mas entendemos que ainda aquém do potencial. (ii) Está sendo formalizado uma marca/selo da certificação agroflorestal, extrativista e viveirista artesanal. A proposta já está pronta e está em processo de tramitação para aprovação pela Comunicação da SEMA. A proposta é conferir diferencial de mercado para os manejos e produtos derivados, permitindo a associação dos produtores e suas marcas à Certificação da SEMA. Trata-se de uma demanda dos produtores certificados e, assim que aprovado, serão divulgados os produtos e disponibilizados para eles incluirem em seus produtos.</t>
  </si>
  <si>
    <t xml:space="preserve">Foram emitidos 73 Certificados Agroflorestais para a região do PAN Lagoas do Sul no Estado do RS, perfazendo 375 ha de áreas de manejo agroflorestal. Esse número representa 34.6% de todoas os certificados emitidos para o RS (211). </t>
  </si>
  <si>
    <t>(i) Leonardo Urruth                                                          (ii) Joana Bassi</t>
  </si>
  <si>
    <r>
      <rPr>
        <b/>
        <sz val="12"/>
        <color rgb="FF000000"/>
        <rFont val="Calibri"/>
        <family val="2"/>
        <scheme val="minor"/>
      </rPr>
      <t xml:space="preserve">EXCLUÍDA NA II MONITORIA. </t>
    </r>
    <r>
      <rPr>
        <sz val="12"/>
        <color rgb="FF000000"/>
        <rFont val="Calibri"/>
        <family val="2"/>
        <scheme val="minor"/>
      </rPr>
      <t>Promover a pecuária bovina e ovina certificada, na região de influência do Taim e Santa Vitória do Palmar, com vistas na produção orgânica, no empreendedorismo regional e no turismo ambientalmente sustentável, no âmbito da Rota do Cordeiro.</t>
    </r>
  </si>
  <si>
    <t>Houve um entendimento que as ações não foram realizadas em Zona de Amortecimento. Discutiu-se a troca de articulador, mas há o desafio em encontrar alguém a um assunto tão específico.  Foi concluído que há dificuldades em continuar com a ação após a saída do articulador da Embrapa. O grupo vota em como ação concluída pela "boa semente plantada".</t>
  </si>
  <si>
    <t>Em uma próxima etapa pode-se integrar com outras ações e/ou buscar outro articulador junto a Embrapa.</t>
  </si>
  <si>
    <r>
      <rPr>
        <b/>
        <sz val="12"/>
        <color rgb="FF000000"/>
        <rFont val="Calibri"/>
        <family val="2"/>
        <scheme val="minor"/>
      </rPr>
      <t xml:space="preserve">EXCLUÍDA NA II MONITORIA. </t>
    </r>
    <r>
      <rPr>
        <sz val="12"/>
        <color rgb="FF000000"/>
        <rFont val="Calibri"/>
        <family val="2"/>
        <scheme val="minor"/>
      </rPr>
      <t>Implementar Unidade Demonstrativa de manejo sustentável da pecuária na zona de amortecimento e entorno do PARNA Lagoa do Peixe.</t>
    </r>
  </si>
  <si>
    <t xml:space="preserve">
(i-2022) 	
O Núcleo Sudeste Gaúcho (não Serramar, como constou na planilha anterior) mantém a proposta da formação permanente em agricultura biodinâmica, no entanto, segue com dificuldades de retomar os encontros presenciais pós pandemia. O projeto de Sementes do Sudeste Gaúcho, proposta de produção de sementes crioulas de grãos e hortaliças, com a guarda coletiva e multiplicação de sementes para circulação entre as famílias do Núcleo, teve inicio no ano de 2021 com a multiplicação de uma variedade de milho crioulo e uma variedade de moranga coração de boi. Um momento de formação e o acompanhamento técnico para qualificação do processo de produção e melhoramento participativo de sementes vem sendo planejado desde 2021, mas também está com dificuldades de acontecer. Um encontro está previsto para acontecer ainda no presente ano, no mês de novembro. Quanto a certificação, o número de famílias certificadas no núcleo diminuiu. Essa redução se deve ao caráter excludente de algumas alterações das normas na portaria 52. As famílias, por outro lado, seguem articuladas em grupo e mantém a caminhada dentro da Agroecologia. (v) Criação da AALIS - Associação de Agroflorestas do Litoral Sul Riograndense https://bloguedaaalis.blogspot.com/. (vi) No plano de manejo da APA do Banhado Grande foi incluido um eixo voltado para boas práticas agropecuárias. Há uma câmara temática dentro do conselho que está elaborando o plano de boas práticas. Será feito um seminário em breve a respeito, pra motivar a transição agroecológica de propriedades rurais. No entorno do Refúgio da Vida Silvestre Banhado dos Pachecos há o assentamento filhos do sepé, atuando com arroz orgânico e hortaliças. Na Reserva Biológica da Mata Paludosa foi publicado Plano de Manejo com uma das diretrizes de incentivo ao manejo de base ecológica no entorno da UC, mas até o momento com dificuldades de operação no âmbito da gestão da UC. A SEMA tem atuado, por meio do Balcão de Tramandaí, na certificação de agroflorestas no entorno desta UC </t>
  </si>
  <si>
    <t xml:space="preserve"> Os produtos estão sendo cumpridos e apesar das dificuldades há avanços consideráveis. A ação foi além do território da rede Ecovida.</t>
  </si>
  <si>
    <t>(i) Lucas Rodrigues (Rede Ecovida)
(ii) Dilton de Castro (Comitê da Bacia do Rio Tramandaí)
(iii) Walter Steenbock (CEPSUL/ICMBio)
(iv) Roberta Aguiar dos Santos (CEPSUL/ICMBio)  (v) Ronaldo Costa (ICMBio/CEPSUL)                       (vi) Joana Bassi</t>
  </si>
  <si>
    <t>Pensar em uma próxima etapa ampliar a atuação territorial da ação.</t>
  </si>
  <si>
    <t>Enio Marchesan (UFSM), André Oliveira (IRGA), Kleber Grübel da Silva (NEMA), Tiago Paiva (Josapar), Ronaldo Costa (ESEC Taim/ICMBio), Andre Vieira (IRGA),  Rogério Santos da Costa (PPGCA/UNISUL)</t>
  </si>
  <si>
    <t>(iv) Foram realizadas duas reuniões com Alberi e André (IRGA), nas quais foram identificados problemas relacionados à pandemia e problemas de ordens institucionais para maior alcance dos resultados da ação. Contudo, a produção de arroz orgânico tem crescido e, em especial, nos assentamentos da região, qualificando-os com a maior produção de arroz orgânico do Brasil. (i) A gestora do Parque de Itapuã (Dayse) comunicou que o PEI tem apoiado a produção de arroz agroecológico no entorno do Parque, incluindo a participação do PEI nas reuniões de articulação dos produtores, participação em atividades de colheita, articulação de grupo virtual com arrozeiros do entorno do PEI, divulgação nas redes sociais das ações.</t>
  </si>
  <si>
    <t xml:space="preserve">André (IRGA) assumiu a articulação desta ação, porém com dificuldades institucionais no próprio IRGA, além dos problemas da pandemia. Anteriormente eram duas ações que foram agrupadas, o articulador já deveria constar como André do IRGA. O novo articulador relata uma dificuldade institucional e política de atuação junto ao IRGA. Há oportunidades importantes de expansão do arroz orgânico na área do PAN e há atores importantes a serem envolvidos, além do articulador. </t>
  </si>
  <si>
    <t>Atual articulador é o André (IRGA)</t>
  </si>
  <si>
    <t>Sem retorno da articuladora</t>
  </si>
  <si>
    <t>Existe a abertura edital do IFRS, ainda é necessário fazer o recorte da área do PAN. Ainda não há informações suficientes.</t>
  </si>
  <si>
    <t>(i) Gabriela Peixoto Coelho de Souza (PGDR/UFRGS)                                                                   (ii) Walter Steenbock (CEPSUL/ICMBio)</t>
  </si>
  <si>
    <t>(i) Iniciou, em setembro de 2022, a execução do projeto "Ampliação das estratégias e ações de conservação da Sociobiodiversidade no âmbito da Cadeia Produtiva Solidaria das Frutas Nativas do RS" (RFO), abrangendo também o litoral norte do RS. Dois dos objetivos articulam-se com esta ação: 1) Ampliar as ações que possam potencializar e qualificar as formas de gestão dos empreendimentos que articulam a comercialização dos produtos da Cadeia solidária, bem como impulsionar novos arranjos e possibilidades de comercialização; 2) Ampliar a visibilidade junto a diversos setores da sociedade sobre a importância e a necessidade de conservação e restauração ecológica a partir do impulsionamento de cadeias produtivas da sociobiodiversidade. Também está sendo executado o projeto "Rota dos Butiazais: fortalecendo a cadeia produtiva do butiá para geração de renda e conservação de ecossistemas" (RFO - Embrapa Clima Temperado), abrangendo também o território do PAN Lagoas, e tendo como um dos objetivos agregar valor à cadeia produtiva do butiá. Apresenta como atividades em desenvolvimento a agregação de valor à cadeia produtiva do butiá, com avaliação das propriedades antioxidantes e hipoglicemiantes do butiá, caracterização dos óleos e fibras, testagem e disponibilização de novos produtos para as comunidades</t>
  </si>
  <si>
    <t>Há resultados iniciais, as informações buscadas não abrangem a Área do PAN. Mas pelos resultados positivos na rota dos butiazais o voto do grupo entende que houve avanços. Articuladora compromete-se a buscar mais informações nas próximas etapas do PAN.</t>
  </si>
  <si>
    <t>(i-2022) Atividades desenvolvidas no âmbito do “EXTENSÃO UNIVERSITÁRIA EM CERTIFICAÇÃO PARTICIPATIVA RS”, onde a ANAMA é entidade de assessoria técnica para a execução das atividades. (iv) Iniciou-se a execução, em setembro de 2022, do projeto "Ampliação das estratégias e ações de conservação da Sociobiodiversidade no âmbito da Cadeia Produtiva Solidaria das Frutas Nativas do RS", com atuação do Centro ecológico em ações de assistência técnica e extensão rural. Também o projeto "REFLORESTAMENTO, VIVEIRISMO COMUNITÁRIO E AGRICULTURA INDÍGENA EM ALDEIAS MBYA GUARANI DO TERRITÓRIO LITORAL NORTE DO RS", executado pela AEPIM e envolvendo as aldeias Kuaray rexé (Osório) e Nhuu porã (Torres), traz o diálogo intercultural, junto aos Guarani, sobre agricultura ecológica e técnicas de recuperação de solo.</t>
  </si>
  <si>
    <t>Aassessoramento a grupos do Núcleo Litoral Solidário da Rede Ecovida nos municípios de Caraá, Santo Antônio da Patrulha, Osório e Maquiné. Este assessoramento deu-se na forma de 6 oficinas temáticas sobre agricultura de base ecológica, 6 reuniões com os grupos para aprimoramento das rotinas do sistema participativo de garantia da produção orgânica (SPG) e 14 visitas de apoio ao processo de verificação da conformidade da produção orgânica.</t>
  </si>
  <si>
    <t xml:space="preserve">
(iii-2022) depende do reconhecimento por parte das prefeituras. Carta do GAT a fazer. Reunião para mobilização do CAPA em conjunto com a SEMA. Há um processo interinstitucional de apoio à produção da polpa de juçara na aldeia Guyra Nhendu (Maquiné) envolvendo AEPIM, Centro Ecológico, SEMA, FLD e EMATER. Compreende o apoio para geração do bloco de produtor (que está pendente pela questão fundiária da área), e ainda não alcançou uma articulação para acesso a feiras e mercados institucionais. Foi construída uma casa de despolpe nas orientações do MAPA em 2022, faltando apenas a pintura e alguns equipamentos, com perspectiva de aumentar consideravelmente a produção de juçara em 2023 e acesso a mercados para escoar a produção</t>
  </si>
  <si>
    <t>Houve um entendimento que há avanços, mas ainda não houve uma articulação para acesso a feiras e mercados institucionais. Já há a inserção na Feira da biodiversidade Ecosol.</t>
  </si>
  <si>
    <t>(i) Joseane dos Santos (Quilombo Chácara da Cruz - RS)
(ii) Márcia Londero (EMATER - RS)
(iii) Joana</t>
  </si>
  <si>
    <r>
      <rPr>
        <sz val="12"/>
        <color rgb="FF000000"/>
        <rFont val="Calibri"/>
        <family val="2"/>
      </rPr>
      <t>Fomentar ou promover a meliponicultura no Litoral Norte e Médio do Rio Grande do Sul</t>
    </r>
    <r>
      <rPr>
        <sz val="12"/>
        <color rgb="FFFF0000"/>
        <rFont val="Calibri"/>
        <family val="2"/>
      </rPr>
      <t xml:space="preserve"> </t>
    </r>
  </si>
  <si>
    <t>(i-2022)  Atividades realizadas pela ONG ANAMA, no âmbito do projeto “Meliponicultura: manejo e conservação de abelhas sem ferrão no Litoral Médio e Litoral Norte do RS"em parceria com CPFL Renováveis, SEMA/RS e BNDES. O projeto foi encerrado em fevereiro de 2022 e as atividades diminuíram consideravelmente desde então. (iii) Instalação de 4 caixas de abelha de jataí na aldeia Guavira poty (Camaquã), a partir do projeto de RFO "Restauração Ecológica com Agroflorestas em Áreas Indígenas no Rio Grande do Sul" (Centro de Trabalho Indigenista).</t>
  </si>
  <si>
    <t>Assistência técnica a 35 meliponários no Litoral Norte e Médio do Rio Grande do Sul.</t>
  </si>
  <si>
    <t>(i) Letícia Casarotto Troian (ONG ANAMA)
(ii) Gabriela Peixoto Coelho de Souza (PGDR/UFRGS)                                                            (iii) Joana Bassi</t>
  </si>
  <si>
    <t xml:space="preserve">Embora não seja nos locais previstos o COMDEMA de Rio Grande aprovou financiamento para desenvolvimento de projeto abelhas sem ferrão na área do município de Rio Grande. Recentemente um grupo ganhou o edital
</t>
  </si>
  <si>
    <t xml:space="preserve">(ii-2022) CONTRIBUIÇÕES SEMA: Ações de implementação e manejo de Sistemas agroflorestais e de recuperação de áreas degradadas realizadas nas aldeias Van ká (etnia Kaingang/POA)/em execução; tekoa guavira poty (Três Bicos/Camaquã)/já finalizado; Kuaray rexe (Osório)/em execução; Nhu`u porã (Torres)/em execução.(ii)  Na aldeia Guavira poty (Camaquã) foi feita a proteção de nascente por meio de um projeto desenvolvido pelo CTI com recursos de RFO (SEMA/ TESB Energia) - "Restauração com Agroflorestas em Aldeias Indígenas" (i) Realizada a ampliação da área de Sistema Agroflorestal na aldeia Ka'aguy Porã, em Maquiné. Na aldeia Guyrá Nhendu, em Maquiné, houve construção de uma sala de despolpa de Palmeira-Juçara, para geração de renda atraves do manejo florestal sustentável.
</t>
  </si>
  <si>
    <t xml:space="preserve"> o articulador trouxe as novas informações que foi realizada a ampliação da área de Sistema Agroflorestal na aldeia Ka'aguy Porã, em Maquiné. Ainda, Na aldeia Guyrá Nhendu, em Maquiné, houve construção de uma sala de despolpa de Palmeira-Juçara, para geração de renda atraves do manejo florestal sustentável. ção se comunica com outras, o grupo pensou em rever o seu agrupamento. Mas no momento, pelos avanços e pluralidade da atuação do PAN pensou-se no encaminhamento de alterar o texto da ação 3.15 e dar enfoque, já a 3.17 manter o mesmo texto e ajustar os produtos junto ao articulador Gabriel. Assim todas as contribuições 3.15 podem ficar, mas com uma alteração no enfoque. </t>
  </si>
  <si>
    <t>Gabriel Poester (ONG ANAMA e AEPIM).                ii- Joana Bassi</t>
  </si>
  <si>
    <t>Ação se comunica com outras, o grupo pensou em rever o seu agrupamento. Mas no momento, pelos avanços e pluralidade da atuação do PAN pensou-se no encaminhamento de alterar o texto da ação 3.15 e dar enfoque, já a 3.17 manter o mesmo texto e ajustar os produtos junto ao articulador Gabriel. Assim todas as contribuições 3.15 podem ficar, mas com uma alteração no enfoque.</t>
  </si>
  <si>
    <t xml:space="preserve">(iv-2022)CONTRIBUIÇÕES SEMA: Está sendo desenvolvido o projeto “Reflorestamento, viveirismo comunitário e agricultura indígena em aldeias Guarani no litoral norte”, no qual ocorrerá, entre novembro e dezembro, uma reunião para discussão e governança das políticas socioambientais entre as 09 aldeias do território Litoral (momento de trocas de experiência entre os Mbya Guarani, com avaliação do projeto, e das atividades realizadas pelas Escolas ao longo do ano, bem como de diálogo com lideranças de outras regiões e instituições convidadas para planejamento das políticas do território). </t>
  </si>
  <si>
    <t>Os problemas para que os encontros aconteçam vão além dos avanços ocorridos. A avaliação verde não capta em sua totalidade as dificuldades mais amplas ao andamento da ação, os encontros de fato ocorrem, mas com muitas dificuldades.</t>
  </si>
  <si>
    <t>(i) Gabriel Poester (ONG ANAMA e AEPIM)
(ii) Márcia Londero (EMATER - RS).      
(iii) Dilton de Castro (Comitê da Bacia do Rio Tramandaí).                    (iv) Joana Bassi</t>
  </si>
  <si>
    <t>Realizada ações de implantação de recuperação de áreas degradadas e agroflorestas em áreas de nascentes nas aldeias Yvy Poty, Coxilha da Cruz, Tapé Porã no município de Barra do Ribeiro e nas aldeias Tenondé e Yvy ã Poty, no munícipio de Camaquã. Mas o grupo entende que este é apenas um registro de proteção de fontes.</t>
  </si>
  <si>
    <t xml:space="preserve">(i- 2022) Diminuiu muito a comercialização em feiras, em fução da Pandemia. Este ano, através de apoio do CEPI e da Divisão Indígena da SEAPDR, os Kaingang e Guarani estão participando da EXPOINTER, com três estandes dentro do Pavilhão da Agricultura Familiar e com mais 15 espaços no terreno dos indigenas da Expointer, onde também é comumente organizado um espaço para cozinhar e dormir durante a feira. A doação de alimentos que serão cozinhados, assim como o transporte das aldeias até a feira tem sido sempre um problema, pois não há recurso reservado para isso.(ii) Início da articulação de um projeto com Embrapa/Clima Temperado pela Rota dos Butiazais (edital FINEP) incluindo oficina de artesanato intercultural com semente e palha de butiá, envolvendo aldeias do território PAN (projeto está sendo escrito). Segue a parceria da aldeia Pindó Mirim (Viamão) com a Cooperativa Girasol, por meio de intermediação da SEMA para fins de dinamizar a venda do artesanato guarani. No entanto, considerando a descapitalização geral das pessoas, não tem havido muita saída do artesanato. Coloco esse ponto para pedir apoio ao GAT para pensarmos em mais estratégias de divulgação e venda, visto que uma das motivações para esse projeto é diminuir, também, a pressão sobre coleta de espécies de cactáceas e orquidáceas ameaçadas de extinção no contexto de Itapuã </t>
  </si>
  <si>
    <t xml:space="preserve">Atividades realizadas com dificuldades. Ainda que superar as dificuldades seja um passo muito grande e valorizável, o contexto macro é desfavorável. </t>
  </si>
  <si>
    <t>(i) Está avançando, via CEPI e com envolvimento de Secretarias de Estado (SEAPDR, SEMA, SES, SPGG e SJSPS), a tramitação administrativa para ampliação da área da comunidade indígena Pindó Mirim/Itapuã sobre a área afeta à Secretaria Estadual de Saúde (Hospital Colônia de Itapuã). (ii) No processo há controvérsias, desafios e incertezas, mas - ao que tudo indica - uma porção de pelo menos 150 hectares comporá a ampliação da aldeia. O principal argumento do processo refere-se a necessidade de se garantir área suficiente para fortalecimento da segurança alimentar e nutricional da comunidade. (i) Não houve mais ações nestas unidades, a não ser a possibilidade de que os Mbya Guarani possam vender seu artesanato durante eventos e acesso do público ao parque.</t>
  </si>
  <si>
    <t>(i) Márcia Londero (EMATER - RS)                                          ii- Joana Bassi</t>
  </si>
  <si>
    <t>(i-2022) O referido projeto financiado com recursos do GEF-Mar para a APABF, via FUNBIO, começou a ser efetivamente executado, com a contratação dos bolsistas (coordenação e cientista pesqueira) em abril de 2022. No entanto, em 2021 foram realizados encontros virtuais e executado o curso remoto intitulado “Monitoramento Participativo e Ecossistêmico da Pesca Artesanal em Unidades de Conservação”, totalizando 107h ao longo de 67 encontros. Além disso, foi realizada a mobilização dos atores sociais e entidades parceiras para criação do Comitê de Acompanhamento do Projeto (CAP) e também foram adquiridos notebook e tablets com recursos do projeto. Este projeto é voltado para a Região da Ilha (Laguna e Jaguaruna), localizada no setor sul da APABF. Até o final de junho, foram realizadas reuniões para apresentação do projeto com pescadores das seguintes comunidades: Cigana, Canto da Lagoa, Santa Marta, Farol de Sta Marta (Cardoso); Garopaba do Sul e Camacho. Há conflitos históricos destes pescadores com a APABF e os encontros estão sendo importantes para ampliar a compreensão sobre o que é uma Área de Proteção Ambiental, bem como, estabelecer relações de confiança. Face à carência de dados sobre a pesca artesanal nas comunidades, o diagnóstico proposto inicialmente para ser realizado em 3 meses com dados secundários, está sendo ampliado até dezembro, incluindo a coleta de dados primários. As atividades de cadastramento e automonitoramento estão previstas para ocorrerem em 2023 e a Universidade do Sul de Santa Catarina (UniSul), está participando deste projeto com três bolsistas que apoiam o diagnóstico, além de um TCC sobre etnotaxonomia dos peixes. Adicionalmente, em abril de 2022 foi aprovado pela Universidade de Los Lagos e Unisul, um projeto com recursos da Organização Universitária Interamericana com o objetivo de consolidar e implementar o Programa Sentinela Comunitário de Monitoramento Socioambiental Comunitário de Áreas Marinhas Protegidas em dois países da América do Sul: Chile e Brasil. O projeto prevê visitas técnicos de pescadores da Asociación de Comunidades Mapuche Huilliche de Carelmapu e da Associação dos Pescadores Artesanais do Cabo de Santa Marta Grande (APAFa), bem como pesquisadores dos dois países para troca de experiências sobre monitoramento.</t>
  </si>
  <si>
    <t xml:space="preserve">
(iii-2022) Dissertação em andamento no PGDR/UFRGS de Mariana Soares, título Amigas da Lagoa: análise das relações das pescadoras artesanais, a segurança alimentar e nutricional e a conservação pelo uso, um estudo sobre os sistemas alimentares sustentáveis da região das lagoas costeiras do sul do Brasil</t>
  </si>
  <si>
    <t>O grupo possui dificuldades de integração com o articulador.</t>
  </si>
  <si>
    <t xml:space="preserve">(i) Roberta Aguiar dos Santos (CEPSUL/ICMBio)
(ii) Rodrigo Rodrigues de Freitas (UNISUL) (iii)Gabriela Peixoto Coelho de Souza (PGDR/UFRGS) </t>
  </si>
  <si>
    <t>Gabriela será a nova articuladora, Rodrigo colaborará com os exemplo do sul de Santa Catarina, Paulo também ajudará com a pesquisa da UFSC na questão gênero e pesca.</t>
  </si>
  <si>
    <t xml:space="preserve">
(i -2022) Em fase de finalização o livro Dinâmicas da sociobiodiversiade no território do PAN Lagoas do Sul, 2) Desenvolvimento do  Programa SocioBioCotidiano</t>
  </si>
  <si>
    <t>https://youtu.be/7ie2OFk2qpY; Projetos e encontros realizados
(i - 2022)
O Programa SocioBioCotiiano Mata Atlântica Sul:  Sociobiodiversidade para a sustentabilidade do cotidiano na Mata Atlântica Sul. O Programa propõe a parceria entre agricultores, extrativistas, prefeituras, órgãos
ambientais, universidades, instituições de pesquisa, setor empreendedor e empresarial
para difundir a noção de SocioBioCotidiano como prática regenerativa para a saúde
humana e do planeta.
O Programa visa:
a) promover a consciência do cidadão sobre os sistemas fortalecidos pelos seus
padrões de consumo, trabalhados a partir do Objetivo de Desenvolvimento
Sustentável 12 – Produção e Consumo Sustentável;
b) fortalecer as cadeias produtivas sustentáveis, com ênfase na produção a partir
dos ecossistemas nativos e no empreendedorismo da sociobiodiversidade;
c) promover processos territoriais de restauração ecológica, articulados a políticas
promotoras de segurança alimentar e nutricional, de alimentação adequada e
saudável, conservação da biodiversidade e dos modos de vida sustentáveis
nos territórios do PAT Planalto Sul e PAN Lagoas do Sul;
d) promover a mitigação e adaptação às mudanças climáticas por meio de
soluções baseadas na natureza (SbN);</t>
  </si>
  <si>
    <t xml:space="preserve">i - Gabriela Peixoto Coelho de Souza (PGDR/UFRGS) </t>
  </si>
  <si>
    <t xml:space="preserve">(i) Algumas operações de fiscalização sobre caça e flora no território do PAN Lagoas do Sul foram realizadas no período considerado (julho de 2021 a junho de 2022), dentre elas podemos citar:
- Operação Mata Atlântica em Pé, sendo esta mais uma edição realizada também em anos anteriores em vários estados, dentre eles o RS e SC - Fonte: MPF-RS
- Operações no RS fizeram apreensões de caças ilegais para tráfico de animais silvestres (em especial aves), com comércio virtual ou abate, considerando a integração entre os órgãos de fiscalização como fundamental, sendo que no ano de 2021, houve queda no número de operações por parte do IBAMA. Fonte: IBAMA
- Foi apresentado o Plano Ambiental Municipal de Rio Grande, onde há a preocupação com a caça e presevação da flora
- Em dezembro de 2021 foi retirado da paula o Projeto de Lei 5.544/2020, que tem por escopo a liberação da caça esportiva no Brasil, permitindo perseguição, captura e abate de animais, que poderia ser um retrocesso ao proposto nesta ação. Este projeto foi retirado da pauta da Comissão de Meio Ambiente e Desenvolvimento Sustentável da Câmara dos Deputados. Entretanto, esse projeto poderá retornar, sendo necessária a atenção devida para que medidas possam ser tomadas para que este não seja aprovado.  </t>
  </si>
  <si>
    <r>
      <t>(i)</t>
    </r>
    <r>
      <rPr>
        <b/>
        <sz val="12"/>
        <rFont val="Calibri"/>
        <family val="2"/>
        <scheme val="major"/>
      </rPr>
      <t xml:space="preserve"> Operação Mata Atlântica em Pé
</t>
    </r>
    <r>
      <rPr>
        <sz val="12"/>
        <rFont val="Calibri"/>
        <family val="2"/>
        <scheme val="major"/>
      </rPr>
      <t xml:space="preserve">https://www.mprs.mp.br/noticias/ambiente/53482/; https://abrampa.org.br/abrampa/uploads/images/conteudo/Release%20
-%20Operacao%20Mata%20Atlantica%20em%20Pe%20-%20Balanco.pdf
</t>
    </r>
    <r>
      <rPr>
        <b/>
        <sz val="12"/>
        <rFont val="Calibri"/>
        <family val="2"/>
        <scheme val="major"/>
      </rPr>
      <t xml:space="preserve">Operações Polícia Militar (2020-2021)
</t>
    </r>
    <r>
      <rPr>
        <sz val="12"/>
        <rFont val="Calibri"/>
        <family val="2"/>
        <scheme val="major"/>
      </rPr>
      <t xml:space="preserve">https://www.brigadamilitar.rs.gov.br/upload/arquivos/202107/19163217-informativo-cabm-ano-1-22-edicao-2020.pdf
</t>
    </r>
    <r>
      <rPr>
        <b/>
        <sz val="12"/>
        <rFont val="Calibri"/>
        <family val="2"/>
        <scheme val="major"/>
      </rPr>
      <t xml:space="preserve">Plano Ambiental Rio Grande
</t>
    </r>
    <r>
      <rPr>
        <sz val="12"/>
        <rFont val="Calibri"/>
        <family val="2"/>
        <scheme val="major"/>
      </rPr>
      <t xml:space="preserve">https://www.riogrande.rs.gov.br/pagina/wp-content/uploads/2022/03/PLANOAMBIENTAL-1.pdf
</t>
    </r>
    <r>
      <rPr>
        <b/>
        <sz val="12"/>
        <rFont val="Calibri"/>
        <family val="2"/>
        <scheme val="major"/>
      </rPr>
      <t xml:space="preserve">PL 5544/2020
</t>
    </r>
    <r>
      <rPr>
        <sz val="12"/>
        <rFont val="Calibri"/>
        <family val="2"/>
        <scheme val="major"/>
      </rPr>
      <t xml:space="preserve">https://www.camara.leg.br/propostas-legislativas/2267350
</t>
    </r>
  </si>
  <si>
    <t>A proposta de realização de questionário aos gestores de Unidades de Conservação e territórios na área do PAN Lagoas ainda não pode ser realizada, em função de dificuldades de agenda para tal atividade. 
Entretano, é importante que a questão de caça e apanha de flora seja discutida de forma participativa envolvendo todos os interessados, procurando coibir em especial as ações não se enquadrem nos modos de vida sustentáveis, como o tráfico e comércio de animais silvestres.
No caso de verficação de ações de fiscalização, uma das dificuldades apresentadas pelos órgãos foi a pouca disponibilidade de agentes (em especial de maior idade) por causa da situação dada pela COVID 19. Portanto, ainda permanece na questão da fiscalização a dificuldade de recursos financeiros e humanos para o desenvolvimento de ações. O grupo entende que há um desmonte das políticas de fiscalização em todas as esferas, sobretudo não há respeito aos direitos dos povos e comunidades tradicionais. De forma geral há produtos, mas diminuíram as ações de fiscalizações pelo IBAMA. Na área que tange o PAN: Além da origem do PL ser de Santa Catarina há por parte do estado apoio às prefeituras pela rota turística da caça, há um programa de estado da "rota do tiro".</t>
  </si>
  <si>
    <t xml:space="preserve">(i -2022)  Está em processo de formalização o Programa Estadual de Recuperação da Vegetação Nativa com previsão de difusão da certificação de viveirismo artesanal, fortalecendo o reconhecimento do tema.  Algumas ações tem ocorrido no território PAN neste último ano:  
Execução do projeto “Reflorestamento, viveirismo comunitário e agricultura indígena em aldeias Mbyá Guarani do território litoral norte do RS”, sendo criado um viveiro comunitário na aldeia Kuaray Rexe (Osório); 2) Desenvolvimento do projeto “Banco de Sementes do Jardim Botânico de Porto Alegre como Centro de referência para coleta, beneficiamento, armazenamento e distribuição de sementes de espécies arbóreas nativas do RS”, o qual pretende: 2.1) inserir o Banco de Sementes no contexto dos viveiros municipais do RS, instituições de pesquisas, ONG’s, como fornecedor de sementes de qualidade; 2.2) criar uma atuação colaborativa dos órgãos públicos municipais e estaduais voltados à produção de mudas de espécies nativas, visando formar uma “Rede de sementes de espécies nativas no RS”; 3) Inserção no formulário  de PRAD da SEMA (projetos compulsórios)  de orientação de que se deve priorizar a aquisição de mudas de viveiros próximos das áreas em restauração, preferencialmente de viveiros artesanais e comunitários de agricultores familiares e de comunidades tradicionais. 5) Emissão do primeiro certificado de extrativismo e viveirismo artesanal em comunidade quilombola no território PAN (capim santa-fé) (quilombo Anastácia/Apa do Banhado Grande); 6) Aprovação e início da execução do projeto “Uma aliança entre a recuperação da biodiversidade e o nhandereko na região metropolitana”, com previsão de construção de viveiro na aldeia Anhetenguá (Porto Alegre) a ser certificado pela SEMA; 7) Em processo de certificação pela SEMA do viveiro artesanal da aldeia Tepé Porã /Guaíba; 8) Início de execução do projeto “Ampliação das estratégias e ações de conservação da Sociobiodiversidade no âmbito da Cadeia Produtiva Solidaria das Frutas Nativas do RS”, o qual prevê a implantação de pelo menos 20 viveiros artesanais junto a famílias de agricultores (incluindo o território do PAN), estimulando a prática de agricultores viveiristas, disponibilizando mudas para as famílias dos grupos de agricultores agroflorestais e extrativistas dentro de cada uma das regiões envolvidas no projeto.  </t>
  </si>
  <si>
    <r>
      <rPr>
        <b/>
        <sz val="12"/>
        <color rgb="FF000000"/>
        <rFont val="Calibri"/>
        <family val="2"/>
        <scheme val="minor"/>
      </rPr>
      <t xml:space="preserve">AGRUPADA NA II MONITORIA. </t>
    </r>
    <r>
      <rPr>
        <sz val="12"/>
        <color rgb="FF000000"/>
        <rFont val="Calibri"/>
        <family val="2"/>
        <scheme val="minor"/>
      </rPr>
      <t>Apoiar a normatização de aquisição de mudas de espécies nativas da agricultura familiar e povos e comunidades tradicionais na reposição florestal obrigatória e ações de restauração.</t>
    </r>
  </si>
  <si>
    <t>(ii -2022) CONTRIBUIÇÕES SEMA. Estão, no momento, sendo desenvolvidos 4 projetos voltados para restauração ecológica, agroflorestas e segurança alimentar e nutricional via reposição florestal obrigatória em aldeias indígenas do território Pan Lagoas do Sul, abrangendo 8 aldeias. São eles: 1) “Restauração ecológica com agroflorestas em aldeias indígenas” (aldeia Guarani Guavira poty – ONG CTI/ já finalizado); 2) “Reflorestamento, viveirismo comunitário e agricultura indígena em aldeias Guarani no litoral norte” (aldeias Guarani Kuaray rexé e Nhu`u porã, bem como apoio no processamento da juçara na aldeia Guyra nhendu – ONG AEPIM/ em finalização);3)“Reposição Florestal Obrigatória na aldeia Van ka” (aldeia Kaingang/Porto Alegre)/em finalização; 4) “Uma aliança entre a recuperação da biodiversidade e o nhandereko (modo de ser e viver guarani) na região metropolitana de Porto Alegre (teko’a Anhetengua/POA; teko’a Nhuundy (Viamão) e  teko’a Pindo Miri (Viamão)/ONG IECAM/ em início de execução.     Depois de um grande atraso nas ações nas aldeias em função da Pandemia, tivemos o encerramento do Projeto de Reposição Florestal Obrigatória, captanizado pelo CEPI e executado pela ONG Centro de Trabalho Indigenista (CTI) em duas aldeias Mbya Guarani, Tekoa Guabiroba (Cachoeira do Sul)  e Tekoa Guavirá Poty (Camaquã): “Restauração ecológica com Agroflorestas em áreas indígenas” apresentando as comunidades, o etnomapeamento das áreas,  as ações de conservação e os desafios e perspectivas de parcerias para dar continuidade aos esforços do povo Guarani para o bem viver tradicional.  Também em Porto Alegre está finalizando o projeto “Reposição Florestal Obrigatória na aldeia Van ka” (aldeia Kaingang) com uma recomposição de área maior do que a prevista, pelo envolvimento do técnicos responsáveis, com a aldeia.</t>
  </si>
  <si>
    <t xml:space="preserve">Cartilha da Tekoa Guavira poty (Camaquã) e Cartilha da Tekoa Guabijú (Cachoeira do Sul). </t>
  </si>
  <si>
    <t>Joana Bassi da SEMA se dispõe a ser a nova articuladora</t>
  </si>
  <si>
    <t xml:space="preserve">(i -2022) De junho de 2021 a junho de 2022 houve a adesão de mais seis municípios à Rota dos Butiazais, totalizando agora 48 municípios do Brasil, 6 do Uruguai e 4 da Argentina que integram essa rede socioambiental. Construída com participação de múltiplos atores e em operação desde 2015, a Rota dos Butiazais vem promovendo a conservação in situ dos recursos genéticos associados aos butiazais e os diversos usos associados às espécies de butiá. Ao associar avanços no conhecimento científico com a formação de agentes multiplicadores para a conservação e uso dos ecossistemas e das espécies do gênero Butia, fortalece a identidade regional e a inclusão social nos locais em que ainda existem butiazais ou nos quais há uma ligação cultural ou econômica com o butiá. Conectar as pessoas com os ecossistemas de butiazais tem sido uma estratégia para promover a inclusão social e a segurança alimentar. Um destaque de 2022 foi a publicação do livro “Butiá para todos os gostos”, que reúne 141 receitas de alimentos doces, salgados e agridoces, além de bebidas. As receitas foram compartilhadas por apreciadores de butiá, por alunos e professores de cursos de gastronomia, e por chefs de cozinha. A publicação está disponível em: https://www.embrapa.br/busca-de-publicacoes/-/publicacao/1139773/butia-para-todos-os-gostos. Outro destaque foi a produção do vídeo “Cooperações Agrobiodiversas em Prática”, disponível em:  https://youtu.be/IrzuyxmUSlg. As ações realizadas pela Rota dos Butiazais valorizam as pessoas, promovem a conservação dos ecossistemas de butiazais e uso sustentável da biodiversidade, com inclusão social, segurança alimentar e nutricional, agregação de renda e identidade territorial, de forma colaborativa, por meio de múltiplas parcerias, buscando integrar as três dimensões do desenvolvimento sustentável: social, ambiental e econômica.
</t>
  </si>
  <si>
    <t xml:space="preserve">(i -2022) Essa meta tem andamento suspenso, sem previsão de retomada, por não ter sido sua continuação possível aos interessados.
</t>
  </si>
  <si>
    <t>Gupo vota em MARROM, pois não há a possibilidade de continuação segundo relato do articulador.</t>
  </si>
  <si>
    <t>(2022) Trilhas de etnoturismo nas aldeias Tekoa Yvy Poty em Barra do Ribeiro e Tekoá Porã e tekoa Yvy a Poty, ambas em Camaquã. (iii) Há também a estruturação da Trilha Cassino-Barra do Chuí, I Simpósio Gaucho de Trilhas</t>
  </si>
  <si>
    <t xml:space="preserve"> A estruturação da Trilha Cassino-Barra do Chuí e os exemplos supracitados são muito pontuais frente a área do PAN. Também, não há um diagnostico das potencialidades turísticas.</t>
  </si>
  <si>
    <t>(i) Márcia Londero (EMATER - RS)
(ii) Dilton de Castro (Comitê da Bacia do Rio Tramandaí)                                                                   (iii) Ronaldo Costa (ICMBio/CEPSUL)</t>
  </si>
  <si>
    <t xml:space="preserve"> (ii-2022) Regularização finalizada e realização de uma reunião de retomada com a apresentação do processo histórico aos novos participantes, dentre os convidados o Presidente do Conselho e Turismo e da ass. de Pousadeiros disseram não ter tido conhecimeto do Projeto no território até então. Como se sabe, desde 2008, foram poucos investimentos específicos para fins de divulgação, além da constante alteração dos atores em geral, do investimento local ser inerte a depender da pauta da EPAGRI, UFSC e entidades internacionais que já não mais estão focadas exclusivamente no País, como em anos anteriores. Após a reunião ocorre a retomada da oferta dos roteiros Costa Catarina e TOBTerra em 2022 (após Pandemia);  e nova eleição da ADTC será dia 07-08; já a possibilidade de apoio para ajudar na divulgação dependeria nesse momento da Prefeitura viabilizar a contratação de Rafael Freitag especialisata na área de Turismo de Base Comunitária e MKT digital; Foi realizada a 7 celebração de boas vindas as baleia, realizada em parceria com AMA, IMMC, com apoio da Prefeitura e outros, com vistas no processo de sensibilizaçãi e ecoformação comunitária (30-07-22). (ii) Regularização finalizada e realização de uma reunião de retomada com a apresentação do processo histórico aos novos participantes, dentre os convidados o Presidente do Conselho e Turismo e da ass. de Pousadeiros disseram não ter tido conhecimeto do Projeto no território até então. Como se sabe, desde 2008, foram poucos investimentos específicos para fins de divulgação, além da constante alteração dos atores em geral, do investimento local ser inerte a depender da pauta da EPAGRI, UFSC e entidades internacionais que já não mais estão focadas exclusivamente no País, como em anos anteriores. Após a reunião ocorre a retomada da oferta dos roteiros Costa Catarina e TOBTerra em 2022 (após Pandemia);  e nova eleição da ADTC será dia 07-08; já a possibilidade de apoio para ajudar na divulgação dependeria nesse momento da Prefeitura viabilizar a contratação de Rafael Freitag especialisata na área de Turismo de Base Comunitária e MKT digital; Foi realizada a 7 celebração de boas vindas as baleia, realizada em parceria com AMA, IMMC, com apoio da Prefeitura e outros, com vistas no processo de sensibilizaçãi e ecoformação comunitária (30-07-22).</t>
  </si>
  <si>
    <t>Apesar haver exemplos positivos, a questão de promoção de identidades culturais está muito distante.</t>
  </si>
  <si>
    <t xml:space="preserve"> (i) A SEAPDR está viabilizando a licitação para compra de sementes de feijão miúdo e amendoim para as 53 aldeias guarani do RS. A Emater, com apoio da FAPEU, viabilizou um importante encontro de Troca de Sementes no dia 08 de agosto na aldeia Coxilha da Cruz Tekoa Porã, entre as seis aldeias  Mbya Guarani do município de Barra do Ribeiro. Na oportunidade as lideranças conversaram e trocaram sementes para produção de alimentos tradicionais, que vão ser plantadas já neste e no proximo mês.(ii-2022)CONTRIBUIÇÕES SEMA (idem a ação 3.26). Estão, no momento, sendo desenvolvidos 4 projetos voltados para restauração ecológica, agroflorestas e segurança alimentar e nutricional via reposição florestal obrigatória em aldeias indígenas do território Pan Lagoas do Sul, abrangendo 8 aldeias. São eles: 1) “Restauração ecológica com agroflorestas em aldeias indígenas” (aldeia Guarani Guavira poty – ONG CTI/ já finalizado); 2) “Reflorestamento, viveirismo comunitário e agricultura indígena em aldeias Guarani no litoral norte” (aldeias Guarani Kuaray rexé e Nhu`u porã, bem como apoio no processamento da juçara na aldeia Guyra nhendu – ONG AEPIM/ em finalização);3)“Reposição Florestal Obrigatória na aldeia Van ka” (aldeia Kaingang/Porto Alegre)/em finalização; 4) “Uma aliança entre a recuperação da biodiversidade e o nhandereko (modo de ser e viver guarani) na região metropolitana de Porto Alegre (teko’a Anhetengua/POA; teko’a Nhuundy (Viamão) e  teko’a Pindo Miri (Viamão)/ONG IECAM/ em início de execução. </t>
  </si>
  <si>
    <t>As contribuições trazidas por mais que seja correlatas a esta ação, têm mais vínculo à ação 3.26. A produção de alimentos e a segurança alimentar nas aldeias está muito comprometida e, por mais que seja um grande esforço e uma grande vitória o andamento trazido, indicando que "a coisa está andando", os problemas são muitos e muito graves.</t>
  </si>
  <si>
    <t xml:space="preserve">(i) Márcia Londero (EMATER - RS)
ii- Joana Bassi
</t>
  </si>
  <si>
    <t xml:space="preserve"> Ana Marchezan (MPE), Nilo Camargo (MPF), Dilton de Castro (Comitê da Bacia do Rio Tramandaí) e Márcia Londero (EMATER - RS).</t>
  </si>
  <si>
    <t xml:space="preserve"> (ii-2022) Em 2022 foram disponibilizados, na página oficial da FEPAM, os arquivos geoespaciais com definição de polígonos de exclusão de pulverização aérea de agrotóxicos em algumas áreas dentro da zona de abrangência do PAN Lagoas do Sul: 
POLÍGONO 1 - Área Localizada no Município de Pelotas;
POLÍGONO 3 – Compreende os polígonos localizados na APA do Banhado Grande
POLÍGONO 4 – Compreende os polígonos localizados no município de Rio Grande
POLÍGONO 4.1 - Ponte Federal, na BR-471, Km 74, no Taim, na cidade do Rio Grande
POLÍGONO 4.2 - RVS Banhado do Maçarico
POLÍGONO 4.3 - Estação Ecológica do Taim
Essa publicação, apesar de insuficiente, legitimiza as ações que tem sido tratadas através de acordos com MPE e Estado, dando protagonismo para o órgão ambiental no tocante a prevenção e controle relativos a essa atividade. 
</t>
  </si>
  <si>
    <t>(i) Todas as nossas ações listadas na tabela têm contribuído para a conscientização da importância do manejo do gado para a restauração dos butiazais no Bioma Pampa. Em maio de 2022 foi implantada uma nova área de manejo do gado para a restauração do butiazais em Tapes, com 40 hectares. Fomos incentivados pelos proprietários da Fazenda São Miguel, para aumentar nossas atividades na região, com a inclusão de projetos de pesquisas com as demais fazendas daquele ecossistema de butiazais, com vistas a buscar um selo de Indicação Geográfica (IG) para a carne produzida naqueles butiazais que adotarem as práticas de manejo para a restauração e conservação.  Acreditamos que tal selo pode ser um mecanismo de incentivo à adoção e disponibilização de áreas para a pesquisa e conservação destes ecossistemas. (vii) O projeto “Manejo Conservacionista de Campo Nativo por meio de pastoreio rotativo em estabelecimentos da pecuária familiar”. (EMATER/SEMA/CPFL) permitiu a abertura de propriedades rurais para desenvolvimento de pesquisa pelo Laboratório de Ecologia da UFRGS de Monitoramento da Flora Campestre em 16 propriedades, incluindo municípios do PAN (Viamão e Capivari do Sul) com o objetivo de: *Três anos de monitoramento do desenvolvimento da vegetação • Desenvolvimento de um sistema de indicadores para avaliar o estado de conservação do campo• Divulgação dos resultados. Os projetos de RFO tem sido um incentivo para a disponibilização de áreas rurais privadas à pesquisa em prol da conservação, pois viabilizam recursos tanto para as propriedades (melhoria de manejos) quanto para instituições de pesquisa</t>
  </si>
  <si>
    <t>(i) Ênio Egon Sosinski Júnior (Embrapa Clima Temperado)
(ii) Patrícia Rosa (CNC Flora)
(iii) Márcia Londero (EMATER - RS)
(iv) Letícia Casarotto Troian (ONG ANAMA)
(v) Roberta Aguiar dos Santos (CEPSUL/ICMBio)
(vi) Walter Steenbock (CEPSUL/ICMBio)
(vii) Joana Bassi (SEMA)</t>
  </si>
  <si>
    <t>i - Quanto a ação "Incentivar a disponibilização de áreas privadas para o extrativismo sustentável por agricultores familiares e povos e comunidades tradicionais." temos tentado até o momento sem sucesso, pois existe uma resistência muito grande por parte dos proprietários.  Ainda assim, acreditamos que possamos contribuir com os gestores de políticas públicas no sentido da proposição de políticas que favoreçam o extrativismo do butiá em áreas que serão beneficiadas pela redução no imposto territorial rural (ITR).</t>
  </si>
  <si>
    <t>(i) O encaminhamento não foi efetivado. Contudo, além dos produtos já identificados na II Monitoria, o livro " Certificação Agroflorestal: a experiência do Rio Grande do Sul na regularização de manejos de base ecológica e no incentivo aos produtos da sociobiodiversidade" traz sistematizações interessantes com relação ao alcance da ação.</t>
  </si>
  <si>
    <t xml:space="preserve"> (ii-2022) Esta ação é dependente em parte da ação 1.52, onde está sendo elaborado um levantamento das lacunas de amostragem de levantamentos florísticos (e de fauna). A partir desse dignóstico, se pretende avaliar a possibilidade de identificar as bases de dados mais adequadas para subsidiar a análise florística (Termos de referência) para ambientes não-florestais no território do PAN Lagoas. </t>
  </si>
  <si>
    <t>"Relatório técnico ""Diretrizes e critérios para a autorização de supressão de Campos do Rio Grande do Sul"" elaborado por Grupo de trabalho formalizado pela PORTARIA CONJUNTA SEMA-FEPAM Nº 12, de 1º de novembro de 2019,cuja equipe técnica foi composta por: Eng.ª Agrônoma Giovana Rossato Santi - DILAP/FEPAM - Coordenadora, Biólogo Clebes Brum Pinheiro - DIPLAN/FEPAM; Eng.º Agrônomo Paulo Anselmi Duarte da Silva - GERSUL/FEPAM; Bióloga Luiza Chomenko - DBIO/SEMA; Biólogo Leonardo Marques Urruth - Divisão de Flora/DBIO/SEMA; Biólogo Eduardo Vélez Martin – Projeto MapBiomas
 Tal proposta foi finalizada e encaminhada à direção da FEPAM , e ainda se aguarda sua institucionalização."</t>
  </si>
  <si>
    <t>Há avanços substanciais no Rio Grande do Sul, mas em Santa Catarina ainda é incipiente. O grupo entende que houve avanços que devem ser valorizados.</t>
  </si>
  <si>
    <t xml:space="preserve">  (ii-2022) Também está em elaboração um material de divulgação: mapeamento dos ambientes não-florestais do território com enfoque municipal, para enviar em anexo a ofício para cada município alertando para a conservação desses ambientes e promover a incorporação de rotinas de proteção e licenciamento ambiental municipal.</t>
  </si>
  <si>
    <t>A Instrução Normativa da SEMA n. 01/2018 disciplina as formas de cumprimento de Reposição Florestal obrigatória. Em Junho de 2022 foi atualizado o termo de referência para a elaboração de projetos técnicos para a modalidade "Compensação Ambiental Oriunda de obra de Utilidade Publica", código 10572.00. O Tr pode ser acessado no link https://sema.rs.gov.br/banco-de-projetos-tecnicos-para-rfo-5c0670cf0dd6f .</t>
  </si>
  <si>
    <r>
      <rPr>
        <sz val="12"/>
        <color rgb="FF000000"/>
        <rFont val="Calibri"/>
        <family val="2"/>
      </rPr>
      <t>Jorge </t>
    </r>
    <r>
      <rPr>
        <sz val="12"/>
        <color rgb="FF111111"/>
        <rFont val="Calibri"/>
        <family val="2"/>
      </rPr>
      <t xml:space="preserve">Luiz Rodrigues Filho
</t>
    </r>
    <r>
      <rPr>
        <sz val="12"/>
        <color rgb="FF000000"/>
        <rFont val="Calibri"/>
        <family val="2"/>
      </rPr>
      <t xml:space="preserve"> UDESC (Laguna)</t>
    </r>
  </si>
  <si>
    <t xml:space="preserve">(i-2022) Ainda que o mapeamento das áreas úmidas e o mapa de sensibilidade ambiental não tenham sido finalizados, três iniciativas vêm contribuindo com esta ação. A primeira diz respeito ao capítulo “Áreas prioritárias para conservação da biodiversidade” que está em vias de publicação no livro “Sociobiodiversidade e dinâmicas no território PAN Lagoas do Sul”, organizado pela UFRGS. No referido capítulo são indicados os principais hábitats a serem protegidos no território do PAN Lagoas do Sul, tendo como exemplo a APA da Baleia Franca. A segunda tem relação com a conclusão do relatório do GT Lagoas, que identificou e caracterizou os principais ecossistemas associados às Áreas Úmidas, suas ameaças e o status de sua proteção legal. Por fim, destacamos uma das pesquisas que estão em curso e contribuem para esta finalidade: “Território pesqueiro e imagem no sul do Brasil: acessando as contribuições da natureza”, dissertação de mestrado que busca realizar um levantamento qualitativo e espacial das Contribuições da Natureza para as Pessoas na região da ilha (município de Laguna, Santa Catarina, Brasil) através da perspectiva dos pescadores artesanais. 
</t>
  </si>
  <si>
    <t>O esforço ainda é incipiente e pontual na APA da Baleia Franca, mas não há um projeto na área de abrangência do PAN.</t>
  </si>
  <si>
    <t> </t>
  </si>
  <si>
    <t>Dennis Nogarolli Patrocínio (DBIO/SEMA - RS), Silvia Pagel (FEPAM - RS),  Rômulo Valim (Balcão Tramandaí; romulo-valim@sema.rs.gov.br) e Clara Liberato (Balcão Tramandaí; clara-liberato@sema.rs.gov.br)</t>
  </si>
  <si>
    <t>(2022-i) 1) Contatos comitês de Bacia: em 2021 reenviamos os ofícios aos Comitês do Tramandaí e Mampituba, por meio do contato dos representantes da SEMA nestes, porém não conseguimos espaço nas reuniões para apresentação do Programa; 2) Participação no XIV Encontro Nacional de Gerenciamento Costeiro (nov-dez/21): trabalho sobre diagnóstico da presença de EEI na BH Tramandaí; 3) Artigo na Revista Costas: em abril/22 submetemos artigo completo sobre o trabalho apresentado no ENCOGERCO.</t>
  </si>
  <si>
    <t>(2022-i) Painel (https://encogerco.org.br/category/painel/) e resumo (https://encogerco.org.br/wp-content/uploads/2022/03/ANAIS-XIV-ENCOGERCO_Final.pdf) apresentados no ENCOGERCO. O andamento da ação do PAN foi publicado no Relatório de Atividades do Programa em março/22 (https://drive.google.com/file/d/12tq9VWotxGl_ucJHEs4xx_PPGG7fTerM/view?usp=sharing).</t>
  </si>
  <si>
    <t xml:space="preserve"> Ainda que não seja área específica da ação, mas importante registrar que está havendo ações de remoção de Pinus na APA da Baleia Franca e na Serra do Tabuleiro e suas margens. Ou seja, importante considerar estas atividades para no futuro expandir a área de abrangência da ação, além da BR 101.</t>
  </si>
  <si>
    <t xml:space="preserve"> Paulo e Rodrigo atuarão na articulação em Santa Catarina junto ao IMA e Instituto Horus.</t>
  </si>
  <si>
    <r>
      <rPr>
        <sz val="12"/>
        <color rgb="FF000000"/>
        <rFont val="Calibri"/>
        <family val="2"/>
      </rPr>
      <t xml:space="preserve">Incentivar a implementação das ações do Plano de Ação da Lagoa do Paurá/São José do Norte, com foco no controle  da invasão biológica de </t>
    </r>
    <r>
      <rPr>
        <i/>
        <sz val="12"/>
        <color rgb="FF000000"/>
        <rFont val="Calibri"/>
        <family val="2"/>
      </rPr>
      <t xml:space="preserve">Pinus </t>
    </r>
    <r>
      <rPr>
        <sz val="12"/>
        <color rgb="FF000000"/>
        <rFont val="Calibri"/>
        <family val="2"/>
      </rPr>
      <t>spp pelas empresas responsáveis.</t>
    </r>
  </si>
  <si>
    <r>
      <rPr>
        <sz val="12"/>
        <color rgb="FF000000"/>
        <rFont val="Calibri"/>
        <family val="2"/>
      </rPr>
      <t xml:space="preserve">Relatório apresentado da execução das ações de controle da invasão biológica de </t>
    </r>
    <r>
      <rPr>
        <i/>
        <sz val="12"/>
        <color rgb="FF000000"/>
        <rFont val="Calibri"/>
        <family val="2"/>
      </rPr>
      <t>pinus.</t>
    </r>
  </si>
  <si>
    <t>(2022-i) Conforme relatório encaminhado, a empresa HABITASUL Florestal S., quem possui aproximadamente 50% de área incidente no entorno da lagoa do Paurá, efetuou a remoção integral dos exemplares oriundos da disseminação de pinus ocorrentes dentro dos limites de sua propriedade. Os repasses de controle do rebrote estão previstos para serem realizados sistematicamente (pelo menos a cada dois anos), sendo o próximo programado já para este ano. O empreendedor não removeu a biomassa de maior volume (troncos). Além do monitoramento do repasse de controle, será encaminhado ofício aos empreendedores lindeiros impondo o corte raso dos exemplares remanescentes com posterior repasse</t>
  </si>
  <si>
    <t xml:space="preserve"> relatório referente a última vistoria no entorno da Lagoa do Paurá</t>
  </si>
  <si>
    <r>
      <rPr>
        <sz val="12"/>
        <color rgb="FF000000"/>
        <rFont val="Calibri"/>
        <family val="2"/>
      </rPr>
      <t xml:space="preserve">Apoiar estudos e ações visando a erradicação de </t>
    </r>
    <r>
      <rPr>
        <i/>
        <sz val="12"/>
        <color rgb="FF000000"/>
        <rFont val="Calibri"/>
        <family val="2"/>
      </rPr>
      <t>Pinus</t>
    </r>
    <r>
      <rPr>
        <sz val="12"/>
        <color rgb="FF000000"/>
        <rFont val="Calibri"/>
        <family val="2"/>
      </rPr>
      <t>spp. em áreas invadidas no Parque Nacional da Lagoa do Peixe  e a recuperação das áreas degradadas.</t>
    </r>
  </si>
  <si>
    <t>(2022-i) informo que seguimos fazendo ações de erradicação do pínus, mas em ritmo bem inferior se comparado com a época(até DEZ 2018) em que eu me dedicava integralmente à esta demanda.
De concreto temos a previsão de contratar brigadistas de controle de pínus para trabalhar no verão e outono, e priorizar o controle próximo das estradas públicas que cortam a UC, antes que os indivíduos produzam sementes.</t>
  </si>
  <si>
    <r>
      <rPr>
        <sz val="12"/>
        <color rgb="FF000000"/>
        <rFont val="Calibri"/>
        <family val="2"/>
      </rPr>
      <t xml:space="preserve">Implementar projeto de controle da invasão biológica de </t>
    </r>
    <r>
      <rPr>
        <i/>
        <sz val="12"/>
        <color rgb="FF000000"/>
        <rFont val="Calibri"/>
        <family val="2"/>
      </rPr>
      <t>Pinus</t>
    </r>
    <r>
      <rPr>
        <sz val="12"/>
        <color rgb="FF000000"/>
        <rFont val="Calibri"/>
        <family val="2"/>
      </rPr>
      <t xml:space="preserve"> spp. na faixa de domínio da BR 101 (trecho Capivari do Sul à São José do Norte).</t>
    </r>
  </si>
  <si>
    <t xml:space="preserve">(2022-i) Conforme relatado, esta ação acabou sendo deslocada da SEMA, abrangendo uma atribuição da FEPAM, pois o controle de exóticas passou a ser uma exigência legal nos processos de licenciamento ambiental das estradas, dentre outras condicionantes. Portanto, não cabe mais os recursos da Reposição Florestal Obrigatória sob gestão da SEMA. Neste sentido, sua execução depende, agora, dos fluxos e rotinas institucionais da FEPAM. Em relação a projeto de controle de invasão biológica de Pinus  spp.no território do PAN, no âmbito da SEMA está sendo iniciado o projeto “Ações de Manejo e Controle de Plantas Exóticas Invasoras no Refúgio de Vida Silvestre Banhado dos Pachecos” , o qual foca no controle das espécies capim-braquiária (Urochloa decumbens) e o pinus (Pinus elliottii). O projeto , no valor de R$1.044.505,09 (passivo de RFO da empresa NEOENERGIA), resultará em até julho de 2024 a erradicação destas espécies em aproximadamente 70 hectares da Unidade de Conservação.   Na data de 09 de setembro foi realizada reunião entre a articuladora da ação, a equipe de meio ambiente do DAER, a FEPAM (Divisão de Saneamento Ambiental) e o Programa Estadual de Controle de Espécies Exóticas Invasoras, com o objetivo de tratar do controle da espécie na faixa de domínio do trecho sob responsabilidade do DAER (Capivari do Sul à Tavares), considerando que há compromissos estabelecidos na licença ambiental, bem como no PAN Lagoas e no Programa Estadual de Controle de Espécies Exóticas Invasoras. 
O DAER se comprometeu a apresentar à FEPAM um plano de controle das invasoras no trecho em questão em até 120 dias. </t>
  </si>
  <si>
    <t xml:space="preserve">O grupo entende que o produto ainda não foi implementado e há problemas associados. Ainda, a ação prevê uma implementação, o que está distante. </t>
  </si>
  <si>
    <t>(i) 1. Foram realizadas reuniões no âmbito da SAP, com grupos de trabalhos instituídos, para discussões sobre a pesca da tainha no âmbito artesanal e industrial, com definição de cotas nos anos de 2021 e 2022 e outras providências. 
2. Estiveram ainda em discussão, no âmbito da SAP, com grupos de trabalhos instituídos algumas das consequências do Decreto RS 15.223 de 2018 (Política Estadual de Desenvolvimento Sustentável da Pesca no Estado do Rio Grande do Sul), em especial a questão a proibição do arrasto nas 12 milhas do litoral do Rio Grande do Sul. Para tanto,havia sido aprovado, por meio da Portaria SAP/MAPA nº 115 de 2022 o Plano para a Retomada Sustentável da Atividade de Pesca de Arrasto na Costa do Rio Grande do Sul, bem como definida norma para o arrasto no litoral do Rio Grande do Sul, por meio da Portaria SAP/MAPA nº 634 de 2022, que estabelecia regras adicionais para a pesca sustentável de arrasto motorizado de camarão na faixa marítima da zona costeira adjacente ao Estado do Rio Grande do Sul, das três à 12  milhas náuticas. Estas foram suspensas pela Portaria SAP/MAPA n° 798 de 2022 por decisão judicial.
3. Manutenção da discussão sobre a permissão da pesca da miragaia (Pogonias cromis) para a pesca artesanal no litoral catarinense e gaúcho. 
4. Discussões com subgrupo do GTI de espécies ameaçadas de extinção aquáticas (MMA, SAP/MAPA dentre outros participantes) para revisão do Plano de Recuperação dos bagres marinhos. Também estão ocorrendo discussões locais no âmbito de comunidades e fóruns (e.g. Mopert, Fórum do Delta do Jacuí, Fórum da Lagoa dos Patos, Comissão Técnica de Pesca (CEDERURAL/SC, dentre outros). Há ainda processo judicial em andamento para liberação da pesca dos bagres Genidens barbus e Genidens planifrons no âmbito da Lagoa dos Patos.
6. Implementação e monitoramento do Termo de Compromisso do PARNA Lagoa do Peixe na pesca de camarão-rosa. 
7. Retomada, por solicitação dos participantes, incluindo o setor pesqueiro artesanal do litoral do Rio Grande do Sul, da discussão e proposta de desenvolvimento de estudos relacionados às capturas incidentais de raia-viola (Pseudobatos horkelii) e perspectivas futuras (2022).
8. Finalização do projeto sobre a gestão da pesca de camarão (com referência ao sul do Brasil) REBYC II - FAO (pesca artesanal e industrial), com especial referência a redução dos descartes nestas pescarias, subsídios a um plano de gestão da pesca de arrasto no RS (2021).
9 - Manutençãõ de discussões para revisão do ordenamento da pesca de emalhe no litoral de SC, com especial referência ao litoral sul (Câmara Setorial de Pesca - CEDERURAL/SC).
10 - Criada a rede Pesca Brasil, por meio do Decreto n° 10.736 de 2021, que Institui a Rede Nacional Colaborativa para a Gestão Sustentável dos Recursos Pesqueiros, com seu regimento dado pela Portaria SAP/MAPA n° 554 de 2022, .
11 - A partir da Rede Pesca Brasil, foram re-criados (2021/2022) os Comitês Permanentes de Gestão (CPGs), sem a instituição dos subcomitês científicos, mas criação de acordo com a demanda de grupos de trabalhos (período 2022 a 2026).  Os comitês foram estabelecidos, inclusive em suas composições, mas até o momento não houve nenhuma reunião, tendo sido elaborado um calendário propositivo para 2022 e 2023.</t>
  </si>
  <si>
    <t xml:space="preserve">Portarias de ordenamento da tainha (junho 2021 a junho de 2022
Portarias de ordenamento da pesca de arrasto no RS:
Portaria SAP/MAPA nº 115 de 2022 - Aprova Plano para a Retomada Sustentável da Atividade de Pesca de Arrasto na Costa do Rio Grande do Sul
Portaria SAP/MAPA nº 634 de 2022 -  Estabelecia regras adicionais para a pesca sustentável de arrasto motorizado de camarão na faixa marítima da zona costeira adjacente ao Estado do Rio Grande do Sul, das três à 12  milhas náuticas.
Portaria SAP/MAPA n° 798 de 2022 -  Suspende  Portaria SAP/MAPA nº 634 de 2022 e Portaria SAP/MAPA nº 115 de 2022.
Portaria de instituição do GTI de espécies ameaçadas de extinção 2021/2022
Decreto n° 10.736 de 2021 - Institui a Rede Nacional Colaborativa para a Gestão Sustentável dos Recursos Pesqueiros
Portaria SAP/MAPA n° 554 de 2022 - regimento interno da Rede Pesca Brasil.
Atas de reuniões de grupos de trabalho (e.g. GT Viola, GT PR bagres marinhos).
</t>
  </si>
  <si>
    <t>(i) Embora tenha havido discussões e certa revisão do ordenamento pesqueiro no território do PAN Lagoas do Sul, havendo incremento de subsídios para esta por várias instituições, ainda estamos com muitas ações no âmbito nacional que impactam regionalmente a pesca. Embora haja um movimento de retomada dos Comitês Permanentes de Gestão, ainda não houve (desde 2019) sua implementação efetiva (nenhuma reunião até o momento), bem como não estão sendo instituídos de forma adequada (apenas algumas iniciativas locais) grupos/comitês regionais.
Manté-se a perda de espaço na área ambiental para a melhor definição de medidas para o ordenamento pesqueiro adequado e justo socialmente.</t>
  </si>
  <si>
    <t xml:space="preserve">(i) Roberta Aguiar dos Santos (CEPSUL/ICMBio)
</t>
  </si>
  <si>
    <t>(ii) Interface com as andanças trazidas pelo Luis Paulo (Emater), em especial no delta do Jacuí (plano de Manejo local)
(iii) O Campus do Litoral UFRGS está desenvolvendo um trabalho de monitoramento participativo da pesca. O monitoramento vem verificando uma deterioração bem significativa com relação aos pescadores tradicionais, com invasões dos seus territórios, pesca ilegal. O projeto está com um banco de dados robusto e com várias questões de gestão e de manejo da atividade. Estão buscando parceria para análises conjuntas. O contato é o prof. Ignacio 51 8012-1972, que coordena o Projeto Mopert (com pescadores artesanais que atuam sobre o bagre,  a partir de decisão judicial).</t>
  </si>
  <si>
    <t xml:space="preserve">(i-2022) Entre junho de 2021 e 2022 foram concluídas 8 Dissertações de mestrado e 4 Teses de doutorado no curso de Pós-Graduação em Biologia de Ambientes Aquáticos Continentais. </t>
  </si>
  <si>
    <t>https://ppgbac.furg.br/dissertacoes-e-teses</t>
  </si>
  <si>
    <t>Unir as ações do articulador</t>
  </si>
  <si>
    <t xml:space="preserve">
(i-2022) Sem ações no período (iii) A base avançada do CEPSUL no RS e Prefeitura de Rio Grande realizam saídas de campo semanais no entorno da Lagoa Verde (APA municipal) para monitorar impactos</t>
  </si>
  <si>
    <t>(i) Dilton de Castro (Comitê da Bacia do Rio Tramandaí)
(ii) Gabriela Peixoto Coelho de Souza (PGDR/UFRGS)                                                            (iii) Ronaldo Costa (ICMBio/CEPSUL)</t>
  </si>
  <si>
    <t>Atualmente não há mobilização para tal ação.</t>
  </si>
  <si>
    <t xml:space="preserve">
(i-2022) A artculadora solicitou para se retirar da atividade</t>
  </si>
  <si>
    <t>(ii-) WEBINAR Cobrança pelo Uso da Água: Avanços e Desafios. Dsiponível em: https://www.youtube.com/watch?v=0aWjFOROPuE&amp;t=35s. Transmitido ao vivo em 22 de jul. de 2022; O Professor tem seu próprio canal com vários tópicos que podem interessar sobre água, irrigação, wetlands e saneamento sendo este: https://www.youtube.com/c/Salom%C3%A3odeSousaMedeiros/featured</t>
  </si>
  <si>
    <t>(iii) Encaminhou-se, na II Monitoria, pela articulação junto às prefeituras de forma articulada à oferta de apoio técnico em relação à segurança alimentar, o que acabou não acontecendo.</t>
  </si>
  <si>
    <t>(i) Joseane dos Santos (Quilombo Chácara da Cruz - RS)
(ii) Gabriela Peixoto Coelho de Souza (PGDR/UFRGS) 
(iii) Walter Steenbock (CEPSUL/ICMBio)</t>
  </si>
  <si>
    <t>O documento foi encaminhado em agosto de 2022, onde manifestamos nossa disposição de estreitar a interlocução com a Divisão de Unidades de Conservação (DUC) da Secretaria com vistas a contribuir no processo de integrar o reconhecimento dos direitos e modos de vida dos povos e comunidades tradicionais à perspectiva da gestão das Unidades de Conservação Estaduais no âmbito do território do PAN Lagoas do Sul. Também incluímos essa necessidade de indicação de um articulador, no âmbito da DUC, para condução da ação.</t>
  </si>
  <si>
    <t>(i-2022) Continuidade da participação do NEMA no Conselho Gestor da APA, onde são discutidos os posicionamentos das instituições em relação às atividades e empreendimentos que tenham relação direta com a unidade.</t>
  </si>
  <si>
    <t>Ronaldo Costa traz a observação: Excerto da ata da última reunião do Conselho Gestor da UC: Ofício enviado a DUC (SEMA) e FEPAM sobre a participação da APA da Lagoa Verde no recebimento de compensações ambientais definidas pela CECA, após o contato feito no encontro de UCs com o sr. João Miguel, atual Diretor da DUC. Com a palavra, o Sr. Werner fala que no Código Estadual do Meio Ambiente existe uma obrigação do Estado para a criação, implementação e gestão de UCs municipais, mas que o Estado nunca cumpriu com essa obrigação em nosso município, cingindo-se a realizar o cadastramento da APA, mas sem nunca ter alcançado nenhuma verba. Explica que no âmbito do Governo do RS existe, vinculada à SEMA, uma divisão de unidades de conservação - DUC, a qual está vinculada a Câmara Estadual de Compensações Ambientais - CECA, que define onde serão alocados os valores de qualquer compensação ambiental definida em processos de licenciamento de competência do órgão estadual. Informa que foi a CECA que, preteritamente, ao analisar a alocação dos recursos de compensação da usina termelétrica, havia negado compensação à APA da LV, o que havia sido indicado pelo próprio empreendimento por ser esta a UC mais próxima e atingida diretamente pelo empreendimento, sob a alegação de que a APA não estava cadastrada no SEUC, o que levou a todo o movimento de realização e efetivação do cadastro. Continua, informando que quando o assunto da termelétrica foi retomado, o Gabinete da SMMA já havia enviado um oficio pedindo que aquele posicionamento fosse revisto e que fosse considerado o pedido de compensação para APA da LV, já reconhecida pelo SEUC e com cadastro válido. Porém, independentemente disso, fala que no encontro que tiveram em Porto Alegre conheceram o atual Diretor da DUC (que participa da CECA), com quem conversaram sobre aquela decisão, tendo sido, posteriormente, enviado pela SMMA, como órgão gestor da UC, um novo ofício, desta vez não referente somente à termelétrica, mas relacionado às compensações de modo geral, nas quais a APA da LV deve ser contemplada.</t>
  </si>
  <si>
    <t xml:space="preserve">
(i - 2022)
Elaboração de ações em parceria entre a gestão do Parque Estadual de Itapuã e as aldeias Mbyá Guarani (v)  Conforme mencionado na ação 4.34, em agosto de 2022 foi encaminhado documento do PAN à DUC/SEMA onde manifestamos nossa disposição de estreitar a interlocução com a Divisão de Unidades de Conservação (DUC) da Secretaria com vistas a contribuir no processo de integrar o reconhecimento dos direitos e modos de vida dos povos e comunidades tradicionais à perspectiva da gestão das Unidades de Conservação Estaduais no âmbito do território do PAN Lagoas do Sul. </t>
  </si>
  <si>
    <t>(i) Proposta Trilha de mulheres no Parque Estadual de Itapuã, proposta pela gestão do Parque na premiação Me Conta Sociobiodiversidade 2021 (AsSsAN Círculo, Vila Flores, em parceria com o Coletivo Maria da Paz, PAN Lagoas do Sul). A proposta é uma trilha guiaa pela liderança Mbyá Guarani Taucira</t>
  </si>
  <si>
    <t>O grupo entende que os produtos estao distantes de ser finalizados.</t>
  </si>
  <si>
    <t>(i) Gabriela Peixoto Coelho de Souza (PGDR/UFRGS)
(ii) Márcia Londero (EMATER - RS)
(iii) Roberta Aguiar dos Santos (CEPSUL/ICMBio)
(iv) Walter Steenbock (CEPSUL/ICMBio)                     (v) Joana Bassi (SEMA)</t>
  </si>
  <si>
    <t xml:space="preserve">Proposta de agrupamento das ações do ícaro, aguardar o encaminhamento de Ícaro sobre o texto final da ação. Em específico, esta ação dependo do andamento de outras para começar. </t>
  </si>
  <si>
    <t>(i - 2022) Os materiais informativos (link de acesso aos Boletins), bem como os objetivos e metas traçadas do PAN Lagoas do Sul foram apresentados aos Secretários Estaduais de Meio Ambiente que se fizeram presentes na reunião ordinária da Associação Brasileira de Entidades Estaduais de Meio Ambiente – Abema, em edição ocorrida no Estado do Rio Grande do Sul. Em razão da pandemia, os eventos de capacitação que envolvem os municípios que detém a delegação de competência para gestão florestal no Bioma Mata Atlântica foram promovidos em formato virtual com a participação de técnicos da SEMA e FEPAM. A base do Sistema de Informações Geográficas da Biodiversidade - SIGBio está atualizada com os mapeamentos do PAN Lagoas do Sul, sendo esta uma ferramenta disseminada nos cursos de capacitação como forma de promover a disponibilização de dados de gestão ambiental aos municípios, especialmente para aqueles que se propõe a instituir os Planos Municipais de Conservação e Recuperação da Mata Atlântica.</t>
  </si>
  <si>
    <t>Atualizações</t>
  </si>
  <si>
    <t>(i - 2022) - Estruturação do projeto de Demarcação da Trilha Cassino Barra do Chuí, através da metodologia da Rede Brasileira de Trilhas de Longo Curso por grupo multidisciplinar de trabalho voluntário; - Criação do Guia interpretativo da Trilha Cassino Barra do Chuí; - Apresentação do projeto para as Prefeituras Municipais de Santa Vitória do Palmar e suas secretarias de turismo e meio ambiente; - Articulação para a impressão das placas via recursos da Prefeitura Municipal de Santa Vitória do Palmar; - Articulação com a iniciativa privada para recursos de material de instalação da placas; - Organização da logística para a instalação das Placas com previsão para os meses de agosto e setembro de 2022.W180i</t>
  </si>
  <si>
    <t>i- Ligia Dalchiavon</t>
  </si>
  <si>
    <t>(i - 2022)A flora das famílias botânicas Asteraceae e Poaceae, além de Pteridófitas, foi inventariada para a área de estudo, indicando espécies ameaçadas de extinção e avaliando o estado de conservação para espécies endêmicas do bioma Pampa. As espécies ameaçadas de extinção ocorrentes no Pontal da Barra foram também inventariadas. Todas as atividades foram acompanhadas de material para divulgação científica, levados à comunidade principalmente através de publicações em redes sociais dos projetos e laboratórios envolvidos, e do Museu de Ciências Naturais Carlos Ritter. Oficinas de divulgação científica e valorização da biodiversidade foram realizadas presencialmente.</t>
  </si>
  <si>
    <t>Joao Ignanci</t>
  </si>
  <si>
    <t>SITUAÇÃO ATUAL DAS AÇÕES - 1ª MONITORIA (2022)</t>
  </si>
  <si>
    <t>23 a 27 de setembro de 2023</t>
  </si>
  <si>
    <t>Ação iniciada e não concluída no período previsto</t>
  </si>
  <si>
    <t>Claudia Cecilia Hartfelder
(SEMA/DBIO/Setor de Fiscalização)</t>
  </si>
  <si>
    <t>Foram realizadas quatro (04) operações de fiscalização específicas contra a pesca irregular na região do PAN. Para o próximo período há operações de fiscalização nas UCs das margens da Lagoa dos Patos em processo de planejamento, relacionadas à prática da pesca e ocupação irregular de APPs.</t>
  </si>
  <si>
    <t>Realizadas operações de fiscalização conjuntas com IBAMA, CABM, PF e Ministério do Trabalho com foco na captura e transporte ilegal do camarão-rosa e pescado oriundo da Lagoa dos Patos: Operações Decapoda 18 a 20/02/2023 e 19 a 21/03/2023; Operações Mercado Público de Porto Alegre 05/09/2022 e 17/03/2023 com foco no comércio irregular de camarão e bagres ameaçados de extinção, Operação contra o processamento irregular de pescado na APA Delta do Jacuí em 14/04/2023. 
Lavratura de 29 Autos de Infração relacionados à pesca no período de julho de 2022 a junho de 2023.</t>
  </si>
  <si>
    <t>Excluída na Monitoria Anual 3</t>
  </si>
  <si>
    <t>EXCLUÍDA NA III MONITORIA</t>
  </si>
  <si>
    <t xml:space="preserve">Plano de Manejo oficializado pela Portaria 1.123/2018.
Inclusão de nova ação 1.54 a partir desta: "Apoiar a implementação do Plano de Manejo da APA da Baleia Franca". </t>
  </si>
  <si>
    <t>Plano de Manejo da APA da Baleia Francados Lobos publicado em dezembro de 2018 https://www.gov.br/icmbio/pt-br/assuntos/biodiversidade/unidade-de-conservacao/unidades-de-biomas/marinho/lista-de-ucs/apa-da-baleia-franca/arquivos/plano_de_manejo_apa_da_baleia_franca.pdf</t>
  </si>
  <si>
    <t>CONCLUÍDA NA I MONITORIA</t>
  </si>
  <si>
    <t>Carlos Alberto Cassini (PEST/IMA/SC)</t>
  </si>
  <si>
    <t xml:space="preserve">i - Eliminamos a invasão de casuarina numa extensão de 5 Km de praia e captamos o projeto Raízes da Conservação, que dentre outras atividades vai retirar uma invasão de pinus nas ilhas do rio da Madre, na mesma região das casuarinas.
ii - O Parque tem combatido invasões de residências e loteamentos irregulares, especialmente na área da Baixada do Maciambú, realizando diversas demolições;
Tem criado regulamentação do Uso Público e trabalho para reduzir os impactos deste;
As indenizações estavam correndo bem, mas houve uma parada recente por falta de recursos humanos, agora deve retomar;
Fazendo os trâmites para reformar a Trilha da Restinga, principal ferramenta de educação ambiental do Parque, que precisa passar por uma ampla reforma;
O Plano de Combate os incêndios foi elaborado, agora estará passando por uma atualização/revisão;
O Conselho não se reuniu mais, deve ser retomado esse semestre;
O PAE do Preá-de-Moleques-do-Sul, está ativo realizando diversas ações;
Projeto de Conservação da Commelina catharinensis está obtendo bons resultados no "incremento da população" dentro do Parque;
Há diversos projetos de restauração em andamento com a retirada de pinus na baixada do Maciambú e na silhas do Rio da Madre;
</t>
  </si>
  <si>
    <t>Plano de Manejo do Parque Estadual da Serra do Tabuleiro em dezembro de 2018 https://www.ima.sc.gov.br/index.php/downloads/ecossistemas/unidades-de-conservacao/parque-estadual-da-serra-do-tabuleiro</t>
  </si>
  <si>
    <t>i - Carlos Alberto Cassini
ii - Marcos Eugenio Maes (PEST/IMA/SC)</t>
  </si>
  <si>
    <t>CONCLUÍDA NA MONITORIA FINAL. Sr. Marcos Eugenio Maes foi acionado pois Carlos Alberto Cassini não está mais na gestão do PEST, e enviou informações adicionais.</t>
  </si>
  <si>
    <t>Maria Aparecida Ferreira "Cida"
(Conselho Comunitário e Fórum da Agenda 21 de Ibiraquera)</t>
  </si>
  <si>
    <t xml:space="preserve">Sobre a criação das RESEX Ibiraquera e Farol de Sta. Marta, o assunto continua vivo e sendo introduzido com cuidado na comunidade para evitar as polêmicas iniciais quando da proposição das RESEX. Entende-se que os processos estão completos e aguardando deliberação final do governo federal. A CONFREM Nacional tem insistido pela decretação definitiva. Essas demandas , incluindo a RDS, foram reconhecidas e apoiadas no I Encontro Reponta das Marés da CONFREM (Brasília, maio de 2023). A CONFREM está apoiando para que os estudos da RDS Areais da Ribanceira sejam finalizados e o processo encaminhado. 
</t>
  </si>
  <si>
    <t>Não foram produzidos produtos no período. Aguardando decreto de criação das RESEXs.</t>
  </si>
  <si>
    <t>Neste ano voltam as forças políticas favoráveis a decretação das RESEX.</t>
  </si>
  <si>
    <t>Maria Aparecida Ferreira "Cida" 
(Conselho Comunitário e Fórum da Agenda 21 de Ibiraquera) via Paula Marimon</t>
  </si>
  <si>
    <t>Nesse período houve principalmente reuniões com os diversos interessados no território para articulação e busca de consenso sobre temas controversos, buscando construir um ambiente propício a realização de consultas públicas, próximo passo do processo</t>
  </si>
  <si>
    <t>Maior amadurecimento do processo e levantamento de pontos sensíveis a serem tratados nas consultas públicas. https://www.gov.br/icmbio/pt-br/assuntos/noticias/ultimas-noticias/instituto-chico-mendes-convida-sociedade-para-debater-a-criacao-do-parque-nacional-do-albardao-no-rs/folder-albardao_online.pdf</t>
  </si>
  <si>
    <t xml:space="preserve">A execução parcial da presente ação está de acordo com o esperado para esse tipo de processo: criação de uma unidade de conservação federal. </t>
  </si>
  <si>
    <t>CONCLUÍDA NA MONITORIA FINAL.</t>
  </si>
  <si>
    <t>De julho de 2022 a abril de 2023 foram elaboradas as versões do plano de manejo que passaram pela avaliação dos participantes da oficina de elaboração do plano de manejo e pelos conselheiros do REVIS Ilha dos Lobos e depois pelas instâncias do ICMBio e avaliação jurídica para a sua aprovação e publicação em abril de 2023</t>
  </si>
  <si>
    <t>Plano de Manejo do REVIS Ilha dos Lobos publicado em abril de 2023. https://www.gov.br/icmbio/pt-br/assuntos/biodiversidade/unidade-de-conservacao/unidades-de-biomas/marinho/lista-de-ucs/revis-da-ilha-dos-lobos/linhas-de-atuacao/planejamento/pm__ilha_dos_lobos_.pdf</t>
  </si>
  <si>
    <t>CONCLUÍDA NA MONITORIA FINAL. Aline Kellerman enviou as informações e também informou que Juliano Oliveira é o atual chefe da REVIS Ilha dos Lobos.</t>
  </si>
  <si>
    <t>Com base no Levantamento fundiário do Parque Estadual do Camaquã (PEC), foi elaborado um estudo com a priorização das áreas a serem regularizadas e atualmente existem algumas tratativas para a aquisição de áreas dentro do PEC com recursos de medidas compensatórias da SEMA, tendo a constituição de sede administrativa como prioridade.</t>
  </si>
  <si>
    <t>Matriz de priorização e Mapa com áreas prioritárias para a regularização no Parque Estadual do Camaquã.</t>
  </si>
  <si>
    <t>Vencer trâmites burocráticos e técnicos, como a reserva de recursos na Câmara Estadual de Compensação Ambiental, e a avaliação das áreas a regularizar devido à equipe reduzida de profissionais habilitados para tanto no Estado.</t>
  </si>
  <si>
    <t xml:space="preserve">Poderá ocorrer ampliação da APA; plano de ação anual sendo elaborado e desenvolvimento de atividades de educação ambiental (NEMA). </t>
  </si>
  <si>
    <t>A APA foi incluída no SEUC/RS (Parecer SEMA/RS n. 52/2018).</t>
  </si>
  <si>
    <t>Excluída na Monitoria Anual 2</t>
  </si>
  <si>
    <t>EXCLUÍDA NA II MONITORIA</t>
  </si>
  <si>
    <t>TCC Teilor Garcia. Orientador: Dr. Ricardo da Silva Pereira Mello.</t>
  </si>
  <si>
    <t xml:space="preserve">Estudo finalizado e mapa com a priorização entregue à SEMA/RS, juntamente com a proposta técnica para a criação de uma UC na dunas de Cidreira. </t>
  </si>
  <si>
    <t>Em função do desligamento da articuladora como coordenadora do Projeto Dunas Costeiras junto ao NEMA, em cujo âmbito foi desenvolvida (e concluída em 2020) a ação 1.14 quando remetia à realização de estudos, enviou contato da diretora Carolina Contato, para que possa tomar ciência desta solicitação e encaminhar o tema dentro de instituição.</t>
  </si>
  <si>
    <t>Estudo Técnico para Criação da Unidade de Conservação Parque Natural Municipal das Dunas do Molhe Oeste</t>
  </si>
  <si>
    <t>Não houve avanço significativo este ano. Está sendo feita a avaliação da área pela Divisão de Unidades de Conservação, a fim de estimar o valor da área pertecente à empresa e posterior repasse ao Estado (compensação por área equivalente do passivo acumulado da empresa). No momento o processo administrativo está com a Secretaria de Planejamento, Governança e Gestão, para apoio na metodologia para laudo da área. Politicamente não está evidente que a Unidade consta como agenda de prioridade.</t>
  </si>
  <si>
    <t>Com exceção do parecer técnico referente à criação de Unidade de Conservação no contexto dos Campos de Dunas do Litoral Norte do RS e ecossistemas terrestres e marinhos associados, produzido em 2018, não há produtos robustos, além de articulações e tensionamentos, dentro e fora do Estado, sem um resultado evidente no momento.</t>
  </si>
  <si>
    <t>Claramente o maior problema enfrentado refere-se à ausência de uma disposição política desta gestão estadual, bem como da anterior, em se avançar no processo de criação da Unidade de Conservação. Sugiro que o PAN faça uma manifestação a respeito ou, melhor ainda, seja uma instância de articulação com o Governo Federal (MMA e GEF Terrestre) para abrir/tensionar a pauta junto ao Governo do Estado do RS.</t>
  </si>
  <si>
    <t>Oficio de demanda de reunião e memória interna das discussões e encaminhamentos
Em sinergia com a ação 1.15 e foi criada uma nova ação como continuidade desta, ação 1.55.</t>
  </si>
  <si>
    <t>i - não foram relizadas ações de implementação.</t>
  </si>
  <si>
    <t>i - Ausência de recursos e oportunidades.</t>
  </si>
  <si>
    <t>i - Kleber Grübel da Silva (NEMA)</t>
  </si>
  <si>
    <t>i - Coordenação PAN Lagoas do Sul</t>
  </si>
  <si>
    <r>
      <t xml:space="preserve">Apoiar a aproximação da gestão da Unidade de Conservação Parque Estadual Itapuã com a comunidade indígena Mbyá-Guarani da </t>
    </r>
    <r>
      <rPr>
        <i/>
        <sz val="12"/>
        <color rgb="FF000000"/>
        <rFont val="Calibri"/>
        <family val="2"/>
        <scheme val="minor"/>
      </rPr>
      <t>Tekoá Pindó Mirim.</t>
    </r>
  </si>
  <si>
    <r>
      <rPr>
        <sz val="12"/>
        <color theme="1"/>
        <rFont val="Calibri"/>
        <family val="2"/>
        <scheme val="minor"/>
      </rPr>
      <t>Aldeia</t>
    </r>
    <r>
      <rPr>
        <i/>
        <sz val="12"/>
        <color theme="1"/>
        <rFont val="Calibri"/>
        <family val="2"/>
        <scheme val="minor"/>
      </rPr>
      <t xml:space="preserve"> Tekoá Pìndó </t>
    </r>
    <r>
      <rPr>
        <sz val="12"/>
        <color theme="1"/>
        <rFont val="Calibri"/>
        <family val="2"/>
        <scheme val="minor"/>
      </rPr>
      <t>Mirim</t>
    </r>
  </si>
  <si>
    <t>Ação já cumprida. Segue em tramitação o processo de ampliação da área da aldeia para mais 150 hectares, iniciativa esta que conta com o apoio da SEMA, mas que tem apresentado morosidade na tramitação junto à Secretaria competente (Secretaria de Habitação e Regularização Fundiária). A SEMA/RS está executando na aldeia , por meio de passivo da empresa Neo Energia a qual é devedora de Reposição Florestal Obrigatória decorrente de licenciamento ambiental, o projeto sob desenvolvimento da ONG IECAM intitulado "Uma aliança entre a recuperação da biodiversidade e o Nhande reko (modo de ser e viver guarani) na região metropolitana de Porto Alegre", onde está sendo implementada a restauração ecológica de 2,5 hectares e reconversão produtiva de 2,5 hectares por meio da roça tradicional. A Secretaria também está dando suporte institucional para avançar na retirada/corte dos talhões de eucalipto no entorno da aldeia, se colocando a disposição para contribuir com novos projetos na área junto às entidades indigenistas ou indígenas, somando esforços na construção do plano de restauração proposto pelos Guarani, com foco na soberania alimentar pelo plantio de árvores nativas frutíferas e de remédios tradicionais.</t>
  </si>
  <si>
    <r>
      <rPr>
        <sz val="12"/>
        <color rgb="FF000000"/>
        <rFont val="Calibri"/>
        <family val="2"/>
        <scheme val="minor"/>
      </rPr>
      <t xml:space="preserve">1) Carteirinha de acesso livre das famílias da Pindó Mirim ao PEI e venda de seu artesanato tradicional; 2) Envolvimento dos Guarani nas atividades do PEI, a partir da boa relação construída com a gestora Dayse Rocha e equipe do PEI; 3) Relação mais amigável com os guarda parque do PEI, os quais tem compreendido a necessidade de um olhar diferenciado para o conflito de sobreposição; 4) Dois banners elaborados e expostos no centro de visitação do PEI: “Artesanato Mbyá-Guarani: saber ancestral, sustentabilidade e resistência” e “Itapuã: “ponta de pedra” em Mbyá Guarani”; incorporação do tema indígena nas ações de educação ambiental do PEI; 5) Certificado de viveirismo artesanal emitido para o viveiro de orquídeas da aldeia, regularizando a venda; 6) Articulação com os guarda parque, os quais ampliaram sua fiscalização sobre os ambientes das espécies ameaçadas, bem como foram orientados para uma abordagem cuidadosa na relação com os Mbyá; 7) Reuniões com a comunidade da Pindó Mirim para tratar a problemática da comercialização de espécies ameaçadas e oferecer alternativa potencial de venda de artesanato na Cooperativa Girasol; 8) Venda de artesanato Mbyá Guarani da aldeia Pindó Mirim em estande da Cooperativa Girasol, em especial cestaria; 9) Tratativas no âmbito do Estado para ampliação da área da aldeia, com apoio da SEMA.
</t>
    </r>
    <r>
      <rPr>
        <b/>
        <sz val="12"/>
        <color rgb="FF000000"/>
        <rFont val="Calibri"/>
        <family val="2"/>
        <scheme val="minor"/>
      </rPr>
      <t>Produto entre julho de 2022 e julho de 2023:</t>
    </r>
    <r>
      <rPr>
        <sz val="12"/>
        <color rgb="FF000000"/>
        <rFont val="Calibri"/>
        <family val="2"/>
        <scheme val="minor"/>
      </rPr>
      <t xml:space="preserve"> 10) Em processo de implementação do projeto “Uma aliança entre a recuperação da biodiversidade e o Nhande reko (modo de ser e viver guarani) na região metropolitana de Porto Alegre", onde está sendo implementada a restauração ecológica de 2,5 hectares e reconversão produtiva de 2,5 hectares por meio da roça tradicional na aldeia.</t>
    </r>
  </si>
  <si>
    <t>Ação executada</t>
  </si>
  <si>
    <t>Sem resposta da Articuladora.</t>
  </si>
  <si>
    <t xml:space="preserve">Não houveram ações pertinentes, além das mencionadas na monitoria anterior. No entanto, há algumas UCs municipais, que poderiam ter sido contadas e realizado uma tentativa de aproximação para a efetiva inserção das mesmas no SEUC. Cito, Área de Proteção Ambiental Serra do Silveirão, em Mampituba; Área de Proteção Ambiental de Terra de Areia e Reserva Ecologica Banhado Grande, em Gravataí.
</t>
  </si>
  <si>
    <t xml:space="preserve">Criação da Reserva Particular do Patrimônio Natural - RPPN Pró-Mata / PUCRS. Processo Administrativo ICMBio/MMA nº 02070.006998/2018-95
</t>
  </si>
  <si>
    <t>Recomendado fazer compilado dos problemas encontrados</t>
  </si>
  <si>
    <t>CONCLUÍDA NA MONITORIA FINAL. Ainda que a ação se deu como concluída, entende-se que houve pouco foco no trabalho, falta de articulação e fragilidade política nas estruturas. Entende-se que o PAN poderia ter mais contato com secretarias.</t>
  </si>
  <si>
    <t>sem retorno do andamento junto ao Comitê da Bacia do rio Tramandaí</t>
  </si>
  <si>
    <t xml:space="preserve"> esta ação apesar de ser na bacia, está sendo realizada pela UFRGS, contratada pela Corsan. O Comitê da Bacia do ri Tramandaí tem desde o ano passado solicitado a apresentação dos resultados emsuas reuniões, mas até o momento  só obtibemos justificativas para a não divulgação</t>
  </si>
  <si>
    <t>Identificação e aplicação de ferramentas alternativas (modelagem ecotoxicológica e biomarcadores) para fins de avaliação e monitoramento da qualidade de recursos hídricos, incluindo as lagoas costeiras. 1.27 - Apoiar estudos visando a identificação de biomarcadores para fins de avaliação e monitoramento da qualidade de recursos hídricos, incluindo as lagoas costeiras. 1.28 - Promover programas de avaliação e monitoramento da qualidade dos recursos hídricos utilizando modelagem ecotoxicológica e biomarcadores.</t>
  </si>
  <si>
    <t>Adalto Bianchini
(FURG)</t>
  </si>
  <si>
    <t>Foram agrupadas as ações 1.27 e 1.28. Os produtos são distintos tecnicamente, mas de forma estratégica podem ser consideradas uma ação, visto que as descrições e atualizações são sempre iguais. O custo está vinculado ao levantamento de dados físico-químicos e biológicos, envolvendo, portanto, passagens, diárias, bolsas de pesquisa, viaturas, embarcações, material de coleta e análises laboratoriais de amostras ambientais e biológicas.</t>
  </si>
  <si>
    <t xml:space="preserve">Artigos publicados em revistas científicas, resumos e comunicações em eventos científicos e palestras para gestores ambientais.
</t>
  </si>
  <si>
    <t>ZEBRAL, Y. D. et al. Pollution levels and biomarker responses in zooplankton from three  hydrographic regions of southern Brazil: An integrated approach for water quality monitoring. Journal of Environmental Chemical Engineering. 2021. DOI: https://doi.org/10.1016/j.jece.2021.106180 
ZEBRAL, Y. D. et al. Organic contamination and multi‑biomarker assessment in watersheds of the southern Brazil: an integrated approach using fish from the Astyanax genus. Environmental Science and Pollution Research. 2024. DOI:  https://doi.org/10.1007/s11356-024-33181-5</t>
  </si>
  <si>
    <t xml:space="preserve">Não houve problemas na execução das atividades programadas, uma vez que os recursos de pessoal e de infraestrutura estavam disponíveis.
 </t>
  </si>
  <si>
    <t>CONCLUÍDA NA MONITORIA FINAL</t>
  </si>
  <si>
    <t>Agrupada com ação 1.26 na Monitoria Final</t>
  </si>
  <si>
    <t>AGRUPADA COM 1.26</t>
  </si>
  <si>
    <t>Com a publicação do Plano de Manejo do REVIS Ilha dos Lobos, as atividades previstas conforme descritas no último andamento poderão ser implementadas.  
Além disso, umas das ações do plano de ação do conselho do REVIS Ilha dos Lobos prevê uma articulação juntamente com a ong PRO-SQUALUS de “Identificação e quantificação de produtos xenobióticos de origem agropecuária, pesqueira entre outros produtos no Mampituba com influência no REVIS” a ser estruturado ainda. Outra ação do PA do conselho juntamente com o Comitê de Bacia do Mampituba é “Monitoramento da qualidade da água do Rio Mampituba”</t>
  </si>
  <si>
    <t>Articulação institucional com instituições parceiras com atuação no Mampituba (Pro-Squalus e Comitê de Bacia do Mampituba)</t>
  </si>
  <si>
    <t xml:space="preserve">Foram realizadas várias atividades, embora com um ritmo menor que nos anos anteriores.
</t>
  </si>
  <si>
    <t>Realização de estudos sobre: Participação do "Túnel do Clima" em 04 atividades públicas (02 em 2022 e 02 em 2023); Análise temporal dos efeitos de ciclos ENSO sobre comunidades da macrofauna bêntica da Baía da Ilha de Santa Catarina (Trabalho de Conclusão de Curso de Graduação em Oceanografia); Avaliação do impacto do aquecimento e da fertilização dos oceanos na ecofisiologia de algas calcárias (Dissertação em Oceanografia); artigo: Brazil fosters fossil fuel exploitation despite climate crises and the environmental vulnerabilities. Marine Policy, v. 148, p. 105423, 2023.</t>
  </si>
  <si>
    <t>houve redução nas atividade devido a pandemia da COVI-19 e também pela drástica redução nos recursos.</t>
  </si>
  <si>
    <t>Morgana Eltz
(IMA - SC)</t>
  </si>
  <si>
    <r>
      <rPr>
        <b/>
        <sz val="12"/>
        <color rgb="FF000000"/>
        <rFont val="Calibri"/>
        <family val="2"/>
        <scheme val="minor"/>
      </rPr>
      <t xml:space="preserve">Produtos obtidos: </t>
    </r>
    <r>
      <rPr>
        <sz val="12"/>
        <color rgb="FF000000"/>
        <rFont val="Calibri"/>
        <family val="2"/>
        <scheme val="minor"/>
      </rPr>
      <t>Três oficinas participativas de Enquadramento dos Corpos Hídricos; quatro Encontros Regionais; três oficinas participativas de Ações Estratégicas; três oficinas participativas de Outorga e Cobrança ; Planos de Recursos Hídricos aprovados e  Publicação do Decreto Estadual nº 318/2019, que amplia a atuação do Comitê Cubatão para Bacia Hidrográfica do Rio da Madre e Contíguas.</t>
    </r>
  </si>
  <si>
    <t>O Plano de Recursos Hídricos das Bacias dos Rios Cubatão, Madre e Bacias Contíguas (PRH-CMC) https://www.aguas.sc.gov.br/jsmallfib_top/DHRI/Planos%20de%20Bacias/Plano%20da%20Bacia%20Hidrografica%20do%20Rio%20Cubatao%20e%20do%20Rio%20da%20Madre/Relatorio%20Sintese.pdf</t>
  </si>
  <si>
    <t xml:space="preserve">Não houve nenhum progresso. Acho que não teve retorno com resposta a solicitação do GAT/PAN. Sugestão de encaminhamento: Solicitar novamente uma resposta do memorando encaminhado o ano retrasado com cópia ao MP Estadual. </t>
  </si>
  <si>
    <t>Não houve nenhum progresso. Acho que não teve retorno com resposta a solicitação do GAT/PAN.</t>
  </si>
  <si>
    <t xml:space="preserve">As iniciativas da SEMA nos últimos anos foram muito confusas e sem avançar em nenhuma proposta iniciadas. 
O PERH/RS aparentemente também não está tendo continuidade. 
Existe uma grande dificuldade de manutenção e funcionamento dos Comitês de Bacia atuais.
Recentemente foi iniciada uma divulgação junto aos Comitês sobre “Plano de revitalização de bacias” por outro setor dentro da SEMA. Parece novamente uma forma de sempre estar propondo e não concluir as atividades iniciadas.
</t>
  </si>
  <si>
    <t>Estamos realizando saídas de campo interdisciplinares, com os cursos de graduação em Bacharelado em Gestão Ambiental e Administração Rural, e também da Especialização em Educação Sócio ambiental, para que visualizem os principais poluentes das águas de arroios , rios e consequentemente a laguna dos Patos. Objetivo – formar profissionais conscientes e atores de desenvolvimento.
1 – Situação dos resíduos sólidos. Que por lei so vai rejeito deve ser encaminhado para aterro sanitário e atualmente muitos resíduos estão sendo direcionados para lá. Verificamos que falta dos geradores darem seus destino seja residencial, comercial e industrial , que ainda em não conformidade com a lei – coletam  como resídos  secos e   resídos orgânicos. O que desenvadeia  consequências na coleta – triagem e destino. Alem de muitos resíduos irem para margens e corpos hídricos.
2 – Estação de tratamento de esgoto.- uma baixa percentagem do esgoto esta sendo tratado e sua maioria destinados diretamente nos corpos hídricos. São 2 importantes destinos, que por estarem adequados conforme a lei, comprometes a qualidade da água que utilizamos para os diversos fins – e como prioridade  - a dessedentação humana , animal, a irrigação e demais usos.
3 - As florações de cianobactérias , são indicadoras da poluição difusa que  chega aos corpos de água. Capacitando profissionais para identificar suas causas.
4 – projeto de extensão - Conhecimento tradicional e múltiplos usos de plantas medicinais no Quilombo Chácara da Cruz, em Tapes/RS</t>
  </si>
  <si>
    <t>Promoção de consciência profissional.
Publicação em congresso e palestra na região Centro Sul do RS.</t>
  </si>
  <si>
    <t>identificar a quem compete estas ações, e por que não estão efetivando.</t>
  </si>
  <si>
    <t>Excluída na Monitoria Anual 1</t>
  </si>
  <si>
    <t>EXCLUÍDA NA I MONITORIA</t>
  </si>
  <si>
    <t>Agrupada com ação 2.34 na Monitoria Anual 1</t>
  </si>
  <si>
    <t>AGRUPADA COM 2.34</t>
  </si>
  <si>
    <t xml:space="preserve">Foi realizado oi XI Seminário de Pesquisa Interdisciplinar Lagoas Costeiras de Barra Intermitente, de 11 e 14 de fevereiro de 2023 no Campus da cidade de Laguna da Universidade do Estado de Santa Catarina (UDESC), com intuito de sistematizar o conhecimento sobre ecologia e gestão de lagoas de barra intermitente. Este esforço foi alicerçado em uma perspectiva socioecológica e interdisciplinar, visando identificar as lacunas de pesquisa existentes e desafios de gestão, bem como propor medidas mais assertivas e colaborativas.
Foi publicado, no âmbito do Grupo de Trabalho (GT) Lagoas, do Conselho Consultivo da Área de Proteção Ambiental da Baleia Franca (APABF), o documento/relatório técnico  "DIRETRIZES PARA A CONSERVAÇÃO E MANEJO DAS ÁREAS ÚMIDAS NO TERRITÓRIO DA ÁREA DE PROTEÇÃO AMBIENTAL DA BALEIA FRANCA E SEU ENTORNO.", focado nas áreas úmidas do território da APABF, assim como nas lagoas e seu entorno.
</t>
  </si>
  <si>
    <t xml:space="preserve">CARTA DAS LAGOAS COSTEIRAS DE BARRA INTERMITENTE
https://www.researchgate.net/publication/372079758_CARTA_DAS_LAGOAS_COSTEIRAS_DE_BARRA_INTERMITENTE
Relatório: DIRETRIZES PARA A CONSERVAÇÃO E MANEJO DAS ÁREAS ÚMIDAS NO TERRITÓRIO DA ÁREA DE PROTEÇÃO AMBIENTAL DA BALEIA FRANCA E SEU ENTORNO Imbituba/SC, julho de 2022
 https://www.researchgate.net/publication/364209301_DIRETRIZES_PARA_A_CONSERVACAO_E_MANEJO_DAS_AREAS_UMIDAS_NO_TERRITORIO_DA_AREA_DE_PROTECAO_AMBIENTAL_DA_BALEIA_FRANCA_E_SEU_ENTORNO_ImbitubaSC_julho_de_2022
</t>
  </si>
  <si>
    <t>Agrupada com ação 1.38 na Monitoria Anual 1</t>
  </si>
  <si>
    <t>AGRUPADA COM 1.38</t>
  </si>
  <si>
    <t xml:space="preserve">Não houveram ações pertinentes, além das mencionadas na monitoria anterior.
</t>
  </si>
  <si>
    <t xml:space="preserve">Estudos e documento técnico. Processo no MP e ações de sensibilização e educação ambiental.
Outros municípios tem demanda, como Cassino/Rio Grande, Mostardas e Tavares.
A ação foi considerada concluída, para a região de Torres, em frente ao Parque do Itapeva. </t>
  </si>
  <si>
    <t>Em andamento. A ação foi retomada, com a criação de um novo GT no âmbito do COMDEMA de Rio Grande, com o objetivo de construir um modelo de regulamentação para o uso de veículos na faixa de praia. Atualmente, o GT reuniu e revisou documentos históricos e realizou reuniões para discussão da demanda e possíveis encaminhamentos.</t>
  </si>
  <si>
    <t>Plano de Manejo ESEC Taim, nov/2021; ATA abril/2023 COMDEMA</t>
  </si>
  <si>
    <t>Fabiana Jacomel (ONG AMA e NMD/UFSC), Ana Rosa S. Bered (FEPAM), Rafael Sperb (FURG), Marinez Scherer (UFSC).</t>
  </si>
  <si>
    <t>1ª. Fase do projeto  ASAE (avaliação  socioambiental  estratégica, para o  Porto do Rio Grande)  consistiu em  desenvolver a  plataforma de  comunicação com o  público, um portal  dedicado.  Desde já, a retomada  do Gerenciamento  Costeiro é um tema  incluído nos fatores  críticos a destacar.</t>
  </si>
  <si>
    <t>www.portaldosmaresdosul.eco.br</t>
  </si>
  <si>
    <t>O GAT entende que o articulador alterou as ações e não contemplou a ação específica na descrição de andamento. Apenas a plataforma foi concluída e mesmo assim a ação está parada no âmbito de Santa Catarina. Gerenciamento é uma ação primordial ao PAN Lagoas, importante considerar para o próximo ciclo um outro articulador ou agrupar as ações do articulador Icaro. Ação não iniciada no período previsto.</t>
  </si>
  <si>
    <t xml:space="preserve">O Projeto de  avaliação  socioambiental  estratégica para o  Porto do Rio Grande  tem como orientação  estruturante a  articulação dos  temas da economia,  dos desdobramentos  ambientais e das  questões do bem  estar das populações  humanas na área de  influência do Porto e  da hidrovia a ele  interligada, no trecho  hoje operante  (Patos).
</t>
  </si>
  <si>
    <t>Produto : 1º. Relatório ASAE – agendado para dezembro de  2023</t>
  </si>
  <si>
    <t xml:space="preserve">A delimitação  do foco de  interesse desse  projeto não  deverá  permitir maior  exploração, no  seu bojo, dos  temas  associados à  hidrovia no  trecho de  interligação  com o Uruguai  (Mirim).
</t>
  </si>
  <si>
    <t>Há um relatório da área de influência do Porto, mas o grupo entende que para concluir a ação ainda está distante. Relato de um evento na FURG, mas não houve avanços após o evento.</t>
  </si>
  <si>
    <t>Os processos em desenvolvimento no ano anterior seguem em curso. O livro "Sociobiodiversidade das restingas no território do PAN lagoas do Sul" está em fase de diagramação e busca integrar e sistematizar as informações previstas na ação, de forma detalhada. O livro "Certificação Agroflorestal: a experiência do Rio Grande do Sul na regularização de manejos de base ecológica e no incentivo aos produtos da sociobiodiversidade", publicado em dezembro de 2022 e lançado em março de 2023, sistematiza informações sobre a certificação, sendo de grande importância para a continuidade da articulação e institucionalização da certificação em nível do estado do Rio Grande do Sul, bem como para a referência junto a outros estados, notadamente em Santa Catarina. O livro foi também lançado em evento em Praia Grande/SC, e os diálogos para a implementação da certificação agroflorestal em SC foram ampliados, incluindo a proposição de 8 conferências estaduais, com apoio da ALESC (protagonismo do deputado Marquito). O fortalecimento da integração de ações do PAN, com apoio do RFO, estimula cada vez mais esta integração entre políticas públicas. O ASSSAN Círculo e o Programa Sociobiocotidiano seguem em franca articulação. O PAN serviu como referência e base de articulação, entre outras, para a elaboração do Projeto "Raízes da Cooperação", com foco na conservação de manguezais em SC, atualmente aprovado e em desenvolvimento. Atualmente, este processo de referência ocorre também na elaboração de projeto PPPBio. O GT Lagoas, instituído no âmbito do CONAPA (Conselho Gestor da APA Baleia Franca) e tendo como referência de política pública e de ações o PAN Lagoas do Sul, realizou intenso trabalho de diagnóstico e proposição de ações, gerando o livro "DIRETRIZES PARA A CONSERVAÇÃO E MANEJO DAS
ÁREAS ÚMIDAS NO TERRITÓRIO DA ÁREA DE PROTEÇÃO
AMBIENTAL DA BALEIA FRANCA E SEU ENTORNO", o qual tem sido utilizado como referência institucional. Este livro foi lançado no "Seminário de Gestão de Lagoas de Barra Intermitente", realizado em Laguna, em fevereiro de 2023, evento que trouxe experiências nacionais e internacionais de gestão de lagoas e durante o qual foi elaborada carta contendo proposições metodológicas para a gestão. Na região sul do território do PAN, com o fortalecimento da integração da base do CEPSUL em Rio Grande junto a atores locais, a integração do PAN vem ganhando força. Fundamental citar aqui, por fim, o trabalho de dissertação intitulado "Políticas de conservação da biodiversidade no Brasil: uma análise da co-existência e territorialidades nos Planos Nacionais para Espécies Ameaçadas de Extinção, da mestranda Lilith Bizarro", cuja análise é de grande riqueza e potencial de orientação de políticas públicas, entre elas o próprio PAN Lagoas do Sul.</t>
  </si>
  <si>
    <t xml:space="preserve">Livro: Conservação da biodiversidade e modos de vida sustentáveis nas lagoas do Sul do Brasil : a experiência de um plano de ação com enfoque territorial / Organizadores Gabriela Coelho-de-Souza ... [et al.]. – Porto Alegre : UFRGS / PGDR, 2020. 
Livro: Certificação Agroflorestal: a experiência do Rio Grande do Sul na regularização de manejos de base ecológica e no incentivo aos produtos da sociobiodiversidade. Leonardo Urruth, Joana Braun Bassi, Mateus Raguse-Quadros. Instituto Chico Mendes – ICMBio. 2023. ISBN: 978-65-5693-061-9 
Livro: DIRETRIZES PARA A CONSERVAÇÃO E MANEJO DAS ÁREAS ÚMIDAS NO TERRITÓRIO DA ÁREA DE PROTEÇÃO AMBIENTAL DA BALEIA FRANCA E SEU ENTORNO. Rodrigo de Freitas et al.. 2022. 
Dissertação: Bizarro, Lilith Schneider. Políticas de conservação da biodiversidade no Brasil : uma análise da coexistência e territorialidades nos planos de ação nacionais para espécies ameaçadas de extinção. UFRGS. 2023. URI: http://hdl.handle.net/10183/271855 </t>
  </si>
  <si>
    <t xml:space="preserve">Walter Steenbock
</t>
  </si>
  <si>
    <t>Ação agrupada com ação 1.46 na Monitoria Anual 2</t>
  </si>
  <si>
    <t>AGRUPADA COM 1.46</t>
  </si>
  <si>
    <t xml:space="preserve">Desenvolvimento de indicador de capacidade de soberania alimentar municipal. municípios dos territórios rurais centro sul e litoral analisados. Tese em andamento. Indice de soberania alimentar em desenvolvimento, por meio de TCC da Economia de Otávio. </t>
  </si>
  <si>
    <t xml:space="preserve">Publicação de artigo STRATE, MIRIAN FABIANE ; CRISTO, A. ; COELHO-DE-SOUZA, G. . Dinâmicas da soberania alimentar, segurança alimentar e nutricional no Rio Grande do Sul. SEGURANÇA ALIMENTAR E NUTRICIONAL, v. 29, p. 1-15, 2023.                       Tese de Mirian Strate em andamento </t>
  </si>
  <si>
    <t>A ação havia sido proposta durante a execução do Programa Nacional de desenvolvimento sustentável dos Territórios Rurais, até incício de 2019. Esse programa permitia uma ação direta das universidades junto aos municípios por meio da articulação dos Colegiados Territoriais. Após esse período a ação passou a ser desenvolvida no âmbito de parcerias com a Embrapa por meio do projeto Inova Social. Mas o recurso não foi mantido. Desde 2019 o Observatório Socioambiental em Segurança Alimentar e Nutricional  passou a desenvolver o ìndice de Soberania e Segurança Almentar e Nutricional, contribuindo para o monitoramento da SSAN nos municípios. Todos os municípios dos territórios Litoral e Centro Sul tiveram o indicador de capacitade de SSAN mensurados.</t>
  </si>
  <si>
    <t>a) Processos de reconhecimento da comunidade dos Areais da Ribanceira como comunidade tradicional, como sistemas patrimônio cultural, tentativa de reservas extratitivistas, com grande protagonismo da ACORDI, com apoio da Embrapa Alimentos e Territórios, Universidades. Tese SISTEMA AGRÍCOLA E PESQUEIRO TRADICIONAL DOS AREAIS DA RIBANCEIRA,
IMBITUBA/SC: SOCIOBIODIVERSIDADE, RESISTÊNCIA E DIMENSÕES DA
SOBERANIA E SEGURANÇA ALIMENTAR E NUTRICIONALregistrando o andamento dos processos. b) Governança do PAN Lagoas do Sul em andamento. Dissertação defendida com registros da ação do PAN Lagoas do Sul: POLÍTICAS DE CONSERVAÇÃO DA BIODIVERSIDADE NO BRASIL: UMA ANÁLISE DA COEXISTÊNCIA E TERRITORIALIDADES NOS PLANOS DE AÇÃO NACIONAIS PARA ESPÉCIES AMEAÇADAS DE EXTINÇÃO</t>
  </si>
  <si>
    <t>Tese SISTEMA AGRÍCOLA E PESQUEIRO TRADICIONAL DOS AREAIS DA RIBANCEIRA,
IMBITUBA/SC: SOCIOBIODIVERSIDADE, RESISTÊNCIA E DIMENSÕES DA
SOBERANIA E SEGURANÇA ALIMENTAR E NUTRICIONAL de Loyvana Perucchi finalizada. b) Dissertação POLÍTICAS DE CONSERVAÇÃO DA BIODIVERSIDADE NO BRASIL: UMA ANÁLISE DA COEXISTÊNCIA E TERRITORIALIDADES NOS PLANOS DE AÇÃO NACIONAIS PARA ESPÉCIES AMEAÇADAS DE EXTINÇÃO de Lilith Bizarro defendida.</t>
  </si>
  <si>
    <t>Não foi finalizada como esperado</t>
  </si>
  <si>
    <t xml:space="preserve">Sem avanços quanto à implementação do Cadastro Ambiental Rural no RS. </t>
  </si>
  <si>
    <t>Sem produtos a reportar.</t>
  </si>
  <si>
    <t>O Estado do RS não possui Programa de Regularização Ambiental elaborado, e não realiza análises sistemáticas do CAR. A Direção da SEMA deve ser contatada para maiores esclarecimentos.</t>
  </si>
  <si>
    <t xml:space="preserve"> Articulador está decepcionado, pois de fato o CAR não está acontecendo no estado do RS.</t>
  </si>
  <si>
    <r>
      <t>Como a intenção dessa ação é que se aumente o esforço amostral de fauna e flora com fins de subsidiar ações de conservação, o primeiro passo é identificar se há lacunas de amostragem no território do PAN. Foram consultados em 17/2/2021 os seguintes especialistas (Flora arbórea: João André Jarenkow [UFRGS], Flora Campestre: Ilsi Boldrini [UFRGS]; Fauna: (Avifauna: Glayson Bencke e Jan Mahler [Museu de Ciências Naturais / SEMA-RS], Herpetofauna: Patrick Colombo [Museu de Ciências Naturais / SEMA-RS], Alexandro Tozetti [UNISINOS], Carolina Zank [Instituto Curicaca], Mastofauna: Márcia Jardim, Tatiane Campos Trigo [Museu de Ciências Naturais / SEMA-RS] e Flávia Tirelli [UFRGS], [Ictiofauna: Marco Azevedo, Vinícius Bertaco [Museu de Ciências Naturais / SEMA-RS], Luis R. Malabarba e Fernando Gertum Becker [UFRGS]).</t>
    </r>
    <r>
      <rPr>
        <b/>
        <sz val="12"/>
        <color theme="1"/>
        <rFont val="Calibri"/>
        <family val="2"/>
        <scheme val="minor"/>
      </rPr>
      <t xml:space="preserve">
Os dados recebidos estão sendo sistematizados. Os próximos passos serão consultar alguns especialistas para a porção de SC do território, em caráter complementar. Após, será elaborado um relatório descritivo e mapeamento das lacunas espaciais de amostragem por grupo taxonômico, se dados permitirem. A expectativa é finalizar o trabalho em dezembro de 2023.</t>
    </r>
  </si>
  <si>
    <t>Ainda não há produtos prontos para entrega.</t>
  </si>
  <si>
    <t>Sem problemas substanciais até o momento.</t>
  </si>
  <si>
    <r>
      <t>Promover o mapeamento de áreas de repovoamento de palmeira Juçara (</t>
    </r>
    <r>
      <rPr>
        <i/>
        <sz val="12"/>
        <color rgb="FF000000"/>
        <rFont val="Calibri"/>
        <family val="2"/>
        <scheme val="minor"/>
      </rPr>
      <t>Euterpe edulis</t>
    </r>
    <r>
      <rPr>
        <sz val="12"/>
        <color rgb="FF000000"/>
        <rFont val="Calibri"/>
        <family val="2"/>
        <scheme val="minor"/>
      </rPr>
      <t>) e outras espécies nativas da flora.</t>
    </r>
  </si>
  <si>
    <r>
      <t>Esta ação surge de um trabalho já desenvolvido em 2011 pela Rede Juçara, que mapeou o destino das sementes da palmeira Juçara (</t>
    </r>
    <r>
      <rPr>
        <i/>
        <sz val="12"/>
        <color rgb="FF000000"/>
        <rFont val="Calibri"/>
        <family val="2"/>
        <scheme val="minor"/>
      </rPr>
      <t>Euterpe edulis</t>
    </r>
    <r>
      <rPr>
        <sz val="12"/>
        <color rgb="FF000000"/>
        <rFont val="Calibri"/>
        <family val="2"/>
        <scheme val="minor"/>
      </rPr>
      <t>) após a despolpa dos frutos. A idéia é dar continuidade a este trabalho e, se possível, incluir outras espécies.</t>
    </r>
  </si>
  <si>
    <t>Ainda não possuem o resultado do mapeamento. Encaminhamentos para dar continuidado no próximo ciclo.</t>
  </si>
  <si>
    <t>Clara Liberato (ANAMA)</t>
  </si>
  <si>
    <t>A articuladora relata: "Fiquei sabendo que seria articuladora da ação, no entanto acabei não recebendo a matriz e por fim não incluí essa ação nas minhas metas por aqui. Falha minha.
No entanto, por considerar de extrema importância, tanto o PAN, quanto a ação específica, e por estar na linha de frente no Estado do Rio Grande do Sul na certificação de Sistemas Agroflorestais, especificamente na região Litoral Norte, onde a Palmeira Juçara aparece substancialmente como espécie chave nos SAFS certificados, me coloco inteiramente a disposição, para seguir como articuladora na ação de mapeamento, assim como para participar do próximo ciclo deste PAN."</t>
  </si>
  <si>
    <t>Na Plenária de setembro de 2022 do Conselho da APA da Baleia Franca (CONAPA) foi feito convite aos participantes para participarem do XI Seminário de Pesquisa Interdisciplinar (SPI) Lagoas Costeiras de Barra Intermitente, entre os dias 11 e 14 de fevereiro de 2023 no Campus da cidade de Laguna da Universidade do Estado de Santa Catarina (UDESC) que tem um caráter internacional e irá tratar sobre as aberturas de barra. O convite foi reforçado na plenária de dezembro de 2022, onde foi divulgada a integração do trabalho da Câmara Técnica (CT) em Gestão da Biodiversidade junto ao SAMGE (sistema de gestão do ICMBio). A articulação do SAMGE com as CTs foi inédita no CONAPA. Posteriormente, na Plenária de março de 2023, foram apresentados os resultados do XI SPI, em especial a “Carta das Lagoas Costeiras de Barra Intermitente”. Nesta plenária circulou uma lista de adesão a referida carta, cujo conteúdo segue em Anexo. Também foi informado sobre o Curso de Gestão Socioambiental realizado pelo ICMBio em Tubarão, onde participei na condição de organizador de uma saída de campo junto aos pescadores do Farol de Santa Marta. Ainda nesta plenária fui reeleito coordenador da CT em Gestão da Biodiversidade e propomos a participação do CONAPA na I Conferência Estadual da Zona Costeira de Santa Catarina. Esta conferência foi realizada entre os dias 26 e 28/06 na Univali, em Balneário Camboriú, e o CONAPA esteve representado em uma Mesa Redonda com a temática “Comunidades Tradicionais e Justiça Ambiental na Zona Costeira”. Além desta Mesa, conselheiros do CONAPA também participaram como palestrantes de outras mesas, configurando uma presença marcante no evento. Ao final do evento contribuímos com indicadores sobre Justiça Ambiental, Educação Ambiental e Modos de Vida Tradicionais para compor o Relatório de Qualidade Ambiental da Zona Costeira de Santa Catarina.</t>
  </si>
  <si>
    <t>Plano de Manejo da APA da Baleia Franca publicado em dezembro de 2018https://www.gov.br/icmbio/pt-br/assuntos/biodiversidade/unidade-de-conservacao/unidades-de-biomas/marinho/lista-de-ucs/apa-da-baleia-franca/arquivos/plano_de_manejo_apa_da_baleia_franca.pdf</t>
  </si>
  <si>
    <t>Ação excluída na Monitoria Anual 2</t>
  </si>
  <si>
    <t>Participação do PAN Lagoas do Sul no Me Conta Sociobiodiversidade, iniciativa do AsSsAN Círculo e Vila Flores, em parceria com o PAN Lagoas do Sul, entre outros. Esse processo contou com duas lives e duas categorias de premiação: a) Butiá em destaque; b) Arte-artesanato no PAN Lagoas do Sul. Participação do PAN Lagoas do Sul na live Regeneração planetária como princípio para comunidades possíveis, no V Simultaneidade - Comunidades possíveis do Vila Flores.</t>
  </si>
  <si>
    <t>a) Vídeo live Butiá em destaque - https://www.youtube.com/watch?v=0UB6EefWtOQ&amp;t=1s b) Vídeo live Arte/artesanato PAN Lagoas do Sul - https://www.youtube.com/watch?v=hOBI4kDb-Lg&amp;t=6s c) Vídeo premiação categoria Arte/artesanato PAN Lagoas do Sul: https://www.youtube.com/watch?v=o4XXoihwOyg&amp;t=1163s. d) Vídeo premiação categoria Butiá em destaque: https://www.youtube.com/watch?v=j3yL2Zn2vaw&amp;t=3350s e) Vídeo da live na Bienal Simultaneidades do Vila Flores: https://www.youtube.com/live/DPuzONwRodI?si=wMBIqWYAYLDWnKLo</t>
  </si>
  <si>
    <t>As diferentes lives do evento contaram com a participação de lideranças indígenas, representantes dos povos e comunidades tradicionais, gestores, pesquisadores e membros do GAT, se mostrando um espaço profícuo para as articulações e visibilidades, em especial no contexto da pandemia.</t>
  </si>
  <si>
    <t>Participação no Conselho Municipal de Cultura e do Plano Municipal de cultura. O Conselho Municipal de Cultura (COMCULT) foi constituído em 17 de agosto de 2021. Possui 9 representantes dos setores: Cultura e Festejos Populares, Comunidades Tradicionais, Literatura, Artes Cênicas, Música, Patrimônio Ambiental e Secretaria da Educação. A Anama é uma das instituições que representa o setor de Patrimônio Ambiental. O envolvimento com esses diferentes setores e agentes culturais locais motivados pelas recentes políticas públicas federais de estruturação e apoio financeiro, contribuíram para a realização de diversas reuniões e palestras que culminaram na construção e aprovação do Plano Municipal de Cultura. Com o Sistema Municipal de Cultura criado, a Secretaria Municipal de Turismo, Cultura e Comunicação estrutura-se para buscar recursos, articular e viabilizar o Plano. As reflexões sobre as metas, as demandas desses setores e as propostas de ações seguem movendo linhas de atuação da Anama que se articula para apoiar e ser apoiada pelas ações fomentadas.</t>
  </si>
  <si>
    <t>Fundo Municipal de Cultura – Criado em 29 de novembro de 2022 (Lei n. 1.705). Plano Municipal de Cultura – Criado em 12 de junho de 2013 (Lei n. 1.763).</t>
  </si>
  <si>
    <t>Falta de recursos para compilamento e coleta de informações podem subestimar as atividades realizadas.</t>
  </si>
  <si>
    <t>Em andamento parcial. O SEBRAE e a empresa CMPC, proprietária das terras onde se situam as trilhas, estão com um projeto de estruturação e implantação de infraestrutura na trilha das Figueiras. Não houve andamento quanto a capacitação para condutores locais. Trocar articulador para Ana Carolina Cotta de Mello Canary, ESEC Taim</t>
  </si>
  <si>
    <t>Continuidade das ações de divulgação em redes sociais vinculadas ao NEMA e Projeto Lagoa Verde; Promoção do Evento de 18 anos da APA da Lagoa Verde no Parque Urbano do Bolaxa, com exposição fotográfica e saída de campo para observação de aves no Parque; Participação no Junho Sustentável (FURG), com exposição de fotos sobre a APALV; Impressão de segundo lote dos Guias de Aves da APALV para distribuição em atividades.</t>
  </si>
  <si>
    <t>N/D</t>
  </si>
  <si>
    <t>Dificuldades com a continuidade de algumas atividades por falta de recursos/apoios no Projeto Lagoa Verde.</t>
  </si>
  <si>
    <t>Artigo "Escola, Universidade e Unidade de Conservação: a Educação Ambiental como conexão, um estudo de caso em Itapuã – RS" Rev. Eletrônica Mestr. Educ. Ambient. Rio Grande. v. 37, n. 1. Seção especial: XI EDEA - Encontro e Diálogos com a Educação Ambiental. p. 336-346. jan/abr. 2020.</t>
  </si>
  <si>
    <t>Coordenação PAN Lagoas do Sul</t>
  </si>
  <si>
    <t xml:space="preserve"> Foi realizado durante esse ano a articulação com instituições que realizam ações através de outras redes já consolidadas porém sem foco específico para o PAN Lagoas do Sul. Todavia essas articulações se mostram benéficas no que diz respeito a construção de uma rede específica futura. Existe a perspectiva de uma articulação direcionada para o PAN através da construção de um projeto para o engajamento dessas instituições nessa rede específica.</t>
  </si>
  <si>
    <t>Falta de financiamento que possibilitasse a articulação e desenvolvimento da atividade</t>
  </si>
  <si>
    <t>Não foram desenvolvidas ações específicas de produção de material contidas nesta meta, porém as  atividades de Educação Ambiental voltada aos marismas realizadas nas escolas da Rede Municipal de Ensino do Município de Rio Grande seguem normalmente.</t>
  </si>
  <si>
    <t xml:space="preserve"> Aqui vale citar que existem grupos desenvolvendo um trabalho altamente qualificado com esses ecossistemas e que ações em conjunto com esses grupos são alvo para consecução desta meta, já tendo sido realizado contato prévio e a manifestação de  interesse de ambas as partes.  </t>
  </si>
  <si>
    <t xml:space="preserve">Falta de recurso para execução  </t>
  </si>
  <si>
    <t>Agrupada com ação 1.45 na Monitoria Anual 1</t>
  </si>
  <si>
    <t>AGRUPADA COM 1.45</t>
  </si>
  <si>
    <r>
      <rPr>
        <i/>
        <sz val="12"/>
        <color rgb="FF000000"/>
        <rFont val="Calibri"/>
        <family val="2"/>
        <scheme val="minor"/>
      </rPr>
      <t>Site</t>
    </r>
    <r>
      <rPr>
        <sz val="12"/>
        <color rgb="FF000000"/>
        <rFont val="Calibri"/>
        <family val="2"/>
        <scheme val="minor"/>
      </rPr>
      <t xml:space="preserve"> com as informações divulgadas.</t>
    </r>
  </si>
  <si>
    <t xml:space="preserve">O site Hidrovias  Sustentáveis tem  seus conteúdos agora  disponibilizados no  acervo de materiais  acessíveis no novo  portal dedicado ao  projeto ASAE.
</t>
  </si>
  <si>
    <t xml:space="preserve">todo o material do livro foi revisado e falta apenas a edição/diagramação
</t>
  </si>
  <si>
    <t>A produção do livro ficou paralisada na etapa de edição e diagramação; a produção é do PGDR/UFRGS e não sabemos o motivo da paralisação</t>
  </si>
  <si>
    <t>Agrupada com ação 2.31 na Monitoria Anual 2</t>
  </si>
  <si>
    <t>AGRUPADA COM 2.31</t>
  </si>
  <si>
    <r>
      <t xml:space="preserve">Estratégias de comunicação para o PAN (exemplos: Logomarca do PAN, selo socioambiental, banner, </t>
    </r>
    <r>
      <rPr>
        <i/>
        <sz val="12"/>
        <color rgb="FF000000"/>
        <rFont val="Calibri"/>
        <family val="2"/>
        <scheme val="minor"/>
      </rPr>
      <t>site</t>
    </r>
    <r>
      <rPr>
        <sz val="12"/>
        <color rgb="FF000000"/>
        <rFont val="Calibri"/>
        <family val="2"/>
        <scheme val="minor"/>
      </rPr>
      <t>, mídias sociais, eventos, folheteria); Registros de participação em seminários de Pesquisa e Extensão.</t>
    </r>
  </si>
  <si>
    <t>Foram construídos 8 boletins informativos.</t>
  </si>
  <si>
    <t>8 Boletins Lagoando</t>
  </si>
  <si>
    <t xml:space="preserve">Maya Ribeiro Baggio
</t>
  </si>
  <si>
    <t>Nos dias 24, 25, 26 e 27 de novembro de 2022 ocorreu o 15º Festival Brasileiro das Aves Migratórias. O evento contou com a presença de mais de 1000 pessoas, contribuindo assim para a divulgação. Para o mês de outubro de 2023 está previsto o 16º Festival.</t>
  </si>
  <si>
    <t>Festival realizado em novembro de 2022.</t>
  </si>
  <si>
    <t>Leonice da Rosa Homem
(PARNA Lagoa do Peixe/ICMBio)</t>
  </si>
  <si>
    <t xml:space="preserve"> as reuniões do Comitê da Bacia tem sido iniciadas exatamente com a qualificação dos membros</t>
  </si>
  <si>
    <t xml:space="preserve"> pauta constante das reuniões e execução prática de uma atividade do Plano da Bacia</t>
  </si>
  <si>
    <t xml:space="preserve"> apesar d não ter recursos, o COmitê Tramandaí tem conseguido apoio de pesquisdores e profissionais para promover a qualificação dos membros em assuntos como qualidadda água,contaminaçõpor agrotóxicos nas aguas, usos da terra na bacia</t>
  </si>
  <si>
    <t>Agrupada com ação 2.15 na Monitoria Anual 1</t>
  </si>
  <si>
    <t>AGRUPADA COM 2.15</t>
  </si>
  <si>
    <r>
      <t xml:space="preserve">Fotografias e vídeos das atividades, disponibilizados no </t>
    </r>
    <r>
      <rPr>
        <i/>
        <sz val="12"/>
        <color rgb="FF000000"/>
        <rFont val="Calibri"/>
        <family val="2"/>
        <scheme val="minor"/>
      </rPr>
      <t xml:space="preserve">site </t>
    </r>
    <r>
      <rPr>
        <sz val="12"/>
        <color rgb="FF000000"/>
        <rFont val="Calibri"/>
        <family val="2"/>
        <scheme val="minor"/>
      </rPr>
      <t>do programa; banco de dados referente ao monitoramento.</t>
    </r>
  </si>
  <si>
    <t>O Programa  Monitoramento Mirim Costeiro manteve até julho de 2023  suas atividades educativas na área da cultura oceânica, tal como já haviam sido descritas para no ano de 2022.
Seguimos com o programa MMC nas escolas de Garopaba, Ubatuba-SP e em Portugal, além do atendimento na sede com o minimuseu do mar e com nosso estande educativo nos eventos socioambientais da região. Em Florianópolis o programa MMC nas escolas infelizmente não aconteceu no ano letivo 2023, porém deve ser retomado em 2024 através da Escola do Mar da Sec. Educação de Florianópolis.</t>
  </si>
  <si>
    <t>1. Em 2023 conseguimos uma sede itinerante em Ubatuba através do apoio do programa Petrobrás Socioambiental, com uma Van estruturada com o minimuseu do mar. Além disso, ampliamos o nº de turmas e escolas atendidas em Ubatuba, além do nº de ações realizadas nas praias e comunidade.
2. Iniciamos um novo projeto através do nosso HUB SOA GAROPABA, introduzindo um drone nas saídas a campo com as escolas garopabenses para ampliar os dados coletados nas praias monitoradas.
3. Estamos em fase de desenvolvimento de um dashboard da Rede de Guardiões Mirins do Oceano, que conterá os dados coletados pelas escolas nas praias que monitoram, constituindo um banco de dados público.</t>
  </si>
  <si>
    <t>Os principais desafios enfrentados são de ordem financeira para a sustentabilidade manutenção dos projetos e ações desenvolvidas.
O Instituto não conseguiu realizar o projeto Verão Praia Limpa nesta temporada em Garopaba, em virtude da falta de recursos, o mesmo não foi financiado pela prefeitura. 
O programa nas escolas de Garopaba também sofreu reajustes devido à falta de recursos da prefeitura. 
O programa nas escolas de  Imbituba segue sem previsão de começar, uma vez que o edital público ao qual estávamos concorrendo foi impugnado por questões de ordem legal.</t>
  </si>
  <si>
    <t>Foi contatada a Adriana errada.</t>
  </si>
  <si>
    <t xml:space="preserve">Através dos projetos acima, somado às articulações com a rota dos butiazais e centro ecológico, o tema dos produtos da sociobiodiversidade (em especial Butiá e Juçara) estão em diálogo com aldeias do Litoral Norte. </t>
  </si>
  <si>
    <t>i - entre março de 2023 a julho de 2023 está sendo realizado um Curso de Capacitação sobre Povos e Comunidades Tradicionais, com foco na temática indígena, quilombola e pescadores artesanais, direcionado a extensionistas da Emater, gestores públicos e demais interessados. No módulo indígena foi ministrada uma palestra com foco na PNGATI e nos Planos de Gestão Territorial e Ambiental, com enfoque teórico e aplicado (palestrantes Rafaela Printes e Joana Bassi).</t>
  </si>
  <si>
    <t>a) Foi elaborada a história “Onde foi parar a casinha do João Platino?” voltada para o público infantil, apresentando o acolhimento de uma criança quilombola ao João Platino, após perda de sua casa e encontro com várias  espécies ameaçadas de extinção no território do PAN Lagoas do Sul. A contação de histórias ocorreu na Virada Sustentável Porto Alegre - 2021, está disponível em vídeo. b) Divulgação do PAN Lagoas do Sul e da valorização dos modos de vida de PCTS para conservação da biodiversidade no Me Conta Sociobiodiversidade, iniciativa do AsSsAN Círculo e Vila Flores, processo que contou com uma live e a categoria de premiação:Arte-artesanato no PAN Lagoas do Sul. c) Em fase de finalização o livro Dinâmicas da sociobiodiversiade no território do PAN Lagoas do Sul.</t>
  </si>
  <si>
    <t>a) Vídeo Youtube Contação da história Onde foi parar a casinha do João Platino? Na Virada Sustentável 2021 - https://youtu.be/LogZ_610M_k. b) Vídeo live Arte/artesanato PAN Lagoas do Sul - https://www.youtube.com/watch?v=hOBI4kDb-Lg&amp;t=6s</t>
  </si>
  <si>
    <t>Reunião no mês 08/2023 com o prefeito que afirma que será votada na câmara uma lei municipal para reconhecimento do Quilombo. Foi solicitado ao GAT um ofício para ser enviado às prefeituras para que as mesmas aceitem a Lei Federal 88, art , decreto 4887.</t>
  </si>
  <si>
    <t>Em junho de 2023 tiveram reunião com prefeito e equipe em que afirmaram que será votada lei na Camara para reconhecimento do Quilombo. Mas já há reconhecimento e titulação. É preciso dar andamento ao ofício do GAT para reforçar o reconhecimento por parte da prefeitura.</t>
  </si>
  <si>
    <t>Curso de Gestão Socioambiental Territorial do Sul do Brasil Tubarão/SC – 13 a 17 de março de 2023; PROJETO GEF MAR – SUBPROJETOS DE INTEGRAÇÃO COM AS COMUNIDADES NA REGIÃO SUL DO BRASIL (Termo de Referência nº 2020.1216.00021-1)</t>
  </si>
  <si>
    <t>Foi realizado projeto: “Vozes do Mar” com pescadoras do PAN; Dissertação Mariana Soares em andamento; Lei da pesca sustentável; Botos da Barra; Bagre – Litoral Norte. A ação é genérica e há avanços além do que traz o articulador. Exemplos: REVIS Ilha dos Lobos, Parque Nacional da Lagoa do Peixe, Apa da Baleia Franca, Lei da pesca de arrasto. O GAT deveria articular e levantar estes exemplos, pois esta ação é contínua.</t>
  </si>
  <si>
    <r>
      <rPr>
        <sz val="12"/>
        <color rgb="FF000000"/>
        <rFont val="Calibri"/>
        <family val="2"/>
        <scheme val="minor"/>
      </rPr>
      <t xml:space="preserve">Jerônimo Verá Franco Tupã
(Aldeia </t>
    </r>
    <r>
      <rPr>
        <i/>
        <sz val="12"/>
        <color rgb="FF000000"/>
        <rFont val="Calibri"/>
        <family val="2"/>
        <scheme val="minor"/>
      </rPr>
      <t>Yvy Poty</t>
    </r>
    <r>
      <rPr>
        <sz val="12"/>
        <color rgb="FF000000"/>
        <rFont val="Calibri"/>
        <family val="2"/>
        <scheme val="minor"/>
      </rPr>
      <t>)</t>
    </r>
  </si>
  <si>
    <t>Informações da Monitoria 3 - O trabalho do DNIT de compensação pela duplicação da BR 116 na região das 9 aldeias guarani, está parado desde o ano de 2020 e não houve maus reuniões interaldeia nesta região da Barra do Ribeiro até Cristal.</t>
  </si>
  <si>
    <t>Não foram obtidos produtos</t>
  </si>
  <si>
    <t>Não houve andamento nesta ação, assim não foram desenvolvidos produtos</t>
  </si>
  <si>
    <t>Marcia Londero</t>
  </si>
  <si>
    <t xml:space="preserve">
</t>
  </si>
  <si>
    <r>
      <t xml:space="preserve">Jerônimo Verá Franco Tupã
(Aldeia </t>
    </r>
    <r>
      <rPr>
        <i/>
        <sz val="12"/>
        <color theme="1"/>
        <rFont val="Calibri"/>
        <family val="2"/>
        <scheme val="minor"/>
      </rPr>
      <t>Yvy Poty</t>
    </r>
    <r>
      <rPr>
        <sz val="12"/>
        <color theme="1"/>
        <rFont val="Calibri"/>
        <family val="2"/>
        <scheme val="minor"/>
      </rPr>
      <t xml:space="preserve">) </t>
    </r>
  </si>
  <si>
    <t>Do ano passado até agora, aconteceram 4 reuniões do comitê gestor das 9 aldeias. Estão também acontecendo as reuniões interações. Em relação a visitas na trilha, foram 8 visitas desde ano passado, número aproximado de 300 pessoas visitaram.</t>
  </si>
  <si>
    <t>Não foram realizadas ações de implementação.</t>
  </si>
  <si>
    <t>i - atualmente está em andamento o projeto Agricultura biodinâmica para o desenvolvimento integral de crianças e adolescentes, coordenado pelo Instituto Cultura da Terra e Biodinâmica (ICTB), em parceria com a Uergs em Tapes, envolvendo escolas municipal e estadual. O projeto tem como objetivo geral "Contribuir para saúde mental de crianças e adolescentes do ensino fundamental da Escola Municipal de Ensino Fundamental Martha Pereira Barbosa e Escola Estadual de Ensino Fundamental Gaston Augusto Santos Cesar (CIEP), por meio da educação socioambiental, mediada por atividades junto a um organismo agrícola familiar biodinâmico, despertando no indivíduo a sensibilização, autoestima e fortalecimento de laços emocionais confiáveis". Projeto com vigência de 1 ano.</t>
  </si>
  <si>
    <t>ii - Não foi finalizada como esperado</t>
  </si>
  <si>
    <t>i - Rafaela Printes (UERGS - Tapes) / ii - Coordenação PAN Lagoas do Sul</t>
  </si>
  <si>
    <t>Dilton informou não ser o articulador da ação.</t>
  </si>
  <si>
    <t>Não foram relizadas ações de implementação, aE Dilton informou não ser o articulador da ação</t>
  </si>
  <si>
    <t xml:space="preserve">Ausência de projeto que realizasse ou desse continuidade à ação </t>
  </si>
  <si>
    <t>AGRUPOU AS AÇÕES 2.12 E 2.25 NA III MONITORIA.</t>
  </si>
  <si>
    <t xml:space="preserve"> As ações referentes a região de Paulo Lopes, e divisa com palhoça: (i) no que se refere a Bacia do Estuário Rio da Madre, tem-se não houveram novas coletas de água para o monitoramento biogeoquímico (UFSC) nesse período, sendo ainda aguardada os resultados das últimas coletas realizadas em 2020, a Reserva Mundial do Surf também tem projeto nessa área chamado “àgua pela vida” que visa analisar o Rio da Madre que desemboca na Lagoa do Ribeirão (Coração) em cinco pontos, o ùltimo resultado datou de 22/06/2023 ; (ii) a construção do coletivo ECOA incluindo o Rio da Madre e Maciambú vem com o intuito fortalecer o controle-social tecendo conexões entre diferentes instituições (28/06 último encontro), procurando trabalhar questões conflituosas na justiça que precisam de acompanhamento, e que tem permeado o planejamento e gestão dos sistemas socioecológicos regionais, além de objetivos voltados para aprendizagem e troca de conhecimentos; (iii)  Algumas ações tem sido realizadas no âmbito dos projetos na órbita do PEST, dentre elas restauração, prevenção para incêndios florestais, pesquisas como análises de cenários, mudanças climáticas e “ciência cidadã”, Oficinas com escolas, comunidades e trilhas ecológicas.
Da região de Garopaba, pode-se dizer que a atenção tem sido voltada para o processo participação na revisão do Plano Diretor sob o qual não existe um diagnóstico das áreas sensíveis, ficando sempre para que os proprietários realizem os estudos, notando que a exemplo da Lagoa das Capivaras segue na justiça pois foi totalmente loteada no passado, seguindo com ação na justiça. Existe uma valorização da legislação urbanista em detrimento da preservação dos sistemas socioecológicos que acabam ficando expostos, descaracterizadas e, consequentemente, mais vulneráveis. A delimitação de áreas sensíveis também é uma solicitação do MPE junto a Prefeitura Municipal de Garopaba.
</t>
  </si>
  <si>
    <t xml:space="preserve">Maciambú e Rio da Madre (Lagoa do Coração)
Projetos em andamentos pela Reserva Mundial de Surf;
Acompanhamento e apoio baseado em propostas construídas junto as pessoas da comunidade e diferentes instituições frente as ações na Justiça.
Oficinas, encontros e trilhas voltadas para a valorização da paisagem, dos ecossistemas e do “bem-viver”.
Em Garopaba
Estudo sobre a Lagoa das Capivaras, realizado pelo MPE fica pronto. Mas a ações na justiça ainda persistem no problema fundiário.
A questão do saneamento na cidade, torna-se cada vez mais polêmica. Após a grande mobilização que impediu o escoamento do tratamento acabasse prejudicando a Lagoa da Encantada, atualmente, a região da Ressacada chama a atenção para que ouçam a comunidade que pede pela descentralização do tratamento de esgotamento sanitário na cidade, como já foi debatido em oficina junto ao IFSC.
Ibiraquera
A Liderança Cida segue comparecendo em encontros importantes no âmbito nacional no que se refere a pesca em lagoas; 
É prevista a retomada da agenda de encontros do Centro Comunitário de Ibiraquera, para fins de realização de projetos socioculturais e de controle social dos ecossistemas locais. 
</t>
  </si>
  <si>
    <t xml:space="preserve">Morosidade do resultado das ações judiciais, as análises sofrendo com o impacto da pandemia e alterações governamentais, oscilações nos projetos acadêmicos, corroboram para que as ações sejam executadas num ritmo lento. Nota-se que a sinergia junto a iniciativa do ECOA atual prescinde de bases fundamentais para sua permanência e alcance dos objetivos, como os demais projetos.
Em Garopaba, a revisão do Plano Diretor não acompanha o tempo da comunidade que em sua maioria segue, aparentemente, sem compreender o teor das alterações propostas, sem uma ampla participação e com a valorização dos interesses imobiliários.
Em Ibiraquera;
Nota-se conflitos entre os pescadores, lideranças, apesar dos avanços nas tratativas e reconhecimentos da comunidade junto a prefeitura municipal e outras instancias até nacional.
Pressão imobiliária será atenuada com a implementação da etapa final do Empreendimento turístico “Surfland” com uma piscina artificial. A comunidade que já sofre com falta de água, também deve sofrer alterações de fluxos de trânsitos, geração de resíduos e rejeitos. De certo que as instituições  responsáveis tem o controle e possíveis planos para tais consequências possam ser remediadas em tempo.
Obs: A região tem características peculiares, e projetos específicos. Daí, dela ter ficado a cargo da Cida, em separado. 
Me cabendo atualizar de maneira mais geral. Maiores detalhes, eu não pude obter nessa rodada.
</t>
  </si>
  <si>
    <t xml:space="preserve">Simpósio internacional com experiências de Barras intermitentes. Como exemplo de nossa região foi apresentado o comitê abertura da Barra de Ibiraquera. Encaminhamento local: Aprimorar os critérios da gestão da abertura da barra e implementar monitoramentos contínuos para melhorar a qualificação da gestão para a abertura da barra.
Participação ativa no GT Lagoas, que finalizou. publicação específica sobre as discussões e encaminhamentos ao MPF e prefeituras, visando melhorar o manejo e gestão destas áreas. 
Também continuamos como conselheiros no Conapa. Neste ano ingressamos na CT proteção e monitoramento. 
Como comunidade organizada através do CCI também estamos organizando e participando da revisão do plano diretor. 
Conquistamos desde 2022 cadeiras nos conselhos da Prefeitura de Imbituba, são eles CONCIDADE, CONDEMA e CONSAB. 
Desta forma fazer a aplicação de medidas de gestão pensando em ações das câmaras técnicas envolvendo para além do limite da APA, abraçando a importância da saúde da Lagoa.
Projeto Muc – Mulheres da Lagoa da Ibiraquera, apoiado pelo MUC Brasil (Mulheres unidas pelo clima),  neste ano já em sua 2ª edição local  está desenvolvendo até dezembro de 2023 várias ações, entre elas a confecção de mapas dos corpos hídricos, os riachos, que abastecem a lagoa de Ibiraquera, e suas matas ciliares para assim definir as áreas de proteção das áreas úmidas e da mata ciliar na revisão do plano diretor.
</t>
  </si>
  <si>
    <t xml:space="preserve">Publicação do relatório do GT Lagoas intitulada “Diretrizes para a conservação e manejo das áreas úmidas no território da Área de Proteção Ambiental da Baleia Franca e seu entorno”
Segue foto.
As demais ações estão em andamento
</t>
  </si>
  <si>
    <t>Maria Aparecida Ferreira ""Cida""
(Conselho Comunitário e Fórum da Agenda 21 de Ibiraquera)" via Paula Marimon</t>
  </si>
  <si>
    <t xml:space="preserve">O XI Seminário de Pesquisa Interdisciplinar (SPI) Lagoas Costeiras de Barra Intermitente (https://xispi.com.br/), ocorreu entre os dias 11 e 14 de fevereiro de 2023 no Campus da cidade de Laguna da Universidade do Estado de Santa Catarina (UDESC), teve participações internacionais (África do Sul, Portugal e Uruguay) e tratou sobre as aberturas de barra. O evento contou com financiamento da CAPES e do Projeto GEF-Mar (via APABF), sendo considerado um sucesso pelo público presente e pelos organizadores. Os debates foram transmitidos pelo youtube, no canal da UDESC (seguem alguns links: https://www.youtube.com/watch?v=UNlkVgSgxKU; https://www.youtube.com/watch?v=90Be7YaovDE; https://www.youtube.com/watch?v=RmKIyd9aTQ8) e, além das mesas-redondas, contou com apresentação oral de trabalhos. Mais de cem pessoas estiveram presentes em alguma parte do evento, tendo 89 participantes registrados na lista de presença. Ao final, foi elaborada a “Carta das Lagoas Costeiras de Barra Intermitente” (Anexo) e, no dia seguinte, foi realizada uma reunião com a presença do MPF, IMA e a Coordenação Regional do ICMBio. Posteriormente, no dia 14 de abril, foi realizada uma reunião na sede da APABF para alinhar os entendimentos sobre como proceder em relação ao tema das aberturas de barra. Em síntese, consideramos que esta atividade deve ser licenciada e que é preciso avançar na criação de um GT para elaboração de uma Resolução CONAMA pautada nas orientações da Carta.
</t>
  </si>
  <si>
    <t>Todas as ações foram realizadas. Instalação das placas na orla e inauguração das mesmas realizado em 27/09/2022; Divulgação da Trilha Cassino-Barra do Chuí em eventos locais como: Festival de Inverno de Santa Vitória do Palmar, Semana Acadêmica do Curso de Turismo da FURG, Participação no Festival de Inverno Autóctone no Forte São Miguel (Uruguai), Participação no I Simpósio Gaúcho de Trilhas de Longo Curso realizado em Santa Maria, apresentação da trilha na reunião de trabalho da Comissão Binacional de Turismo e Cultura SVP-Chuí-Chuy, participação no programa Santa Vitória Agora da Rádio América para realizar a divulgação da trilha e a metodologia de construção do projeto, ações de divulgação da trilha e de educação ambiental nas escolas da Praia do Hermenegildo e Barra do Chuí; Realização da I Caminhada da Lua Cheia de Santa Vitória do Palmar em 07/01/2022, organização conjunta com a Prefeitura Municipal de SVP, Projeto Trilha, PET Turismo FURG e Caminhos dos Farois, percorrendo 22km entre Molhes da Barra do Chuí e Varal de Orações. Etapa de definição do Gestor da Trilha e da inserção da comunidade local no contexto de geração de emprego e renda, pilar da metodologia da Rede Brasileira de Trilhas. Definição de agenda futura para garantir a reciclagem das placas e das ações com a comunidade.</t>
  </si>
  <si>
    <t>Estruturação de trilha e inserção na Rede Brasileira de Trilhas de Longo Curso</t>
  </si>
  <si>
    <t>Dificuldades de logística para o transporte e instalação das placas; Dificuldades de monitoramento pela falta de equipe/estrutura e da definição do Gestor Local para dar manutenção às placas, bem como recolocá-las quando de fenômenos naturais (ventos e marés) acabam as derrubando; Dificuldades na definição do Gestor da Trilha (se a cargo das Secretarias de Turismo dos municípios envolvidos ou da criação de uma associação gestora)</t>
  </si>
  <si>
    <t xml:space="preserve"> Ligia Dalchiavon (FURG)</t>
  </si>
  <si>
    <t xml:space="preserve">Foram realizados inventários das famílias Asteraceae e Poaceae, além de samambaias e licófitas. Foram realizadas ações de divulgação científica sobre a flora ameaçada de extinção no Pontal da Barra. A ação está finalizada. </t>
  </si>
  <si>
    <t>Formação qualificada de três estudantes de iniciação científica. Produção de 4 artigos científicos e um capítulo de livro.</t>
  </si>
  <si>
    <r>
      <t xml:space="preserve">Ambientes florestais do litoral norte e costa doce, regiões de butiazal (litoral médio e sul) e remanescentes de </t>
    </r>
    <r>
      <rPr>
        <i/>
        <sz val="12"/>
        <color theme="1"/>
        <rFont val="Calibri"/>
        <family val="2"/>
        <scheme val="minor"/>
      </rPr>
      <t>Butia catarinenses</t>
    </r>
    <r>
      <rPr>
        <sz val="12"/>
        <color theme="1"/>
        <rFont val="Calibri"/>
        <family val="2"/>
        <scheme val="minor"/>
      </rPr>
      <t xml:space="preserve"> no litoral norte do Rio Grande do Sul</t>
    </r>
  </si>
  <si>
    <t>Foram emitidas 73 Certificados da SEMA para a região do PAN Lagoas do Sul desde 2013, sendo 60 Certificados para Sistemas Agroflorestais, de um total de 228 (27%) e 13 para Extrativismo Sustentável de Flora nativa, de um total de 30 emitidas (43.3%).</t>
  </si>
  <si>
    <t>Foi publicado o Livro "Certificação Agroflorestal: a experiência do Rio Grande do Sul na regularização de manejos de base ecológica e no incentivo aos produtos da sociobiodiversidade" (https://www.ufrgs.br/circulosociobiodiversidade/2023/02/28/lancamento-do-livro-certificacao-agroflorestal-a-experiencia-do-rio-grande-do-sul-na-regularizacao-de-manejos-de-base-ecologica-e-no-incentivo-aos-produtos-da-sociobiodiversidade/). Foi produzido um selo e marca da certificação agroflorestal, extrativista e viveirismo, para repasse aos produtores certificados e inclusão na identificação de seus produtos e/ou propriedade.</t>
  </si>
  <si>
    <t>Limitada capacidade operacional da SEMA em atuar no engajamento dos produtores. O avanço nesse tópicos está baseado na aproximação com entidades de extensão rural e a inclusão do tópico da Certificação em projetos técnicos com a participação da SEMA, como por exemplo, os projetos fomentados de Reposição Florestal Obrigatória.</t>
  </si>
  <si>
    <t>Leonardo Marques Urruth (DLF/DBIO/SEMA - RS) e Joana Braun Bassi (DBIO/SEMA - RS)</t>
  </si>
  <si>
    <t>Agrupada com ação 3.2 na Monitoria Anual 1</t>
  </si>
  <si>
    <t>AGRUPADA COM 3.2</t>
  </si>
  <si>
    <t>Houve um entendimento que as ações não foram realizadas em Zona de Amortecimento.</t>
  </si>
  <si>
    <t>Dissertação de mestrado Lisiane Jobim da Costa Pinheiro.  UNIVERSIDADE FEDERAL DE PELOTAS, Faculdade de Agronomia Eliseu Maciel, Programa de Pós-Graduação em Zootecnia. "Recuperação do Campo Nativo na Zona de Amortecimento do Taim em Integração Lavoura Pecuária" 2019</t>
  </si>
  <si>
    <t>CONCLUÍDA NA III MONITORIA</t>
  </si>
  <si>
    <t>Excluída na Monitorial Anual 2</t>
  </si>
  <si>
    <t xml:space="preserve">O Núcleo Sudeste Gaúcho deu continuidade ao Projeto Sementes do Sudeste Gaúcho, ampliando os campos de produção de sementes e qualificando esse trabalho. No início de 2023, as famílias de agricultores participaram de mais um momento de formação com o agronomo Vladimir Moreira, que tem larga experiência no tema da produção de sementes de hortaliças agoroecológicas. A partir desse momento, o Núcleo qualificou o planejamento de produção e seleção das variedades escolhidas, formantando um processo participativo tanto no cultivo quanto na seleção das plantas a campo e no pós colheita, como é o caso do milho e da moranga. Esse projeto tem sido pensado como um processo de formação permanente entre os agricultores envolvidos, gerando resultados de aprendizado e de produtos dessas colheitas. A formação em agricultura biodinâmica não teve continuidade nesse período. A certificação, por sua vez, segue sendo tema central deste coletivo e teve o acréscimo de algumas famílias certificadas nesse último período.  </t>
  </si>
  <si>
    <t>A qualificação do processo produtivo das famílias envolvidas no projeto das sementes; a seleção de variedades de hortaliças mais adaptadas à nossa região e microclima; o resgate de variedades de milho e moranga, que já começam a ter boa receptividade nos nossos espaços de comercialização</t>
  </si>
  <si>
    <t>A formação em agricultura biodinâmica era uma das principais forças do Núcleo Sudeste Gaúcho, mas não conseguiu retomar seus trabalhos após o período da pandemia. Apesar dos esforços e de seguidas tentativas, percebemos que o período de distancimanto social, imposto pelo risco sanitário, teve reflexos profundos na capacidade de articulação e ação dessa coletivo.</t>
  </si>
  <si>
    <t>Excluída na Monitorial Anual 3</t>
  </si>
  <si>
    <t>Não foram relizadas ações de implementação</t>
  </si>
  <si>
    <t xml:space="preserve">- Está em andamento a tese de Loyvana Perucchi (PGDR/UFRGS), pesquisa conduzida junto à comunidade dos Areais da Ribanceira, em Imbituba/SC. Ali, a comunidade tradicional resiste a inúmeras tentativas de deslocamento, já há anos. Protege rica diversidade de mandiocas e aipins, fazeres e saberes relativos à pesca artesanal e insere-se na produção de polpa de butiá. Busca o registro de seu sistema agrícola e pesqueiro tradicional como patrimônio imaterial. E a tese de Loyvana analisa todo esse processo à luz da segurança alimentar e nutricional.
- Importante registrar também a continuidade do trabalho do Encontro de Sabores (com sede em Passo Fundo) abastecendo com polpas de frutas nativas, picolés e outros produtos processados contendo frutas nativas e pinhão, diferentes empreendimentos na área de abrangência do PAN Lagoas do Sul. Em abril de 2023, o Encontro de Sabores serviu um café sociobiodiverso no Seminário de Comercialização da Agricultura Familiar, organizado, dentre outros atores, pelo LACAF/UFSC e a ONG CEPAGRO. 
- A continuidade da feira de Imbé e das Feiras da Biodiversidade em Maquiné, nas quais circulam polpas de frutas nativas, mudas, remédios, alimentos produzidos com PANC e outros ingredientes locais é também de grande relevância. Destaco aqui o trabalho da ONG ANAMA e da família de Valéria Bastos e Rafael Ritter, feirantes em ambas as feiras mencionadas. A Feira da Biodiversidade de Maquiné, que antes ocorria somente na semana do meio ambiente, como parte de sua comemoração, acontece agora em cada estação e é organizada por um coletivo de atores de Maquiné. Ganhou em volume, diversidade, engajamento. É um importante espaço de articulação.
- Outro espaço de articulação  que vale registrar, nascido nesse período, é o Coletivo das Organizações da Agricultura Familiar do Litoral Norte, que está reunido hoje, em seu quarto encontro, na Casa do MMC de Três Cachoeiras, e que já traz em seu cartaz de divulgação o açaí juçara, cadeia da sociobiodiversidade que há mais tempo vem sendo fomentada na região.
</t>
  </si>
  <si>
    <t>além da continuidade e inovação dos espaços de mobilização e articulação que mencionei, desconheço produtos obtidos. A tese de Loyvana deve ser defendida no segundo semestre de 2023 e registrará muitos dados e análises pertinentes a esta ação 3.9.</t>
  </si>
  <si>
    <t>Foram realizadas diversas atividades voltadas ao fortalecimento da agroecologia e de certificação orgânica no âmbito do Núcleo Litoral Solidário. Neste período foram realizadas 10 oficinas temáticas, 14 reuniões de assessoria a grupos de famílias agricultoras, 4 reuniões de assessoria para o fortalecimento do Núcleo Litoral Solidário da Rede Ecovida. Além disso, realizou-se um seminário integrando diferentes segmentos da agricultura familiar da região, em especial aquelas ligadas à agroecologia e produção orgânica.</t>
  </si>
  <si>
    <t>10 oficinas temáticas, 14 reuniões de assessoria a grupos de famílias agricultoras, 4 reuniões de assessoria para o fortalecimento do Núcleo Litoral Solidário da Rede Ecovida. Além disso, realizou-se um seminário integrando diferentes segmentos da agricultura familiar da região, em especial aquelas ligadas à agroecologia e produção orgânica.</t>
  </si>
  <si>
    <t>Em junho de 2023 tiveram reunião com prefeito e equipe em que afirmaram que será votada lei na Câmara para reconhecimento do Quilombo. Mas já há reconhecimento e titulação. É preciso dar andamento ao ofício do GAT para reforçar o reconhecimento por parte da prefeitura.</t>
  </si>
  <si>
    <t>Não foram relizadas ações de implementação.</t>
  </si>
  <si>
    <t>Excluída na Monitorial Anual 1</t>
  </si>
  <si>
    <t>Foi criado no RS o GT Catrapovos do MPF com a participação de PCT, em especial de pescadores. Esse movimento visa inserir o pescado beneficiado nas casas nas escolas comunitárias, não demandando agroindústria. Outra ação que está sendo realizada é o desenvolvimento de receitas de pescados não comerciais para inserção na alimentação escolar no Litoral Norte. Uma parceria entre o CECANE e o Prof. Ignácio Moreno do projeto Botos da Barra.</t>
  </si>
  <si>
    <t>Ação sem informações de continuidade</t>
  </si>
  <si>
    <t>Fomentar ou promover a meliponicultura no Litoral Norte e Médio do Rio Grande do Sul</t>
  </si>
  <si>
    <t xml:space="preserve">Com a finalização dos projetos em andamento, as assistêncisa técnicas foram realizadas por demanda, remotamente. </t>
  </si>
  <si>
    <t>Disponibilidade de assistência técnica remota a 35 meliponários no Litoral Norte e Médio do Rio Grande do Sul.</t>
  </si>
  <si>
    <t xml:space="preserve">Finalização dos projetos em andamento. Porém a atividade foi concluída. </t>
  </si>
  <si>
    <t>Promover ações de proteção e recuperação das nascentes e cursos d’água nas aldeias Mbya Guarani.</t>
  </si>
  <si>
    <t xml:space="preserve">i - Realizada a ampliação da área de Sistema Agroflorestal na aldeia Ka'aguy Porã, em Maquiné. Na aldeia Guyrá Nhendu, em Maquiné, houve construção de uma sala de despolpa de Palmeira-Juçara, para geração de renda atraves do manejo florestal sustentável
ii - Ações de implementação e manejo de Sistemas agroflorestais e de recuperação de áreas degradadas realizadas nas aldeias Van ká (etnia Kaingang/POA)/em execução; tekoa guavira poty (Três Bicos/Camaquã)/já finalizado; Kuaray rexe (Osório)/em execução; Nhu`u porã (Torres)/em execução. Na aldeia Guavira poty (Camaquã) foi feita a proteção de nascente por meio de um projeto desenvolvido pelo CTI com recursos de RFO (SEMA/ TESB Energia) - ""Restauração com Agroflorestas em Aldeias Indígenas"" </t>
  </si>
  <si>
    <t xml:space="preserve">O articulador trouxe as novas informações que foi realizada a ampliação da área de Sistema Agroflorestal na aldeia Ka'aguy Porã, em Maquiné. Ainda, Na aldeia Guyrá Nhendu, em Maquiné, houve construção de uma sala de despolpa de Palmeira-Juçara, para geração de renda atraves do manejo florestal sustentável. Ação se comunica com outras, o grupo pensou em rever o seu agrupamento. Mas no momento, pelos avanços e pluralidade da atuação do PAN pensou-se no encaminhamento de alterar o texto da ação 3.15 e dar enfoque, já a 3.17 manter o mesmo texto e ajustar os produtos junto ao articulador Gabriel. Assim todas as contribuições 3.15 podem ficar, mas com uma alteração no enfoque. </t>
  </si>
  <si>
    <t>i - Gabriel Poester (ONG ANAMA e AEPIM).                ii- Joana Bassi</t>
  </si>
  <si>
    <t>Entre abril e maio foi realizado um encontro de fechamento do projeto e gestão territorial na aldeia Mbyá Porã (Torres). Em Dezembro de 2022 ocorreu um encontro em Camaquã (aldeia Guarani Poty) articulando aldeias do litoral. Além de reuniões no Comitê Gestor da BR-116, relacionados às ações de compensação pelo programa de apoio às comunidades Mbya-Guarani, no âmbito das obras de duplicação da BR-116, onde são discutidas questões da gestão ambiental e territorial.</t>
  </si>
  <si>
    <t xml:space="preserve">Gabriel Poester (ONG ANAMA e AEPIM)
</t>
  </si>
  <si>
    <t>Perda de alguns pontos de venda de artesanato e participação de algumas familias nas grandes feiras do Estado. ( O levantemento mais preciso do número de famílias e de feiras que os indigenas participaram está sendo levantado pelos servidores da Divisão Indigena).</t>
  </si>
  <si>
    <t>(Vou confirmar dados com Diretora Dayse do Parque de Itapuã e liderança da Pindó Mirim)</t>
  </si>
  <si>
    <t xml:space="preserve">Não houve mais ações nestas unidades, a não ser a possibilidade de que os Mbya Guarani possam vender seu artesanato durante eventos e acesso do público ao parque. </t>
  </si>
  <si>
    <t>Márcia Londero
(EMATER - RS) / ii - Coordenação PAN Lagoas do Sul</t>
  </si>
  <si>
    <t>Em 04 de dezembro de 2022 o antropólogo Francisco Araos chegou em Florianópolis acompanhando dois Mapuches do Sul do Chile para realizar intercâmbios com a comunidade do Farol de Santa Marta. Ao longo da semana o projeto dos Sentinelas Comunitários foi explicado para os pescadores que passaram a criar um grupo de whatsapp registrando histórias da comunidade, relatos sobre a paisagem cultural e sobre os seus modos de vida. Estes relatos estão passando por uma curadoria da Unisul, visando criar uma publicação e alimentar um site com informações georreferenciadas. Entre os dias 30 de abril e 07 de maio acompanhei dois pescadores do Farol de Santa Marta em um intercâmbio no Sul do Chile, junto às comunidades de Mapuche Huilliche de Carelmapu e na Universidad de Los Lagos em Osorno. A viagem foi muito importante para reforçar a identidade cultural dos pescadores e para ampliar os conhecimentos sobre o projeto sentinelas. 
Em relação a execução do Projeto GEF-Mar no Sul da APABF, as ações realizadas foram focadas na realização de entrevistas semiestruturadas para compor um diagnóstico, considerado pelo Programa Monitora do ICMBio como o primeiro passo para as ações de monitoramento. Além disso, foram realizados encontros nas comunidades e, ainda em junho de 2023, foram contratados três agentes locais para realizar o cadastramento dos pescadores artesanais na APABF. Por polêmicas fomentadas por grupos políticos de oposição ao atual governo em relação ao Projeto de RESEX do Cabo de Santa Marta, o projeto foi paralisado logo após estas contratações. Para combater as notícias falsas e a desinformação que estes grupos de oposição vem realizando, orientei acadêmicos da UniSul a elaborarem um site com informações corretas sobre o processo: https://www.sobrearesex.org/.</t>
  </si>
  <si>
    <t>MONITORAMENTO PARTICIPATIVO DA PESCA ARTESANAL EM UNIDADES DE CONSERVAÇÃO • material para capacitação.  1. ed. -- Brasília,
DF : Instituto Chico Mendes - ICMBio, 2022.
62,8 Mb; PDF.</t>
  </si>
  <si>
    <t>Dissertação Mariana Soares está sistematizando cadeias produtivas na região de São Lourenço-Pelotas. Há também avanços em Santa Catarina como a cadeia produtiva Siri-azul em Laguna.</t>
  </si>
  <si>
    <t>Dissertação Mariana Soares: Fortalecer o território é no cuidado que a gente tem com ele. A gente ocupa...e a gente cuida...ocupando...a gente se reconhece. PGDR/2024</t>
  </si>
  <si>
    <t xml:space="preserve">O grupo possui dificuldades de integração com o articulador. </t>
  </si>
  <si>
    <r>
      <rPr>
        <sz val="12"/>
        <color rgb="FF000000"/>
        <rFont val="Calibri"/>
        <family val="2"/>
        <scheme val="minor"/>
      </rPr>
      <t>Gabriela Peixoto Coelho de Souza (PGDR/UFRGS), Roger (CODETER-Litoral) e Tadeu Perciuncula</t>
    </r>
    <r>
      <rPr>
        <sz val="12"/>
        <color rgb="FFFF0000"/>
        <rFont val="Calibri"/>
        <family val="2"/>
        <scheme val="minor"/>
      </rPr>
      <t xml:space="preserve"> </t>
    </r>
    <r>
      <rPr>
        <sz val="12"/>
        <color rgb="FF000000"/>
        <rFont val="Calibri"/>
        <family val="2"/>
        <scheme val="minor"/>
      </rPr>
      <t>(Sindicato dos Trabalhadores Rurais).</t>
    </r>
  </si>
  <si>
    <t>a) Ainda em fase de finalização o livro Dinâmicas da sociobiodiversiade no território do PAN Lagoas do Sul, b) Desenvolvimento do  Programa SocioBioCotidiano que realizou 2 edições do Curso Sociobiodiversidade e empreendendorismo para a sustentabilidade do cotidiano. Desta iniciativa, foram criados 4 negócios de impacto sociobiodiversos que estão fomentando o uso sustentável no território do PAN Lagoas do Sul: Lendária, Yatay Cosmética Natural, Bebidas Artesanais e PURA - Culturas Regenerativas. c) Submissão de projetos para dar continuidade à ações relacionadas à conservação e uso sustentável de no território do PAN Lagoa do Sul (PPBio, Rede Rota dos Butiazais)</t>
  </si>
  <si>
    <t>(i) Algumas operações de fiscalização sobre caça e flora no território do PAN Lagoas do Sul foram realizadas no período considerado (julho de 2022 a junho de 2023), dentre elas podemos citar:
- Operação Caçadores do Banhado contra a caça ilegal e apreensão de armas (Fonte: pc.rs.gov.br).
- Operação Arca Especial II contra a caça ilegal e tráfico de armas (pc.rs.gov.br)
- Operação Mata Atlântica, mais uma edição é realizada em 17 estados, incluindo o RS e SC ( Fonte: MPF-RS).
-  Publicação do Decreto 11.615 de 21 de julho de 2023, estipula que a caça excepcional para controle de fauna invasora só será permitida sob autorização do Comando do Exército. Esta medida pode ser considerada como um passo nesta melhor regulamentação, pois a caça ao javali, para manejo, estava de certa forma pouco monitorada e contraloda, causando um estímulo à caça de outras espécies além de existir indícios de criação de javalis para serem soltos para estimular o turismo de caça em fazendas.</t>
  </si>
  <si>
    <t>Notícias nos sites</t>
  </si>
  <si>
    <t>Ainda seria necessária uma avaliação junto aos gestores de Unidades de Conservação sobre a problemática da apanha e caça em seus territórios. Isto seria possível a partir da construção de um questionário semiestruturado.</t>
  </si>
  <si>
    <t>1) Certificação do viveiro Guarani da aldeia Tapé Porã; 2) Publicação da Portaria SEMA N° 162/2022 que formaliza o Programa Estadual de Recuperação da Vegetação Natica (PROVEG/RS), com pelo menos 5 ações de incentivo, capacitação e qualificação da atividade viveirista no Estado do RS; 3) Desenvolvimento de 6 mini cursos pelo Departamento de Biodiversidade, em diferentes regiões do Estado, de capacitação em produção de mudas de espécies nativas, com participação de mais de 250 pessoas, com objetivo de futura formação de rede de coletores e produtores de mudas; 4) Mapeamento e sistematização dos viveiros públicos e privados no Estado do RS, com produção de um Trabalho de Conclusão de Curso (TCC -Engenharia Agronômica) e estando em processo de produção e breve divulgação um mapa interativo de viveiros do estado do RS, a fim de facilitar a articulação de vendedores e compradores de mudas, em sinergia com o PROVEG/RS; 5) Avanços na execução de projetos de RFO que envolvem viveirismo: 5.1 "Reflorestamento, viveirismo comunitário e agricultura indígena em aldeias Mbyá Guarani do território litoral norte do RS”, sendo criado um viveiro comunitário na aldeia Kuaray Rexe (Osório); 5.2) “Banco de Sementes do Jardim Botânico de Porto Alegre como Centro de referência para coleta, beneficiamento, armazenamento e distribuição de sementes de espécies arbóreas nativas do RS”, 5.3) "Uma aliança entre a recuperação da biodiversidade e o nhandereko na região metropolitana”; 5.4) "Ampliação das estratégias e ações de conservação da Sociobiodiversidade no âmbito da Cadeia Produtiva Solidaria das Frutas Nativas do RS”. Destaco que, no momento, os próprios projetos de RFO estão prevendo a aquisição de mudas cuja produção foi estimulada por outros projetos de RFO, criando uma micro dinâmica de cadeia da restauração.</t>
  </si>
  <si>
    <t>Produtos de julho de 2022 à julho de 2023: 1) Certificado de viveirismo para aldeia Tapé Porã; 2) PROVEG/RS publicado com ações de incentivo e capacitação à atividade viveirista; 3) 6 mini cursos de capacitação em produção de mudas de espécies nativas realizados; 4) Mapeamento e sistematização dos viveiros públicos e privados no Estado do RS e publicação de um Trabalho de Conclusão de Curso; 5) 4 projetos em execução abrangendo o território do PAN de estímulo ao viveirismo artesanal em aldeias, territórios de agricultores familiares e fortalecimento do Banco de Sementes do Jardim Botânico.</t>
  </si>
  <si>
    <t>Agrupada com ação 3.25 na Monitoria Anual 2</t>
  </si>
  <si>
    <t>AGRUPADA COM 3.24</t>
  </si>
  <si>
    <t>Estão sendo desenvolvidos 6 (seis) projetos voltados para restauração ecológica, agroflorestas e segurança alimentar e nutricional via reposição florestal obrigatória em aldeias indígenas vinculadas às áreas do patrimônio público estadual e federal, abrangendo 14 (quatorze) aldeias. São eles: 1) “Restauração ecológica com agroflorestas em aldeias indígenas” (aldeia Guarani Guavira poty/ Camaquã e Guabiju/Cachoeira do Sul – ONG CTI/ já finalizado); 2) “Reflorestamento, viveirismo comunitário e agricultura indígena em aldeias Guarani no litoral norte” (aldeias Guarani Kuaray rexé e Nhu`u porã, bem como apoio no processamento da juçara na aldeia Guyra nhendu – ONG AEPIM/ em finalização) ;3)“Reposição Florestal Obrigatória na aldeia Van ka” (aldeia Kaingang/Porto Alegre)/em finalização; 4) “Uma aliança entre a recuperação da biodiversidade e o nhandereko (modo de ser e viver guarani) na região metropolitana de Porto Alegre (teko’a Anhetengua/POA; teko’a Nhuundy (Viamão) e  teko’a Pindo Miri (Viamão)/ONG IECAM/ em início de execução; 5) Restauração ecológica com práticas agroflorestais em territórios indígenas no RS (aldeias  Caraá/RS), aldeia Pindoty (Riozinho/RS), aldeia Nhu’u Porã/Campo Molhado (Maquiné/RS) e a aldeia Guajayvi Poty (Canguçu/RS), Aceguá e Irapuá (Caçapava do Sul - ONG AEPIM -em início de execução.</t>
  </si>
  <si>
    <t>Restauração Ecológica com Agroflorestas em Áreas Indígenas no Rio Grande do Sul. Centro de Trabalho Indigenista – CTI, Maio de 2018; PROJETO DE REPOSIÇÃO FLORESTAL OBRIGATÓRIA EM ALDEIA INDÍGENA
LOCALIZADA NO LAMI – PORTO ALEGRE, Porto Alegre (05/2020)</t>
  </si>
  <si>
    <r>
      <t>Promover a conservação</t>
    </r>
    <r>
      <rPr>
        <i/>
        <sz val="12"/>
        <color rgb="FF000000"/>
        <rFont val="Calibri"/>
        <family val="2"/>
        <scheme val="minor"/>
      </rPr>
      <t xml:space="preserve"> in situ</t>
    </r>
    <r>
      <rPr>
        <sz val="12"/>
        <color rgb="FF000000"/>
        <rFont val="Calibri"/>
        <family val="2"/>
        <scheme val="minor"/>
      </rPr>
      <t xml:space="preserve"> e o uso sustentável de butiazais, fornecendo subsídios para a implantação de políticas públicas e de planos de desenvolvimento local e regional, a partir da Rota dos Butiazais.</t>
    </r>
  </si>
  <si>
    <t>De julho de 2022 até junho de 2023 houve a adesão de mais 8 municípios à Rota dos Butiazais, totalizando agora 56 municípios do Brasil, 6 do Uruguai e 4 da Argentina que integram essa rede socioambiental. Nesse período foram realizadas 26 oficinas, 2 dias de campo, 1 Workshop, 2 Seminários da Rota dos Butiazais e 1 Encontro Internacional da Rota dos Butiazais, que resultaram na capacitação de 882 pessoas. Estes eventos reuniram os mais diversos atores sociais beneficiados pelo projeto, e aconteceram nos municípios gaúchos de Camaquã, Tapes, Encruzilhada do Sul, Giruá, Salvador das Missões e Vale do Sol.</t>
  </si>
  <si>
    <t>Podcast Bioeconomia do Pampa: Desafios e Oportunidades (19/10/2022), com a participação de Rosa Lía Barbieri (pesquisadora da Embrapa), Joana Bassi (analista ambiental da Sema/RS) e Maximiliano Oliveira (extrativista de butiá), com apresentação da Rota dos Butiazais e discussão de experiências do projeto. Disponível em https://open.spotify.com/episode/6dedCAuqO8ypn1CaRwPvva?si=XikPqJ6zRDiliF4txN2wVw&amp;nd=1
Reportagem sobre a Rota dos Butiazais no programa Globo Rural/Rede Globo (14/05/2023) – disponível em https://g1.globo.com/economia/agronegocios/globo-rural/noticia/2023/05/14/rota-do-butia-criada-por-gauchos-ajuda-a-preservar-palmeira-nativa-ameacada-de-extincao.ghtml
Reportagem sobre a Rota dos Butiazais no Programa Jornal do Almoço/RBS TV (19/05/2023) – disponível em: https://globoplay.globo.com/v/11634591/
Publicações:
COSTA, F. A.; BARBIERI, R. L.; SOSINSKI, E. E.; MARCHI, M. Subsídios para conservação in situ mapeamento dos remanescentes de Butia catarinensis em Imbituba. Pelotas: Embrapa Clima Temperado, 2022. 20 p. (Embrapa Clima Temperado. Documentos, 530).
ESLABÃO, M. P.; ELLERT-PEREIRA, P. E.; BARBIERI, R. L.; HEIDEN, G. Prioridades para a conservação de Butia (Arecaceae). Ciência Florestal, Santa Maria, v. 32, n. 4, p. 1733-1758, out./dez. 2022.
PORTELINHA, M. K.; LOPES, C. V.; ALMEIDA, C.; BARBIERI, R. L. Sustentabilidade na Rota dos Butiazais: as representações sociais a partir do olhar de integrantes chave. In: SANTOS, E. D.; BRINDEIRO, F. O. S.; FREITAS, P. G. Desenvolvimento sustentável: desdobramentos ambientais, sociais e econômicos sobre a exploração do meio ambiente. Rio de Janeiro: e-Publicar, 2022. p. 216-228.
SOSINSKI, E. E.C; BARBIERI, R. L.; MARCHI, M. M.; URRUTH, L. M. Certificação agroflorestal e extrativista como incentivo à conservação pelo uso da biodiversidade: a experiência da Rota dos Butiazais. In:  URRUTH, L. M.; BASSI, J. B.; CHEMELLO, D.; RAGUSE-QUADROS, M.; STEENBOCK, W. Certificação Agroflorestal: a experiência do Rio Grande do Sul na regularização de manejos de base ecológica e no incentivo aos produtos da sociobiodiversidade. Brasília, DF: Instituto Chico Mendes - ICMBio, 2022. p. 47-56.</t>
  </si>
  <si>
    <t>Trilha em pleno funcionamento na Aldeia Yvy Poty. Escrita de um livro bilingue que foi lançado em junho de 2023, na Faculdade de Educação da UFRGS.</t>
  </si>
  <si>
    <t>Os Roteiros Ecoculturais continuam eNvolvendo a cultura da pesca, agricultura e artesanato. Com o apoio da EPAGRI dos municípios de Paulo Lopes, Imbituba e Garopaba.</t>
  </si>
  <si>
    <t xml:space="preserve">(i) Realização de Roteiros com Base no Turismo de base comunitária, último encontro realizado no dia 01 de julho em Garopaba. A ideia sempre é envolver mais de um município, mas o público tem demandado por passeios mais curtos.
Atualização do novo presidente averbada em ATA, O agricultor Sr. Leonardo de Souza.
(i) Participação e Organização da “8° Celebração de Boas Vindas As Baleias”.
(ii) Participação na Feira do FAROL em Tubarão, divulgando os trabalhos e produtos artesanais e comestíveis dos atores envolvidos na ADTC.
</t>
  </si>
  <si>
    <t xml:space="preserve">Tendo sido a etapa burocrática da ADTC vencida, atualmente faz-se sua atualização de contabilidade (mesmo sem movimentação bancária) junto a Receita Federal. O que poderá favorecer –
uma vez sanada a dívida –
o pleito de projetos estruturantes para realização e implementação dos roteiros pela Associação, agregando novos atores. Obs: Esse Projeto iniciou com o DTS na região em 2007, com apoio do MPA da EPAGRI, UFSC, AMA, RIMISP. Mas não teve mais fonte de financiamento, todo o trabalho tem sido voluntário. Apenas alguns atores recebem o justo quando recebem os turistas em suas comunidades, ou local de trabalho.
</t>
  </si>
  <si>
    <t>Distribuição de sementes pela Divisão  Indigena da Secretaria Estadual  de Desenvolvimento Rural. Distribuição de cestas básicas para todas as famílias indígenas inscritas no CAUNICO cujos municípios declararam estado de emergência em relação à estiagem.</t>
  </si>
  <si>
    <t>Convênio com Laboratório de São Paulo para melhor identificação. Além da definição dos 4 (que na verdade são 7 polígonos de exclusão), tivemos a publicação na página oficial da FEPAM de mais um polígono localizado no entorno do Parque do Delta do Jacuí. Convênio com Laboratório de São Paulo para melhor identificação.
Publicação da INSTRUÇÃO NORMATIVA SEMA Nº 03, de 2 de março de 2023 que estabelece o fluxo administrativo para norma geral do Plano de Manejo da APA do Banhado Grande – “As empresas de pulverização agrícola que prestam serviços na APA do Banhado Grande, proprietários de aeronaves, ou proprietários e suas representações para esse fim, devem informar a aplicação aérea de agrotóxicos ao órgão responsável pela administração da Unidade de Conservação”</t>
  </si>
  <si>
    <t>Polígonos de exclusão de pulverização aérea de agrotóxicos - FEPAM - Fundação Estadual de Proteção Ambiental https://fepam.rs.gov.br/poligonos-de-exclusao-de-pulverizacao-aerea-de-agrotoxicos
- POLÍGONO 1 - Área Localizada no Município de Pelotas;
- POLÍGONO 3 – Compreende os polígonos localizados na APA do Banhado Grande
-POLÍGONO 4 – Compreende os polígonos localizados no município de Rio Grande
-POLÍGONO 4.1 - Ponte Federal, na BR-471, Km 74, no Taim, na cidade do Rio Grande
-POLÍGONO 4.2 - RVS Banhado do Maçarico
-POLÍGONO 4.3 - Estação Ecológica do Taim 
-POLÍGONO 5 - Compreende os polígonos localizados no entorno do Parque do Delta do Jacuí
-IN SEMA 03/2023</t>
  </si>
  <si>
    <t>Ficou uma lacuna de esforço da articuladora para a porção do PAN no Estado de SC. Estou buscando informações junto ao órgão ambiental estadual de SC para verificar se houve alguma definição de zonas, porém, ainda não obtive retorno oficial. Ainda, solicitei há poucos dias informações também de como está na prática a aplicação dos polígonos, se houveram intercorrências, mas ainda também não obtive retorno. Assim que tiver informações, pretendo prestá-las à coordenação do PAN, mesmo que fora do prazo, pois acredito ser um resultado importante para essa ação.
No mais, lamento não ter atendido por completo a demanda, um pouco disso porque meu trabalho é muito no operacional da UC, o que me traz bastante demanda fora de escritório. Mas isso não é justificativa,  pois todos temos demandas de todas as ordens.</t>
  </si>
  <si>
    <t>Continuam as ações listadas na coluna anterior dessa tabela. Além disso, foi submetido projeto para o Edital Finep, com ações de caracterização dos ecossistemas de butiazais no bioma Pampa como: (i) estoques de carbono do solo associados à atividade pecuária, (ii) quantificação dos fluxos e emissões totais de gases de efeito estufa (GEE), para avaliação e o monitoramento do potencial de aquecimento global. Também foi elaborado um Programa de Regularização de Área Degradada (PRAD) em parceria com a SEMA/RS, com o planejamento do manejo da pecuária e do controle da vegetação nativa arbustiva para conservação do ecossistema de butiazal em campo nativo.</t>
  </si>
  <si>
    <t xml:space="preserve">Acordo de Cooperação Técnica entre a Fazenda São Miguel e a Embrapa Clima Temperado, publicado no Diário Oficial da União.
PRAD elaborado e submetido para avaliação da SEMA/RS.
</t>
  </si>
  <si>
    <t>Publicação do livro: “Patrimônio natural dos Butiazais da Fazenda São Miguel”; publicação de 8 artigos científicos; publicações da Embrapa; publicações do livro “Butiá para todos os gostos”; Site da rota dos Butiazais publicado com o conjunto de atividades; certificação de extrativismo de Butiá emitida.</t>
  </si>
  <si>
    <t>Título: PALMERAS NUS AL SUR DE LA AMÉRICA AUSTRAL
Editores: Norma I. Hilgert, Mª Leila Pochettino y J. Esteban Hernández Bermejo.
Editorial: Programa Iberoamericano de Ciencia y Tecnología para el Desarrollo
(www.cyted.org)
ISBN: 978-84-15413-38-7. Financiado por: CYTED</t>
  </si>
  <si>
    <t>Sugerimos excluir esta ação ou trocar a redação para: “Incentivar a disponibilização de mudas de butiazeiros em áreas privadas para a recuperação ou formação de butiazais por agricultores familiares, povos e comunidades tradicionais.”</t>
  </si>
  <si>
    <t>Foram desenvolvidos indicadores relacionados a sistemas agroflorestais, com produto citado na II Monitoria. O livro " Certificação Agroflorestal: a experiência do Rio Grande do Sul na regularização de manejos de base ecológica e no incentivo aos produtos da sociobiodiversidade" tem sido utilizado para o fortalecimento da certificação, que tende a evoluir para a geração, também, de indicadores. Para o extrativismo sustentável e para a restauração de áreas degradadas, a participação de articuladores e mebros do GAT em projetos e fóruns relativos ao tema tende também, possivelmente, a contribuir para a geração e implementação de indicadores.</t>
  </si>
  <si>
    <t>SANGALLI et al. Monitoring and performance of participatory indicators of traditional
systems of production of yerba mate in the Centro-Sul and in the Vale do
Iguaçu, Paraná, Brazil. Vol. 59, p. 249-274, jan./jun. 2022. DOI: 10.5380/dma.v59i0.76207 e-ISSN 2176-9109; Tese ADRIANA RITA SANGALLI, 2021 (UNIVERSIDADE FEDERAL DO RIO GRANDE DO SUL FACULDADE DE CIÊNCIAS ECONÔMICAS PROGRAMA DE PÓS-GRADUAÇÃO EM DESENVOLVIMENTO RURAL)</t>
  </si>
  <si>
    <t xml:space="preserve">A geração de indicadores, em cada um dos três temas previstos na ação (SAFs, Extrativismo Sustentável e Restauração) é de fundamental importância; porém, exige de fato grande investimento de tempo, de articulação e de pesquisa de campo, o que foi deficitário por parte do articulador, para que haja produtos sistematizados e sendo utilizados neste sentido, considerando as características específicas dos ecossistemas associados ao território do PAN. </t>
  </si>
  <si>
    <t>Walter</t>
  </si>
  <si>
    <t>Foi elaborado uma proposta de diretrizes e critérios para a análise dos pedidos de supressão de Campos Nativos do RS. Tal proposta foi finalizada e encaminhada à direção da FEPAM na forma de relatório de Grupo de Trabalho formalizado pela PORTARIA CONJUNTA SEMA-FEPAM Nº 12, de 1º de novembro de 2019. Relatório "Diretrizes e critérios para a autorização de supressão de Campos do Rio Grande do Sul".</t>
  </si>
  <si>
    <t>Relatório "Diretrizes e critérios para a autorização de supressão de Campos do Rio Grande do Sul".</t>
  </si>
  <si>
    <t>Articular a institucionalização de propostas técnicas nas rotinas da FEPAM.</t>
  </si>
  <si>
    <t>1) Após avanços na publicação do Termo de referência para a elaboração de projetos técnicos para a modalidade "Compensação Ambiental Oriunda de obra de Utilidade Publica" (https://sema.rs.gov.br/banco-de-projetos-tecnicos-para-rfo-5c0670cf0dd6f), foram aprovados e foram executados/estão em execução 5 (cinco) projetos técnicos de Reposição Florestal Obrigatória no território do PAN Lagoas com produtos relacionados à restauração ecológica de ambientes florestais e não florestais: 1.1 Reflorestamento, viveirismo comunitário e agricultura indígena em aldeias Guarani no Litoral Norte do RS; 1.2 Uma aliança entre a recuperação da biodiversidade e o nhandereko (modo de ser e viver guarani) na região metropolitana de Porto Alegre; 1.3 Ações de Manejo e Controle de Plantas Exóticas Invasoras no Refúgio de Vida Silvestre Banhado dos Pachecos; 1.4 Unidades Demonstrativas de Restauração Ecológica de ecossistemas campestres; – Restauração Ecológica em Unidades de Conservação invadidas por gramíneas exóticas; 1.5 Rota dos Butiazais: fortalecendo a cadeia produtiva do butiá para geração de renda e conservação de ecossistemas . 2) Além disso, foram sistematizados e disponibilizados no endereço eletrônico da SEMA (materiais contemporâneos de referência sobre restauração ecológica, a fim de subsidiar a elaboração de projetos de Reposição Florestal Obrigatória e PRADs (https://www.sema.rs.gov.br/prad).</t>
  </si>
  <si>
    <t>1) Termo de Referência com diretrizes técnicas sobre RFO publicado no endereço eletrônica da SEMA; 2) 5 (cinco) projetos técnicos de RFO abrangendo restauração ecológica em implementação/implementados no território PAN Lagoas do Sul; 3) Materiais sistematizados e disponibilizados no endereço eletrônico da SEMA com conteúdos contemporâneos sobre restauração ecológica (modalidades RFO e PRADs).</t>
  </si>
  <si>
    <r>
      <rPr>
        <sz val="12"/>
        <color rgb="FF000000"/>
        <rFont val="Calibri"/>
        <family val="2"/>
        <scheme val="minor"/>
      </rPr>
      <t>Jorge </t>
    </r>
    <r>
      <rPr>
        <sz val="12"/>
        <color rgb="FF111111"/>
        <rFont val="Calibri"/>
        <family val="2"/>
        <scheme val="minor"/>
      </rPr>
      <t xml:space="preserve">Luiz Rodrigues Filho
</t>
    </r>
    <r>
      <rPr>
        <sz val="12"/>
        <color rgb="FF000000"/>
        <rFont val="Calibri"/>
        <family val="2"/>
        <scheme val="minor"/>
      </rPr>
      <t xml:space="preserve"> UDESC (Laguna)</t>
    </r>
  </si>
  <si>
    <t xml:space="preserve">Ainda que o mapa não tenha sido finalizado, estudos vêm sendo feito, inclusive o Livro do PAN, Relatório GT Lagoas, Dissertação de Mestrado Laguna SC através de perspectivas de pescadores artesanais. Projeto FAPESC aprovado, ação em andamento. </t>
  </si>
  <si>
    <t>Projeto de mapeamento em andamento</t>
  </si>
  <si>
    <t xml:space="preserve">No dia 31/03/2023 foi publicada a edição especial da Revista Costas com alguns dos trabalhos participantes do XIV ENCOGERCO, dentre eles o artigo completo "Invasão Biológica na Zona Costeira: Ameaça Ambiental e Perspectivas de Manejo nos Municípios Litorâneos da Bacia Hidrográfica do Rio Tramandaí/RS". Além da publicação do artigo, teve início em novembro/22 o projeto "Ações de Manejo e Controle de Plantas Exóticas Invasoras no Refúgio de Vida Silvestre Banhado Dos Pachecos" realizado com recursos de Reposição Florestal Obrigatória da empresa Neoenergia para controle do capim-braquiária e pinus. Esse projeto foi elaborado pelo Programa Invasoras RS e a gestão da UC e entregue a empresa para aprovação junto a SEMA em jan/22. Para a construção do projeto, foi feito contato com as UCs presentes no território do PAN Lagoas e que responderam a pesquisa realizada pela SEMA sobre a presença de EEI, tendo como interessado na realização do projeto o REVIS Banhado dos Pachecos. O projeto em execução tem duração de dois anos e realiza o monitoramento de duas espécies potencialmente impactadas pela braquiária, o curiango-do-banhado (Hydropsalis anomala) e o tuco-tuco-do-lami (Ctenomys lami). </t>
  </si>
  <si>
    <t>Artigo publicado na Revista Costas (https://revistas.uca.es/index.php/costas/issue/view/549/311) e projeto de controle EEI REVIS Banhado Pachecos em execução (https://sema.rs.gov.br/projetos-em-execucao)</t>
  </si>
  <si>
    <t>A abrangência da execução da ação pode ser considerada pontual, tendo em vista a extensão do território do PAN e a extensão da invasão (mesmo que subestimada) por diferentes espécies no território. Para mudar este cenário, faz-se necessária uma maior articulação entre os atores. A primeira tentativa foi via Comitês de Bacia, por ser um colegiado que reune diversos atores do território. Porém como não se teve sucesso, talvez seria o caso de instigar uma articulação com os demais atores do PAN Lagoas mesmo, para divulgação do Programa e das potencialidades de ações conjuntas. Para isso, proponho abrir um espaço de fala para o Programa em um próximo encontro dos atores, ou se for o caso, promover um encontro sobre este tema especificamente. Para isso, gostaria de contar com o apoio do GAT para melhor definição e articulação da proposta.</t>
  </si>
  <si>
    <t>Agrupada com ação 4.11 na Monitoria Anual 1</t>
  </si>
  <si>
    <t>AGRUPADA COM 4.11</t>
  </si>
  <si>
    <r>
      <t xml:space="preserve">Incentivar a implementação das ações do Plano de Ação da Lagoa do Paurá/São José do Norte, com foco no controle  da invasão biológica de </t>
    </r>
    <r>
      <rPr>
        <i/>
        <sz val="12"/>
        <color rgb="FF000000"/>
        <rFont val="Calibri"/>
        <family val="2"/>
        <scheme val="minor"/>
      </rPr>
      <t xml:space="preserve">Pinus </t>
    </r>
    <r>
      <rPr>
        <sz val="12"/>
        <color rgb="FF000000"/>
        <rFont val="Calibri"/>
        <family val="2"/>
        <scheme val="minor"/>
      </rPr>
      <t>spp pelas empresas responsáveis.</t>
    </r>
  </si>
  <si>
    <r>
      <t xml:space="preserve">Relatório apresentado da execução das ações de controle da invasão biológica de </t>
    </r>
    <r>
      <rPr>
        <i/>
        <sz val="12"/>
        <color rgb="FF000000"/>
        <rFont val="Calibri"/>
        <family val="2"/>
        <scheme val="minor"/>
      </rPr>
      <t>pinus.</t>
    </r>
  </si>
  <si>
    <r>
      <t xml:space="preserve">Redução da invasão biológica de </t>
    </r>
    <r>
      <rPr>
        <i/>
        <sz val="12"/>
        <color theme="1"/>
        <rFont val="Calibri"/>
        <family val="2"/>
        <scheme val="minor"/>
      </rPr>
      <t>pinus</t>
    </r>
    <r>
      <rPr>
        <sz val="12"/>
        <color theme="1"/>
        <rFont val="Calibri"/>
        <family val="2"/>
        <scheme val="minor"/>
      </rPr>
      <t xml:space="preserve"> no entorno da lagoa do Paurá.</t>
    </r>
  </si>
  <si>
    <t>Conforme relatório encaminhado pela empresa, o segundo repasse de controle ao rebrote/disseminação dos exemplares de pinus foi realizado em Outubro de 2022. O próximo está previsto para ser executado nos próximos 2 anos;
A princípio, a biomassa remanescente de Pinus apresenta bom grau de decomposição. Será proposto um acompanhamento, com confecção de relatório, descrevendo o grau de recuperação desta área;
Será aberto processo de denúncia com relação aos proprietários lindeiros que possuem disseminação de exemplares de Pinus no entorno da lagoa do Paurá;</t>
  </si>
  <si>
    <t>Na parte competente à HABITASUL Florestal, foi realizada a remoção integral do plantio e controle total da disseminação;
Nas partes lindeiras será aberto processo de denúncia, com previsão de remoção do plantio em até 90 (noventa) dias;</t>
  </si>
  <si>
    <t>Desconhecimento de todos os proprietários ocorrentes no entorno da Lagoa do Paurá. Alguns não possuem nem CAR registrado.</t>
  </si>
  <si>
    <t>i - Frederico S. Salamoni Seganfredo (FEPAM/DASP/DILAP - RS)</t>
  </si>
  <si>
    <r>
      <t xml:space="preserve">Apoiar estudos e ações visando a erradicação de </t>
    </r>
    <r>
      <rPr>
        <i/>
        <sz val="12"/>
        <color rgb="FF000000"/>
        <rFont val="Calibri"/>
        <family val="2"/>
        <scheme val="minor"/>
      </rPr>
      <t>Pinus</t>
    </r>
    <r>
      <rPr>
        <sz val="12"/>
        <color rgb="FF000000"/>
        <rFont val="Calibri"/>
        <family val="2"/>
        <scheme val="minor"/>
      </rPr>
      <t>spp. em áreas invadidas no Parque Nacional da Lagoa do Peixe  e a recuperação das áreas degradadas.</t>
    </r>
  </si>
  <si>
    <r>
      <t xml:space="preserve">Áreas invadidas por </t>
    </r>
    <r>
      <rPr>
        <i/>
        <sz val="12"/>
        <color theme="1"/>
        <rFont val="Calibri"/>
        <family val="2"/>
        <scheme val="minor"/>
      </rPr>
      <t>Pinus</t>
    </r>
    <r>
      <rPr>
        <sz val="12"/>
        <color theme="1"/>
        <rFont val="Calibri"/>
        <family val="2"/>
        <scheme val="minor"/>
      </rPr>
      <t>sp no Rio Grande do Sul e Santa Catarina</t>
    </r>
  </si>
  <si>
    <t>Informar que o PARNA Lagoa do Peixe mantém um rabalho permanente no controle do pínus, o que é obrigação vinda de decisão judicial. Como já dito, o fluxo desse trbalho varia com a capacidade da equipe gestora. Nos últimos 12 meses houve nos meses de outubro a março, controle manual feito pelos brigadistas (3 a 5 pessoas) focando nas margens das estradas que cruzam o Parque, e mais uma área onde já foi cortada a floresta exótica mas surgiram novos pínus. Também foi realizado o segundo leilão de madeira em pé, que está cortando 43 hectares no extremo norte do Parque.</t>
  </si>
  <si>
    <t>Controle da dispersão nas margens das estradas da Praia Nova e Talha Mar, e corte de 43 ha de floresta.</t>
  </si>
  <si>
    <t>O trabalho segue no ritmo da capacidade da equipe gestora, entre muitas outras demandas.</t>
  </si>
  <si>
    <r>
      <t xml:space="preserve">Implementar projeto de controle da invasão biológica de </t>
    </r>
    <r>
      <rPr>
        <i/>
        <sz val="12"/>
        <color rgb="FF000000"/>
        <rFont val="Calibri"/>
        <family val="2"/>
        <scheme val="minor"/>
      </rPr>
      <t>Pinus</t>
    </r>
    <r>
      <rPr>
        <sz val="12"/>
        <color rgb="FF000000"/>
        <rFont val="Calibri"/>
        <family val="2"/>
        <scheme val="minor"/>
      </rPr>
      <t xml:space="preserve"> spp. na faixa de domínio da BR 101 (trecho Capivari do Sul à São José do Norte).</t>
    </r>
  </si>
  <si>
    <r>
      <t xml:space="preserve">Redução da área invadida de </t>
    </r>
    <r>
      <rPr>
        <i/>
        <sz val="12"/>
        <color theme="1"/>
        <rFont val="Calibri"/>
        <family val="2"/>
        <scheme val="minor"/>
      </rPr>
      <t>pinus</t>
    </r>
    <r>
      <rPr>
        <sz val="12"/>
        <color theme="1"/>
        <rFont val="Calibri"/>
        <family val="2"/>
        <scheme val="minor"/>
      </rPr>
      <t xml:space="preserve"> na faixa de domínio da BR-101.</t>
    </r>
  </si>
  <si>
    <t xml:space="preserve">Houve protocolo do DAER junto à FEPAM de projeto de controle da espécie  Pinus sp. na faixa de domínio do trecho sob sua responsabilidade  (Capivari do Sul à Tavares - Núcleo denominado Osório pelo DAER), conforme exigido pela Licença Ambiental. O mesmo está sendo avaliado pela equipe técnica do Programa Estadual de Controle de Exóticas Invasoras e apresenta um cronograma estimado para 10 anos para controle. É um importante passo para efetivação do controle e, certamente, a ação do PAN será implementada (Implementar projeto de controle da invasão biológica de Pinus spp. na faixa de domínio da BR 101 (trecho Capivari do Sul à São José do Norte), porém não dentro da temporalidade do PAN Lagoas. </t>
  </si>
  <si>
    <t>Projeto de Recuperação da Qualidade no Meio Ambiente - Supressão e Controle de Espécies Exóticas Invasoras nas Faixas de Domínio de Rodovias do Rio Grande do Sul, apresentado à FEPAM pelo DAER em dez/22 (proa 19/0567-0001116-0).</t>
  </si>
  <si>
    <t xml:space="preserve"> Esta ação foi deslocada da SEMA ao longo da execução do PAN Lagoas, passando a contistitur uma atribuição da FEPAM, pois o controle de exóticas tornou-se uma exigência legal nos processos de licenciamento ambiental das estradas, dentre outras condicionantes. Portanto, inicialmente pensada a partir da SEMA como decorrência do Projeto RS Biodiversidade, sua ação passa a  depender dos fluxos e rotinas institucionais da FEPAM. Esta migração de competência, somada às  prioridades institucionais da Fundação, de pouca convergência com os objetivos do PAN, tornou sua execução de menor prioridade. Apesar disso, a movimentação do PAN junto ao setor competente na FEPAM, o qual utilizou do PAN como ferramenta para reforçar as obrigações do DAER, culminou nos avanços deste último ano (protocolo pelo DAER de um Projeto de Supressão e Controle). Cabe registrar a preocupação quanto à forma de contratação dos serviços de supressão pelo DAER, conforme mencionado pela empresa,  sendo um processo excessivamente lento e oneroso. </t>
  </si>
  <si>
    <t>Não há membros fixos das Colônias de Pesca e Capitania dos Portos</t>
  </si>
  <si>
    <t>Concluída na Monitoria I</t>
  </si>
  <si>
    <t>A passagem contínua das embarcações foi permitida na área de proteção ambiental.</t>
  </si>
  <si>
    <t>Agrupada com ação 4.19 na Monitoria Anual 1</t>
  </si>
  <si>
    <t>AGRUPADA COM 4.19</t>
  </si>
  <si>
    <r>
      <rPr>
        <sz val="12"/>
        <color rgb="FF000000"/>
        <rFont val="Calibri"/>
        <family val="2"/>
        <scheme val="minor"/>
      </rPr>
      <t>(i) 1. Como em anos interiores, foram realizadas reuniões no âmbito da SAP/MAPA, com grupos de trabalhos instituídos, para discussões sobre a pesca da tainha no âmbito artesanal e industrial, com definição de cotas nos anos de 2022 e 2023 e outras providências, bem como definidos padrões e critérios para a pesca da tainha em 2022 e 2023.
2. Ficou mantida a Portaria SAP/MAPA n° 798 de 2022 que, por decisão judicial, suspendeu a Portaria SAP/MAPA nº 115 de 2022, que instituiu o Plano para a Retomada Sustentável da Atividade de Pesca de Arrasto na Costa do Rio Grande do Sul, assim como a norma para o arrasto no litoral do Rio Grande do Sul, por meio da Portaria SAP/MAPA nº 634 de 2022, que estabelecia regras para a pesca sustentável de arrasto motorizado de camarão na faixa marítima da zona costeira adjacente ao Estado do Rio Grande do Sul, das três à 12  milhas náuticas. No âmbito desta pescaria, foi publicada a Portaria SAP/MAPA 656/2022 que estabeleceu um novo ordenamento e monitoramento para o exercício da pesca dos camarões rosa (</t>
    </r>
    <r>
      <rPr>
        <i/>
        <sz val="12"/>
        <color rgb="FF000000"/>
        <rFont val="Calibri"/>
        <family val="2"/>
        <scheme val="minor"/>
      </rPr>
      <t>Penaeus paulensis</t>
    </r>
    <r>
      <rPr>
        <sz val="12"/>
        <color rgb="FF000000"/>
        <rFont val="Calibri"/>
        <family val="2"/>
        <scheme val="minor"/>
      </rPr>
      <t xml:space="preserve">, </t>
    </r>
    <r>
      <rPr>
        <i/>
        <sz val="12"/>
        <color rgb="FF000000"/>
        <rFont val="Calibri"/>
        <family val="2"/>
        <scheme val="minor"/>
      </rPr>
      <t xml:space="preserve">P. brasiliensis </t>
    </r>
    <r>
      <rPr>
        <sz val="12"/>
        <color rgb="FF000000"/>
        <rFont val="Calibri"/>
        <family val="2"/>
        <scheme val="minor"/>
      </rPr>
      <t xml:space="preserve">e </t>
    </r>
    <r>
      <rPr>
        <i/>
        <sz val="12"/>
        <color rgb="FF000000"/>
        <rFont val="Calibri"/>
        <family val="2"/>
        <scheme val="minor"/>
      </rPr>
      <t>P. subtilis</t>
    </r>
    <r>
      <rPr>
        <sz val="12"/>
        <color rgb="FF000000"/>
        <rFont val="Calibri"/>
        <family val="2"/>
        <scheme val="minor"/>
      </rPr>
      <t>),
sete-barbas (</t>
    </r>
    <r>
      <rPr>
        <i/>
        <sz val="12"/>
        <color rgb="FF000000"/>
        <rFont val="Calibri"/>
        <family val="2"/>
        <scheme val="minor"/>
      </rPr>
      <t>Xiphopenaeus kroyeri</t>
    </r>
    <r>
      <rPr>
        <sz val="12"/>
        <color rgb="FF000000"/>
        <rFont val="Calibri"/>
        <family val="2"/>
        <scheme val="minor"/>
      </rPr>
      <t>), branco, (</t>
    </r>
    <r>
      <rPr>
        <i/>
        <sz val="12"/>
        <color rgb="FF000000"/>
        <rFont val="Calibri"/>
        <family val="2"/>
        <scheme val="minor"/>
      </rPr>
      <t>Penaeus schmitti</t>
    </r>
    <r>
      <rPr>
        <sz val="12"/>
        <color rgb="FF000000"/>
        <rFont val="Calibri"/>
        <family val="2"/>
        <scheme val="minor"/>
      </rPr>
      <t>), santana ou vermelho, (</t>
    </r>
    <r>
      <rPr>
        <i/>
        <sz val="12"/>
        <color rgb="FF000000"/>
        <rFont val="Calibri"/>
        <family val="2"/>
        <scheme val="minor"/>
      </rPr>
      <t>Pleoticus muelleri</t>
    </r>
    <r>
      <rPr>
        <sz val="12"/>
        <color rgb="FF000000"/>
        <rFont val="Calibri"/>
        <family val="2"/>
        <scheme val="minor"/>
      </rPr>
      <t>) e barba-ruça (</t>
    </r>
    <r>
      <rPr>
        <i/>
        <sz val="12"/>
        <color rgb="FF000000"/>
        <rFont val="Calibri"/>
        <family val="2"/>
        <scheme val="minor"/>
      </rPr>
      <t>Artemesia longinaris</t>
    </r>
    <r>
      <rPr>
        <sz val="12"/>
        <color rgb="FF000000"/>
        <rFont val="Calibri"/>
        <family val="2"/>
        <scheme val="minor"/>
      </rPr>
      <t>) no Mar Territorial e na Zona Econômica Exclusiva nas regiões
Sudeste e Sul do Brasil.
3. Discussão em alguns fóruns sobre a possibilidade de pesca da miragaia ou burriquete (</t>
    </r>
    <r>
      <rPr>
        <i/>
        <sz val="12"/>
        <color rgb="FF000000"/>
        <rFont val="Calibri"/>
        <family val="2"/>
        <scheme val="minor"/>
      </rPr>
      <t>Pogonias courbina</t>
    </r>
    <r>
      <rPr>
        <sz val="12"/>
        <color rgb="FF000000"/>
        <rFont val="Calibri"/>
        <family val="2"/>
        <scheme val="minor"/>
      </rPr>
      <t xml:space="preserve">) para a pesca artesanal no litoral catarinense e gaúcho.
4. Discussões e elaboração de documentos a partir de um subgrupo do GTI de espécies ameaçadas de extinção aquáticas (MMA, SAP/MAPA dentre outros participantes) para revisão do Plano de Recuperação dos bagres marinhos. Também estão ocorrendo discussões locais no âmbito de comunidades e fóruns (e.g. Mopert, Fórum do Delta do Jacuí, Fórum da Lagoa dos Patos, Comissão Técnica de Pesca (CEDERURAL/SC, dentre outros)). Há ainda processo judicial em andamento para liberação da pesca dos bagres </t>
    </r>
    <r>
      <rPr>
        <i/>
        <sz val="12"/>
        <color rgb="FF000000"/>
        <rFont val="Calibri"/>
        <family val="2"/>
        <scheme val="minor"/>
      </rPr>
      <t>Genidens barbus e Genidens planifrons</t>
    </r>
    <r>
      <rPr>
        <sz val="12"/>
        <color rgb="FF000000"/>
        <rFont val="Calibri"/>
        <family val="2"/>
        <scheme val="minor"/>
      </rPr>
      <t xml:space="preserve"> no âmbito da Lagoa dos Patos. Em julho de 2022 foi publicado um Acórdão do TCU 3791/2022 que em síntese, recomenda que , diante da "impossibilidade técnico-jurídica para a unilateral fixação do uso, supostamente sustentável, das espécies classificadas nas categorias Criticamente em Perigo (CR) e Em Perigo (EN), a possbilidade de uso fosse restrita apenas às espécies na categoria Vulnerável (VU). Até junho de 2023 os órgãos responsáveis pela pesca não se manifestaram em relação à aplicação ou não deste acórdão, mas fez com que os trabalhos dedicados à revisão dos Planos de Recuperação fossem suspensos, no que se refere aqueles que tratavam de espécies nas duas categorias mais severas de ameaça (CR e EN), como é o caso dos bagres-marinhos;
6.Manutenção da implementação e monitoramento do Termo de Compromisso do PARNA Lagoa do Peixe na pesca de camarão-rosa, com discussões e adesão ao Programa Monitora do ICMBio.
7. Discussões com governos do âmbito federal e estadual e setor pesqueiro artesanal do litoral do Rio Grande do Sul da proposta de desenvolvimento de estudos relacionados às capturas incidentais de raia-viola (</t>
    </r>
    <r>
      <rPr>
        <i/>
        <sz val="12"/>
        <color rgb="FF000000"/>
        <rFont val="Calibri"/>
        <family val="2"/>
        <scheme val="minor"/>
      </rPr>
      <t>Pseudobatos horkelii</t>
    </r>
    <r>
      <rPr>
        <sz val="12"/>
        <color rgb="FF000000"/>
        <rFont val="Calibri"/>
        <family val="2"/>
        <scheme val="minor"/>
      </rPr>
      <t>) e perspectivas futuras.
8. Manutençãõ de discussões para revisão do ordenamento da pesca de emalhe no litoral de SC, com especial referência ao litoral sul (Câmara Setorial de Pesca - CEDERURAL/SC).
10 - A partir da Rede Pesca Brasil, e recriação dos Comitês Permanentes de Gestão (CPGs), com a criação de grupos técnicos científficos (em substituição aos subcomitês científicos), houve algumas reuniões destes comitês em especial do de Pelágicos do Sudeste e Sul e do Demersais do Sudeste e Sul, que tem ações ligadas à pesca no âmbito do PAN Lagoas do Sul.
11. Criação do Ministério da Pesca e retomada da Gestão Compartilhada com o MMA, pode ser visto como um avanço para esta ação. (Decreto 11352/2023 e Portaria MPA n° 55 de 2023)</t>
    </r>
  </si>
  <si>
    <t xml:space="preserve">Portaria SAP/MAPA nº 634 de 2022; Decreto 11352/2023 e Portaria MPA n° 55 de 2023      </t>
  </si>
  <si>
    <t>Não houve problemas associadas a obtenção das informações, mas há as complexidades intrínsecas em se conciliar o uso e a proteção, tanto das espécies-alvo, que podem ser de interesse de pescarias com portes bastante diferentes, bem como às espécies ameaçadas de exitinção, que podem também ser de interesse ou serem capturadas incidentalmente e definir boas práticas para a redução de sua mortalidade e soltura deveriam ser investigadas e implementadas. A discussão em fóruns locais ainda é um desafio, mas isto tem sido estimulado ainda mais a partir de 2023.</t>
  </si>
  <si>
    <t>A ação não teve andamento. Foi sugerida revisão dos produtos, não realizada</t>
  </si>
  <si>
    <t xml:space="preserve">O Relatório  ASAE abordará  esse tema no  que se refere  às atividades  portuárias em  Rio Grande,  dentro dos  limites do  baixo estuário  da Lagoa dos  Patos. Asssim,  essa ação  acabará não  abrangendo todo o sistema  Patos-Guaíba.
</t>
  </si>
  <si>
    <t xml:space="preserve">Entre junho de 2021 e 2022 foram concluídas 12 Dissertações de mestrado e 2 Teses de doutorado no curso de Pós-Graduação em Biologia de Ambientes Aquáticos Continentais da Universidade Federal do Rio Grande. Sugestão de encaminhamento: Para o próximo ciclo do PAN, definir como Meta a elaboração e execução de um projeto unificado em Rede para pesquisas comparativas entre os quatro ou cinco principais corpos de água do Território. A Função da Coordenação do PAN seria buscar os recursos necessários. </t>
  </si>
  <si>
    <t xml:space="preserve">Dissertação Amanda Oliveira Travessas “Dieta e repartição de recursos entre garças reproduzindo em simpatria no sul do Brasil”. Disponível em: https://ppgbac.furg.br/dissertacoes-e-teses/72-publicacoes-de-2021/517-13041dissertacao-amanda-oliveira-travessas 
Dissertação Andréa Luiza de Mattos de Moraes “Variação espacial do bacterioplâncton e fitoplâncton na Lagoa Mirim – RS". Disponível em: https://ppgbac.furg.br/dissertacoes-e-teses/73-publicacoes-de-2022/557-13334dissertacao-andrea-luiza-de-mattos-de-moraes 
Dissertação Bárbara Oleinski Parada “A complexidade de macrófitas aquáticas influencia os atributos funcionais de invertebrados aquáticos?”. Disponível em: https://ppgbac.furg.br/dissertacoes-e-teses/73-publicacoes-de-2022/595-13596dissertacao-barbara-oleinski-parada 
Dissertação Caroline Vettorazzi Bernabé “Aspectos reprodutivos do camarão-rosa Penaeus brasiliensis (Decapoda: Penaeidae) no sudeste do Brasil”. Disponível em: https://ppgbac.furg.br/dissertacoes-e-teses/73-publicacoes-de-2022/577-13525dissertacao-caroline-vettorazzi-bernabe 
Dissertação Celomar Severo de Sena “Distribuição potencial de espécies de Podostemaceae frente às mudanças climáticas”. Disponível em: https://ppgbac.furg.br/dissertacoes-e-teses/73-publicacoes-de-2022/524-13216dissertacao-celomar-severo-de-sena 
Tese Daiana Kaster Garcez “Taxonomia e padrões micro e macroevolutivos em peixes anuais dos gêneros Cynopoecilus e Austrolebias (Cyprinodontiformes: Rivulidae) com aplicações para a conservação”. Disponível em: https://ppgbac.furg.br/dissertacoes-e-teses/72-publicacoes-de-2021/537-12973tese-daiana-kaster-garcez 
Tese Emanuela Cristina de Castro “Metacomunidades em riachos subtropicais preservados : singularidade ecológica e esforço de amostragem.”. disponível em: https://ppgbac.furg.br/dissertacoes-e-teses/72-publicacoes-de-2021/518-13095tese-emanuela-cristina-de-castro 
Dissertação Felipe Caseiro Silva “Transporte lateral realizado por aves aquáticas para o ambiente terrestre, em uma colônia no sul do Brasil”. Disponível em: https://ppgbac.furg.br/dissertacoes-e-teses/72-publicacoes-de-2021/519-13099dissertacao-felipe-caseiro-silva 
Dissertação Gabriela Chavez Cossio “Efeito dos herbicidas atrazina e clomazona sobre a macrófita aquática Eichhornia crassipes (Mart.) Solms (Pontederiaceae)”. Disponível em: https://ppgbac.furg.br/dissertacoes-e-teses/72-publicacoes-de-2021/520-13122dissertacao-gabriela-chavez-cossio 
Tese Karine Massia Pereira “Influência da fisiografia, paisagem, fatores espaciais e locais, e sobreposição espacial de macrófitas aquáticas em áreas úmidas do sul do Brasil”. Disponível: https://ppgbac.furg.br/dissertacoes-e-teses/72-publicacoes-de-2021/516-12970tese-karine-massia-pereira 
Dissertação Liane Näetzold “Modelos de nicho ecológico : aplicações e tendências para peixes de água doce”. Disponível em: https://ppgbac.furg.br/dissertacoes-e-teses/72-publicacoes-de-2021/512-12909dissertacao-liane-naetzold 
Dissertação Luiz Gustavo Alves Lopes “Efeitos da contaminação por microplásticos na biomineralização do gastrópode Pomacea canaliculata”. Disponível em: https://ppgbac.furg.br/dissertacoes-e-teses/73-publicacoes-de-2022/558-13327dissertacao-luiz-gustavo-alves-lopes 
Dissertação Manuela Passos Tourinho “Resposta de Desmodesmus communis (E. Hegewald) E. Hegewald ao sombreamento e lixiviado de Cabomba caroliniana A. Gray sob diferentes concentrações de nitrato : uma abordagem experimental”. Disponível em: https://ppgbac.furg.br/dissertacoes-e-teses/72-publicacoes-de-2021/522-13194dissertacao-manuela-passos-tourinho 
Tese Muryllo Santos Castro “A evolução dos estudos ecotoxicológicos sobre a atrazina e uma análise dos possíveis preditores na tolerância de microalgas verdes expostas a esse herbicida”. Disponível em: https://ppgbac.furg.br/dissertacoes-e-teses/73-publicacoes-de-2022/523-13198tese-muryllo-santos-castro 
Tese Rafael Chaves Loureiro “Efeitos da contaminação por elementos traço em riachos : uma abordagem com diferentes grupos tróficos funcionais de insetos aquáticos”. Disponível em: https://ppgbac.furg.br/dissertacoes-e-teses/72-publicacoes-de-2021/515-12979tese-rafael-chaves-loureiro 
Dissertação Sabrina Dalmas Branchi “Caracterização morfológica e molecular de espécies de Gyrodactylidea (Monogenoidea) parasitas de Hisonotus spp. (Loricariidae) das bacias hidrográficas adjacentes à Lagoa dos Patos”. Disponível em: https://ppgbac.furg.br/dissertacoes-e-teses/72-publicacoes-de-2021/611-13275dissertacao-sabrina-dalmas-branchi 
Dissertação Saimon Branco Bueno “Análise cientométrica da fitorremediação de ambientes de água doce utilizando macrófitas aquáticas”. Disponível em: https://ppgbac.furg.br/dissertacoes-e-teses/73-publicacoes-de-2022/599-13600dissertacao-saimon-branco-bueno 
Dissertação Tamires Pereira Pintado “Diversidade, estrutura genética e variação morfológica em Cichlasoma portalegrense (Cichliformes, Cichlidae) da Região Costeira do Rio Grande do Sul”. Disponível em: https://ppgbac.furg.br/dissertacoes-e-teses/73-publicacoes-de-2022/529-13256dissertacao-tamires-pereira-pintado 
Dissertação Tauana Mores “Partição de recursos : invertebrados selecionam diatomáceas perifíticas do biofilme?”. Disponível em: https://ppgbac.furg.br/dissertacoes-e-teses/72-publicacoes-de-2021/525-13239dissertacao-tauana-mores 
Tese Thaísa Bozzetti Gauterio “DNA Barcoding e estruturação populacional de espécies de Belostoma (Belostomatidae: Hemiptera) e Culicoides (Ceratopogonidae: Diptera) da Planície Costeira do Rio Grande do Sul”. Disponível em: https://ppgbac.furg.br/dissertacoes-e-teses/72-publicacoes-de-2021/533-13240tese-thaisa-bozzetti-gauterio 
Dissertação Vinícius Mendes Meneses “Relação entre o uso antrópico do solo e a ocorrência de metais-traço em serpentes simpátricas da Planície Costeira do Rio Grande do Sul”. Disponível em: https://ppgbac.furg.br/dissertacoes-e-teses/73-publicacoes-de-2022/543-13315dissertacao-vinicius-mendes-meneses 
Dissertação Yan Gonçalves Gowert “Variabilidade de longo prazo (1997-2019) na abundância de juvenis da savelha Brevoortia pectinata (Jenyns, 1842) no estuário da Lagoa dos Patos e suas relações com fatores ambientais”. Disponível em: https://ppgbac.furg.br/dissertacoes-e-teses/73-publicacoes-de-2022/561-dissertacao </t>
  </si>
  <si>
    <t xml:space="preserve">Falta de editais específicos para desenvolver pesquisas na área do PAN.
</t>
  </si>
  <si>
    <t xml:space="preserve">A ação não teve andamento. </t>
  </si>
  <si>
    <t>Uma das  atividades do  projeto ASAE é  uma série de  cursos de curta  duração. Esse  tema, embora  possa ser  incluído, ainda  não passou a  figurar nessa  programação.</t>
  </si>
  <si>
    <t xml:space="preserve">Apenas alguns registros para conhecimento do GAT:
Quanto a dragagem do Porto de Rio Grande: A equipe do Portos/RS participou de uma reunião do COMDEMA-RG em dezembro de 2022 onde foi apresentado todo o processo e procedimentos adotados. Não foi levantado nenhum ponto negativo. Segundo as informações passadas as dragagens tenderão a ser mais frequentes, e assim com potencial menor de gerar grandes impactos negativos.
Quanto a possível dragagem da região do sangradouro na Lagoa Mirim: foi realizada uma reunião no Comitê Mirim-São Gonçalo, em abril de 2023, com a presença de uma equipe do IBAMA e DNIT/Brasília junto com a ALM. As equipes estavam em atividade de vistoria para a implantação da Hidrovia Uruguai-Brasil. A finalidade seria a criação do Termo de Referência para Licenciamento da Dragagem. Houve muitas perguntas e após na reunião os membros do Comitê se mostraram pouco esclarecidos. Sugestão de encaminhamento: Acho que a Lagoa Mirim deve ser um dos corpos de água para entrar na sugestão de nova Meta colocada no 4.26. </t>
  </si>
  <si>
    <t>Não há membros fixos da Colônia Z5, Colônia Z4 e APPESUL e alunos do PGDR/UFRGS.</t>
  </si>
  <si>
    <t>Não teve andamento na ação</t>
  </si>
  <si>
    <t>(ii) PM do delta do Jacuí faz parte dessa ação, mas não tem um vínculo direto com a mineração. Por isso, acredita que teve uma atividade feita. O Plano foi elaborado. 
(iii) Há um certo fortalecimento com as comunidades tradicionais. "</t>
  </si>
  <si>
    <t>(i) Luís Paulo Vieira Ramos (EMATER - Porto Alegre e Fórum Delta do Jacuí)
(ii) Roberta Aguiar dos Santos (CEPSUL/ICMBio)
(iii) Walter Steenbock (CEPSUL/ICMBio)"</t>
  </si>
  <si>
    <t>Existem informações sobre municípios que tem feito restituições por propriedades que integram as categorias disponíveis. Existem legislações que precisam ser regulamentadas e com a troca de secretarias e passagem de algumas atribuições ao IMA, gerou uma mudança grande de configuração. Nesse sentido, parece estarmos num momento de hiato. Por outro lado, a cobrança pelo uso da água é um tópico que merece reforço e maior divulgação também, com base na apresentação já divulgada na planilha de 2022.</t>
  </si>
  <si>
    <t xml:space="preserve">Material que pode ser usado para divulgar informações para os integrantes do PAN, interessados na temática da cobrança do uso da água. 
https://www.youtube.com/watch?v=0aWjFOROPuE&amp;t=35s
</t>
  </si>
  <si>
    <t>Falta de informação. Aguardo o tópico ser retomado junto a minha rede de contatos, que, com a nova configuração política, não souberam informar o andamento das regulamentações respectivas. No momento, não posso fazer um levantamento atualizado.</t>
  </si>
  <si>
    <t>Não houve andamento após a mudança de articuladores.</t>
  </si>
  <si>
    <t>Não há membros fixos das instituições que compõe o Conselho Gestor da APA da Lagoa Verde (Secretaria Municipal de Meio Ambiente de Rio Grande - SMMA, FURG, ESEC Taim/ICMBio, Sindicato Rural de Rio Grande - SRRG, Centro de Indústrias do Rio Grande - CIRG, Associação Comunitária dos Amigos e Moradores do Bolaxa - ACAMBO e Núcleo de Educação e Monitoramento Ambiental - NEMA) e da FEPAM.</t>
  </si>
  <si>
    <t xml:space="preserve">i - Continuidade da participação do NEMA no Conselho Gestor da APA, onde são discutidos os posicionamentos das instituições em relação às atividades e empreendimentos que tenham relação direta com a unidade. </t>
  </si>
  <si>
    <t>ii - Não alcançou os produtos esperados</t>
  </si>
  <si>
    <t>i - Kamila Debian
(NEMA) / ii -  Coordenação PAN Lagoas do Sul</t>
  </si>
  <si>
    <t>Fortalecimento na Relação do Parque Estadual de Itapeva e Parque Estadual de Itapuã com territórios Guarani. Fortalecimento da relação entre o Quilombo Anastácia e APA do Banhado Grande. Termo de referência para construção do SEUC considerando a atenção dos direitos dos povos tradicionais.</t>
  </si>
  <si>
    <t>i. não alcançou os produtos esperados</t>
  </si>
  <si>
    <t>Sem encaminhamentos necessários para andamento da ação</t>
  </si>
  <si>
    <t>SITUAÇÃO ATUAL DAS AÇÕES - MONITORIA FINAL (2023)</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</si>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</sst>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6]mmmm\-yy"/>
    <numFmt numFmtId="165" formatCode="mm/yy"/>
    <numFmt numFmtId="166" formatCode="mmmm\-yy"/>
    <numFmt numFmtId="167" formatCode="mmmm/yy"/>
  </numFmts>
  <fonts count="85" x14ac:knownFonts="1">
    <font>
      <sz val="11"/>
      <color theme="1"/>
      <name val="Arial"/>
    </font>
    <font>
      <b/>
      <sz val="18"/>
      <color theme="0"/>
      <name val="Calibri"/>
      <family val="2"/>
    </font>
    <font>
      <sz val="11"/>
      <name val="Arial"/>
      <family val="2"/>
    </font>
    <font>
      <sz val="18"/>
      <color theme="1"/>
      <name val="Calibri"/>
      <family val="2"/>
    </font>
    <font>
      <b/>
      <sz val="18"/>
      <color theme="1"/>
      <name val="Calibri"/>
      <family val="2"/>
    </font>
    <font>
      <sz val="12"/>
      <color theme="1"/>
      <name val="Calibri"/>
      <family val="2"/>
    </font>
    <font>
      <b/>
      <sz val="16"/>
      <color theme="0"/>
      <name val="Calibri"/>
      <family val="2"/>
    </font>
    <font>
      <sz val="16"/>
      <color theme="1"/>
      <name val="Calibri"/>
      <family val="2"/>
    </font>
    <font>
      <sz val="12"/>
      <color theme="0"/>
      <name val="Calibri"/>
      <family val="2"/>
    </font>
    <font>
      <b/>
      <sz val="12"/>
      <color theme="0"/>
      <name val="Calibri"/>
      <family val="2"/>
    </font>
    <font>
      <b/>
      <sz val="12"/>
      <color theme="1"/>
      <name val="Calibri"/>
      <family val="2"/>
    </font>
    <font>
      <sz val="12"/>
      <color rgb="FFFF0000"/>
      <name val="Calibri"/>
      <family val="2"/>
    </font>
    <font>
      <sz val="12"/>
      <color theme="1"/>
      <name val="Arial"/>
      <family val="2"/>
    </font>
    <font>
      <strike/>
      <vertAlign val="superscript"/>
      <sz val="12"/>
      <color theme="1"/>
      <name val="Calibri"/>
      <family val="2"/>
    </font>
    <font>
      <sz val="11"/>
      <color theme="1"/>
      <name val="Calibri"/>
      <family val="2"/>
    </font>
    <font>
      <i/>
      <sz val="12"/>
      <color theme="1"/>
      <name val="Calibri"/>
      <family val="2"/>
    </font>
    <font>
      <sz val="12"/>
      <color rgb="FF000000"/>
      <name val="Calibri"/>
      <family val="2"/>
    </font>
    <font>
      <sz val="12"/>
      <color rgb="FF0070C0"/>
      <name val="Calibri"/>
      <family val="2"/>
    </font>
    <font>
      <sz val="12"/>
      <color rgb="FF333333"/>
      <name val="Calibri"/>
      <family val="2"/>
    </font>
    <font>
      <strike/>
      <sz val="12"/>
      <color rgb="FF00FF00"/>
      <name val="Calibri"/>
      <family val="2"/>
    </font>
    <font>
      <strike/>
      <sz val="12"/>
      <color theme="1"/>
      <name val="Calibri"/>
      <family val="2"/>
    </font>
    <font>
      <u/>
      <sz val="12"/>
      <color rgb="FF0000FF"/>
      <name val="Arial"/>
      <family val="2"/>
    </font>
    <font>
      <u/>
      <sz val="11"/>
      <color theme="10"/>
      <name val="Arial"/>
      <family val="2"/>
    </font>
    <font>
      <sz val="11"/>
      <color theme="0"/>
      <name val="Calibri"/>
      <family val="2"/>
    </font>
    <font>
      <b/>
      <sz val="16"/>
      <color theme="1"/>
      <name val="Calibri"/>
      <family val="2"/>
    </font>
    <font>
      <b/>
      <sz val="11"/>
      <color theme="0"/>
      <name val="Calibri"/>
      <family val="2"/>
    </font>
    <font>
      <sz val="14"/>
      <color theme="1"/>
      <name val="Calibri"/>
      <family val="2"/>
    </font>
    <font>
      <sz val="11"/>
      <color rgb="FFFF0000"/>
      <name val="Calibri"/>
      <family val="2"/>
    </font>
    <font>
      <b/>
      <sz val="11"/>
      <color rgb="FFFF0000"/>
      <name val="Calibri"/>
      <family val="2"/>
    </font>
    <font>
      <b/>
      <sz val="14"/>
      <color theme="0"/>
      <name val="Calibri"/>
      <family val="2"/>
    </font>
    <font>
      <b/>
      <sz val="11"/>
      <color theme="1"/>
      <name val="Calibri"/>
      <family val="2"/>
    </font>
    <font>
      <sz val="11"/>
      <color rgb="FF000000"/>
      <name val="Calibri"/>
      <family val="2"/>
    </font>
    <font>
      <i/>
      <sz val="12"/>
      <color rgb="FF000000"/>
      <name val="Calibri"/>
      <family val="2"/>
    </font>
    <font>
      <sz val="12"/>
      <name val="Arial"/>
      <family val="2"/>
    </font>
    <font>
      <u/>
      <sz val="12"/>
      <color rgb="FF1155CC"/>
      <name val="Arial"/>
      <family val="2"/>
    </font>
    <font>
      <sz val="12"/>
      <color rgb="FF111111"/>
      <name val="Calibri"/>
      <family val="2"/>
    </font>
    <font>
      <sz val="12"/>
      <color rgb="FF000000"/>
      <name val="Calibri"/>
      <family val="2"/>
      <scheme val="minor"/>
    </font>
    <font>
      <sz val="12"/>
      <color theme="1"/>
      <name val="Calibri"/>
      <family val="2"/>
      <scheme val="minor"/>
    </font>
    <font>
      <b/>
      <sz val="12"/>
      <color theme="1"/>
      <name val="Calibri"/>
      <family val="2"/>
      <scheme val="minor"/>
    </font>
    <font>
      <sz val="12"/>
      <color rgb="FFFFFFFF"/>
      <name val="Calibri"/>
      <family val="2"/>
      <scheme val="minor"/>
    </font>
    <font>
      <u/>
      <sz val="12"/>
      <color rgb="FF1155CC"/>
      <name val="Calibri"/>
      <family val="2"/>
      <scheme val="minor"/>
    </font>
    <font>
      <sz val="12"/>
      <color rgb="FF333333"/>
      <name val="Calibri"/>
      <family val="2"/>
      <scheme val="minor"/>
    </font>
    <font>
      <u/>
      <sz val="12"/>
      <color theme="1"/>
      <name val="Calibri"/>
      <family val="2"/>
      <scheme val="minor"/>
    </font>
    <font>
      <i/>
      <sz val="12"/>
      <color theme="1"/>
      <name val="Calibri"/>
      <family val="2"/>
      <scheme val="minor"/>
    </font>
    <font>
      <i/>
      <sz val="12"/>
      <color rgb="FF000000"/>
      <name val="Calibri"/>
      <family val="2"/>
      <scheme val="minor"/>
    </font>
    <font>
      <sz val="12"/>
      <name val="Calibri"/>
      <family val="2"/>
      <scheme val="minor"/>
    </font>
    <font>
      <sz val="12"/>
      <color rgb="FFFF0000"/>
      <name val="Calibri"/>
      <family val="2"/>
      <scheme val="minor"/>
    </font>
    <font>
      <sz val="12"/>
      <color rgb="FF111111"/>
      <name val="Calibri"/>
      <family val="2"/>
      <scheme val="minor"/>
    </font>
    <font>
      <sz val="12"/>
      <color rgb="FF1155CC"/>
      <name val="Calibri"/>
      <family val="2"/>
      <scheme val="minor"/>
    </font>
    <font>
      <sz val="12"/>
      <color rgb="FF1155CC"/>
      <name val="Calibri"/>
      <family val="2"/>
    </font>
    <font>
      <sz val="12"/>
      <name val="Calibri"/>
      <family val="2"/>
    </font>
    <font>
      <sz val="12"/>
      <color theme="1"/>
      <name val="Calibri"/>
      <family val="2"/>
    </font>
    <font>
      <sz val="12"/>
      <color rgb="FF000000"/>
      <name val="Calibri"/>
      <family val="2"/>
    </font>
    <font>
      <u/>
      <sz val="11"/>
      <color theme="10"/>
      <name val="Arial"/>
      <family val="2"/>
    </font>
    <font>
      <b/>
      <sz val="16"/>
      <color theme="0"/>
      <name val="Calibri"/>
      <family val="2"/>
      <scheme val="minor"/>
    </font>
    <font>
      <sz val="14"/>
      <name val="Calibri"/>
      <family val="2"/>
      <scheme val="minor"/>
    </font>
    <font>
      <sz val="11"/>
      <color theme="0"/>
      <name val="Calibri"/>
      <family val="2"/>
      <scheme val="minor"/>
    </font>
    <font>
      <sz val="12"/>
      <name val="Calibri"/>
      <family val="2"/>
      <scheme val="major"/>
    </font>
    <font>
      <sz val="12"/>
      <color rgb="FF000000"/>
      <name val="Calibri"/>
      <family val="2"/>
    </font>
    <font>
      <b/>
      <sz val="12"/>
      <color rgb="FF000000"/>
      <name val="Calibri"/>
      <family val="2"/>
    </font>
    <font>
      <strike/>
      <vertAlign val="superscript"/>
      <sz val="12"/>
      <name val="Calibri"/>
      <family val="2"/>
      <scheme val="major"/>
    </font>
    <font>
      <u/>
      <sz val="12"/>
      <name val="Calibri"/>
      <family val="2"/>
      <scheme val="major"/>
    </font>
    <font>
      <sz val="12"/>
      <color rgb="FF000000"/>
      <name val="Calibri"/>
      <family val="2"/>
      <scheme val="minor"/>
    </font>
    <font>
      <b/>
      <sz val="12"/>
      <color rgb="FF000000"/>
      <name val="Calibri"/>
      <family val="2"/>
      <scheme val="minor"/>
    </font>
    <font>
      <b/>
      <sz val="12"/>
      <name val="Calibri"/>
      <family val="2"/>
      <scheme val="major"/>
    </font>
    <font>
      <sz val="12"/>
      <color theme="1"/>
      <name val="Calibri"/>
      <family val="2"/>
      <scheme val="major"/>
    </font>
    <font>
      <sz val="12"/>
      <color theme="1"/>
      <name val="Arial"/>
      <family val="2"/>
    </font>
    <font>
      <sz val="14"/>
      <color rgb="FF000000"/>
      <name val="Calibri"/>
      <family val="2"/>
    </font>
    <font>
      <sz val="12"/>
      <color rgb="FF000000"/>
      <name val="Arial"/>
      <family val="2"/>
    </font>
    <font>
      <sz val="16"/>
      <name val="Arial"/>
      <family val="2"/>
    </font>
    <font>
      <sz val="14"/>
      <name val="Arial"/>
      <family val="2"/>
    </font>
    <font>
      <sz val="14"/>
      <color theme="1"/>
      <name val="Arial"/>
      <family val="2"/>
    </font>
    <font>
      <sz val="16"/>
      <color rgb="FF000000"/>
      <name val="Calibri"/>
      <family val="2"/>
    </font>
    <font>
      <sz val="16"/>
      <color theme="1"/>
      <name val="Arial"/>
      <family val="2"/>
    </font>
    <font>
      <b/>
      <sz val="12"/>
      <color theme="1"/>
      <name val="Calibri"/>
      <family val="2"/>
      <scheme val="minor"/>
    </font>
    <font>
      <sz val="12"/>
      <color theme="1"/>
      <name val="Calibri"/>
      <family val="2"/>
      <scheme val="minor"/>
    </font>
    <font>
      <i/>
      <sz val="12"/>
      <color theme="1"/>
      <name val="Calibri"/>
      <family val="2"/>
      <scheme val="minor"/>
    </font>
    <font>
      <sz val="12"/>
      <color rgb="FFFF0000"/>
      <name val="Calibri"/>
      <family val="2"/>
      <scheme val="minor"/>
    </font>
    <font>
      <sz val="12"/>
      <name val="Calibri"/>
      <family val="2"/>
      <scheme val="minor"/>
    </font>
    <font>
      <b/>
      <sz val="12"/>
      <color rgb="FFFF0000"/>
      <name val="Calibri"/>
      <family val="2"/>
      <scheme val="minor"/>
    </font>
    <font>
      <sz val="12"/>
      <color rgb="FF333333"/>
      <name val="Calibri"/>
      <family val="2"/>
      <scheme val="minor"/>
    </font>
    <font>
      <u/>
      <sz val="12"/>
      <color theme="10"/>
      <name val="Calibri"/>
      <family val="2"/>
      <scheme val="minor"/>
    </font>
    <font>
      <u/>
      <sz val="12"/>
      <color rgb="FF000000"/>
      <name val="Calibri"/>
      <family val="2"/>
      <scheme val="minor"/>
    </font>
    <font>
      <sz val="14"/>
      <color rgb="FF000000"/>
      <name val="Calibri"/>
      <family val="2"/>
      <charset val="1"/>
    </font>
    <font>
      <sz val="12"/>
      <color rgb="FF242424"/>
      <name val="Calibri"/>
      <family val="2"/>
      <scheme val="minor"/>
    </font>
  </fonts>
  <fills count="34">
    <fill>
      <patternFill patternType="none"/>
    </fill>
    <fill>
      <patternFill patternType="gray125"/>
    </fill>
    <fill>
      <patternFill patternType="solid">
        <fgColor rgb="FF006600"/>
        <bgColor rgb="FF006600"/>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DAEEF3"/>
        <bgColor rgb="FFDAEEF3"/>
      </patternFill>
    </fill>
    <fill>
      <patternFill patternType="solid">
        <fgColor rgb="FFFDE9D9"/>
        <bgColor rgb="FFFDE9D9"/>
      </patternFill>
    </fill>
    <fill>
      <patternFill patternType="solid">
        <fgColor theme="0"/>
        <bgColor theme="0"/>
      </patternFill>
    </fill>
    <fill>
      <patternFill patternType="solid">
        <fgColor rgb="FFFFFFFF"/>
        <bgColor rgb="FFFFFFFF"/>
      </patternFill>
    </fill>
    <fill>
      <patternFill patternType="solid">
        <fgColor rgb="FFFF99CC"/>
        <bgColor rgb="FFFF99CC"/>
      </patternFill>
    </fill>
    <fill>
      <patternFill patternType="solid">
        <fgColor rgb="FF00B050"/>
        <bgColor rgb="FF00B050"/>
      </patternFill>
    </fill>
    <fill>
      <patternFill patternType="solid">
        <fgColor rgb="FF366092"/>
        <bgColor rgb="FF366092"/>
      </patternFill>
    </fill>
    <fill>
      <patternFill patternType="solid">
        <fgColor rgb="FFF2F2F2"/>
        <bgColor rgb="FFF2F2F2"/>
      </patternFill>
    </fill>
    <fill>
      <patternFill patternType="solid">
        <fgColor theme="1"/>
        <bgColor theme="1"/>
      </patternFill>
    </fill>
    <fill>
      <patternFill patternType="solid">
        <fgColor rgb="FF7030A0"/>
        <bgColor rgb="FF7030A0"/>
      </patternFill>
    </fill>
    <fill>
      <patternFill patternType="solid">
        <fgColor theme="1" tint="0.34998626667073579"/>
        <bgColor rgb="FFF2F2F2"/>
      </patternFill>
    </fill>
    <fill>
      <patternFill patternType="solid">
        <fgColor theme="0"/>
        <bgColor indexed="64"/>
      </patternFill>
    </fill>
    <fill>
      <patternFill patternType="solid">
        <fgColor theme="0"/>
        <bgColor rgb="FFFFFF00"/>
      </patternFill>
    </fill>
    <fill>
      <patternFill patternType="solid">
        <fgColor theme="0"/>
        <bgColor rgb="FFFFFFFF"/>
      </patternFill>
    </fill>
    <fill>
      <patternFill patternType="solid">
        <fgColor rgb="FF006600"/>
        <bgColor indexed="64"/>
      </patternFill>
    </fill>
    <fill>
      <patternFill patternType="solid">
        <fgColor rgb="FFE7E6E6"/>
        <bgColor indexed="64"/>
      </patternFill>
    </fill>
    <fill>
      <patternFill patternType="solid">
        <fgColor rgb="FFFFFFFF"/>
        <bgColor rgb="FF000000"/>
      </patternFill>
    </fill>
    <fill>
      <patternFill patternType="solid">
        <fgColor rgb="FFFFFFFF"/>
        <bgColor indexed="64"/>
      </patternFill>
    </fill>
    <fill>
      <patternFill patternType="solid">
        <fgColor rgb="FFC6E0B4"/>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0.14999847407452621"/>
        <bgColor indexed="64"/>
      </patternFill>
    </fill>
  </fills>
  <borders count="90">
    <border>
      <left/>
      <right/>
      <top/>
      <bottom/>
      <diagonal/>
    </border>
    <border>
      <left/>
      <right/>
      <top/>
      <bottom style="double">
        <color rgb="FF000000"/>
      </bottom>
      <diagonal/>
    </border>
    <border>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medium">
        <color rgb="FF000000"/>
      </bottom>
      <diagonal/>
    </border>
    <border>
      <left/>
      <right/>
      <top style="thin">
        <color rgb="FF000000"/>
      </top>
      <bottom/>
      <diagonal/>
    </border>
    <border>
      <left/>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bottom/>
      <diagonal/>
    </border>
    <border>
      <left/>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medium">
        <color rgb="FF000000"/>
      </top>
      <bottom/>
      <diagonal/>
    </border>
    <border>
      <left style="thin">
        <color rgb="FF000000"/>
      </left>
      <right/>
      <top/>
      <bottom/>
      <diagonal/>
    </border>
    <border>
      <left style="thin">
        <color rgb="FF000000"/>
      </left>
      <right style="medium">
        <color rgb="FF000000"/>
      </right>
      <top/>
      <bottom/>
      <diagonal/>
    </border>
    <border>
      <left/>
      <right style="thin">
        <color rgb="FF000000"/>
      </right>
      <top/>
      <bottom/>
      <diagonal/>
    </border>
    <border>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top style="thin">
        <color rgb="FF000000"/>
      </top>
      <bottom/>
      <diagonal/>
    </border>
    <border>
      <left style="medium">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indexed="64"/>
      </top>
      <bottom style="thin">
        <color rgb="FF000000"/>
      </bottom>
      <diagonal/>
    </border>
    <border>
      <left/>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right style="thin">
        <color rgb="FF000000"/>
      </right>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rgb="FF000000"/>
      </top>
      <bottom style="medium">
        <color rgb="FF000000"/>
      </bottom>
      <diagonal/>
    </border>
    <border>
      <left style="thin">
        <color indexed="64"/>
      </left>
      <right style="thin">
        <color indexed="64"/>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thin">
        <color rgb="FFCCCCCC"/>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right style="thin">
        <color rgb="FF000000"/>
      </right>
      <top style="thin">
        <color rgb="FF000000"/>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53" fillId="0" borderId="0" applyNumberFormat="0" applyFill="0" applyBorder="0" applyAlignment="0" applyProtection="0"/>
  </cellStyleXfs>
  <cellXfs count="1086">
    <xf numFmtId="0" fontId="0" fillId="0" borderId="0" xfId="0"/>
    <xf numFmtId="0" fontId="3"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vertical="center"/>
    </xf>
    <xf numFmtId="0" fontId="5" fillId="5" borderId="14" xfId="0" applyFont="1" applyFill="1" applyBorder="1" applyAlignment="1">
      <alignment horizontal="center" vertical="center"/>
    </xf>
    <xf numFmtId="164" fontId="5" fillId="5" borderId="14" xfId="0" applyNumberFormat="1" applyFont="1" applyFill="1" applyBorder="1" applyAlignment="1">
      <alignment horizontal="center" vertical="center" wrapText="1"/>
    </xf>
    <xf numFmtId="0" fontId="5" fillId="0" borderId="17" xfId="0" applyFont="1" applyBorder="1" applyAlignment="1">
      <alignment horizontal="center" vertical="center"/>
    </xf>
    <xf numFmtId="165" fontId="5" fillId="0" borderId="17" xfId="0" applyNumberFormat="1" applyFont="1" applyBorder="1" applyAlignment="1">
      <alignment vertical="center" wrapText="1"/>
    </xf>
    <xf numFmtId="0" fontId="5" fillId="0" borderId="17" xfId="0" applyFont="1" applyBorder="1" applyAlignment="1">
      <alignment vertical="center" wrapText="1"/>
    </xf>
    <xf numFmtId="0" fontId="5" fillId="0" borderId="17" xfId="0" applyFont="1" applyBorder="1" applyAlignment="1">
      <alignment horizontal="left" vertical="center" wrapText="1"/>
    </xf>
    <xf numFmtId="164" fontId="5" fillId="0" borderId="17" xfId="0" applyNumberFormat="1" applyFont="1" applyBorder="1" applyAlignment="1">
      <alignment horizontal="center" vertical="center" wrapText="1"/>
    </xf>
    <xf numFmtId="0" fontId="5" fillId="0" borderId="17" xfId="0" applyFont="1" applyBorder="1" applyAlignment="1">
      <alignment horizontal="center" vertical="center" wrapText="1"/>
    </xf>
    <xf numFmtId="4" fontId="5" fillId="0" borderId="17" xfId="0" applyNumberFormat="1" applyFont="1" applyBorder="1" applyAlignment="1">
      <alignment horizontal="center" vertical="center" wrapText="1"/>
    </xf>
    <xf numFmtId="17" fontId="5" fillId="0" borderId="17" xfId="0" applyNumberFormat="1" applyFont="1" applyBorder="1" applyAlignment="1">
      <alignment horizontal="left" vertical="center" wrapText="1"/>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vertical="center"/>
    </xf>
    <xf numFmtId="0" fontId="5" fillId="0" borderId="18" xfId="0" applyFont="1" applyBorder="1" applyAlignment="1">
      <alignment vertical="top"/>
    </xf>
    <xf numFmtId="0" fontId="5" fillId="0" borderId="19" xfId="0" applyFont="1" applyBorder="1" applyAlignment="1">
      <alignment horizontal="center" vertical="center"/>
    </xf>
    <xf numFmtId="0" fontId="5" fillId="14" borderId="19" xfId="0" applyFont="1" applyFill="1" applyBorder="1" applyAlignment="1">
      <alignment vertical="center" wrapText="1"/>
    </xf>
    <xf numFmtId="0" fontId="5" fillId="0" borderId="19" xfId="0" applyFont="1" applyBorder="1" applyAlignment="1">
      <alignment vertical="center" wrapText="1"/>
    </xf>
    <xf numFmtId="0" fontId="5" fillId="0" borderId="19" xfId="0" applyFont="1" applyBorder="1" applyAlignment="1">
      <alignment horizontal="left" vertical="center" wrapText="1"/>
    </xf>
    <xf numFmtId="164" fontId="5" fillId="0" borderId="19" xfId="0" applyNumberFormat="1" applyFont="1" applyBorder="1" applyAlignment="1">
      <alignment horizontal="center" vertical="center" wrapText="1"/>
    </xf>
    <xf numFmtId="0" fontId="5" fillId="0" borderId="19" xfId="0" applyFont="1" applyBorder="1" applyAlignment="1">
      <alignment horizontal="center" vertical="center" wrapText="1"/>
    </xf>
    <xf numFmtId="4" fontId="5" fillId="15" borderId="19" xfId="0" applyNumberFormat="1" applyFont="1" applyFill="1" applyBorder="1" applyAlignment="1">
      <alignment horizontal="center" vertical="center" wrapText="1"/>
    </xf>
    <xf numFmtId="17" fontId="5" fillId="0" borderId="19" xfId="0" applyNumberFormat="1" applyFont="1" applyBorder="1" applyAlignment="1">
      <alignment horizontal="left" vertical="center" wrapText="1"/>
    </xf>
    <xf numFmtId="17" fontId="5" fillId="14" borderId="19" xfId="0" applyNumberFormat="1" applyFont="1" applyFill="1" applyBorder="1" applyAlignment="1">
      <alignment horizontal="left" vertical="center" wrapText="1"/>
    </xf>
    <xf numFmtId="0" fontId="5" fillId="0" borderId="19" xfId="0" applyFont="1" applyBorder="1" applyAlignment="1">
      <alignment vertical="center"/>
    </xf>
    <xf numFmtId="0" fontId="5" fillId="0" borderId="19" xfId="0" applyFont="1" applyBorder="1" applyAlignment="1">
      <alignment vertical="top"/>
    </xf>
    <xf numFmtId="0" fontId="5" fillId="0" borderId="19" xfId="0" applyFont="1" applyBorder="1" applyAlignment="1">
      <alignment horizontal="center" vertical="top"/>
    </xf>
    <xf numFmtId="0" fontId="5" fillId="0" borderId="20" xfId="0" applyFont="1" applyBorder="1" applyAlignment="1">
      <alignment vertical="top"/>
    </xf>
    <xf numFmtId="4" fontId="5" fillId="14" borderId="19" xfId="0" applyNumberFormat="1" applyFont="1" applyFill="1" applyBorder="1" applyAlignment="1">
      <alignment horizontal="center" vertical="center" wrapText="1"/>
    </xf>
    <xf numFmtId="0" fontId="5" fillId="0" borderId="19" xfId="0" applyFont="1" applyBorder="1" applyAlignment="1">
      <alignment horizontal="left" vertical="center"/>
    </xf>
    <xf numFmtId="0" fontId="5" fillId="14" borderId="21" xfId="0" applyFont="1" applyFill="1" applyBorder="1" applyAlignment="1">
      <alignment vertical="center" wrapText="1"/>
    </xf>
    <xf numFmtId="17" fontId="5" fillId="0" borderId="20" xfId="0" applyNumberFormat="1" applyFont="1" applyBorder="1" applyAlignment="1">
      <alignment horizontal="left" vertical="center" wrapText="1"/>
    </xf>
    <xf numFmtId="4" fontId="5" fillId="0" borderId="19" xfId="0" applyNumberFormat="1" applyFont="1" applyBorder="1" applyAlignment="1">
      <alignment horizontal="center" vertical="center" wrapText="1"/>
    </xf>
    <xf numFmtId="0" fontId="5" fillId="0" borderId="0" xfId="0" applyFont="1" applyAlignment="1">
      <alignment horizontal="left" vertical="center"/>
    </xf>
    <xf numFmtId="0" fontId="5" fillId="0" borderId="20" xfId="0" applyFont="1" applyBorder="1" applyAlignment="1">
      <alignment vertical="center"/>
    </xf>
    <xf numFmtId="165" fontId="5" fillId="0" borderId="19" xfId="0" applyNumberFormat="1" applyFont="1" applyBorder="1" applyAlignment="1">
      <alignment vertical="center" wrapText="1"/>
    </xf>
    <xf numFmtId="0" fontId="5" fillId="15" borderId="19" xfId="0" applyFont="1" applyFill="1" applyBorder="1" applyAlignment="1">
      <alignment horizontal="left" vertical="center" wrapText="1"/>
    </xf>
    <xf numFmtId="0" fontId="5" fillId="15" borderId="19" xfId="0" applyFont="1" applyFill="1" applyBorder="1" applyAlignment="1">
      <alignment vertical="center" wrapText="1"/>
    </xf>
    <xf numFmtId="0" fontId="5" fillId="0" borderId="0" xfId="0" applyFont="1" applyAlignment="1">
      <alignment horizontal="left" vertical="center" wrapText="1"/>
    </xf>
    <xf numFmtId="0" fontId="5" fillId="0" borderId="20" xfId="0" applyFont="1" applyBorder="1" applyAlignment="1">
      <alignment horizontal="left" vertical="center" wrapText="1"/>
    </xf>
    <xf numFmtId="17" fontId="12" fillId="0" borderId="19" xfId="0" applyNumberFormat="1" applyFont="1" applyBorder="1" applyAlignment="1">
      <alignment horizontal="left" vertical="center"/>
    </xf>
    <xf numFmtId="0" fontId="11" fillId="0" borderId="19" xfId="0" applyFont="1" applyBorder="1" applyAlignment="1">
      <alignment vertical="center" wrapText="1"/>
    </xf>
    <xf numFmtId="165" fontId="5" fillId="0" borderId="19" xfId="0" applyNumberFormat="1" applyFont="1" applyBorder="1" applyAlignment="1">
      <alignment horizontal="left" vertical="center" wrapText="1"/>
    </xf>
    <xf numFmtId="165" fontId="5" fillId="14" borderId="19" xfId="0" applyNumberFormat="1" applyFont="1" applyFill="1" applyBorder="1" applyAlignment="1">
      <alignment vertical="center" wrapText="1"/>
    </xf>
    <xf numFmtId="166" fontId="5" fillId="0" borderId="19" xfId="0" applyNumberFormat="1" applyFont="1" applyBorder="1" applyAlignment="1">
      <alignment horizontal="center" vertical="center" wrapText="1"/>
    </xf>
    <xf numFmtId="0" fontId="13" fillId="0" borderId="19" xfId="0" applyFont="1" applyBorder="1" applyAlignment="1">
      <alignment vertical="center" wrapText="1"/>
    </xf>
    <xf numFmtId="0" fontId="14" fillId="0" borderId="19" xfId="0" applyFont="1" applyBorder="1" applyAlignment="1">
      <alignment vertical="center" wrapText="1"/>
    </xf>
    <xf numFmtId="0" fontId="15" fillId="0" borderId="19" xfId="0" applyFont="1" applyBorder="1" applyAlignment="1">
      <alignment horizontal="left" vertical="center" wrapText="1"/>
    </xf>
    <xf numFmtId="0" fontId="16" fillId="15" borderId="19" xfId="0" applyFont="1" applyFill="1" applyBorder="1" applyAlignment="1">
      <alignment horizontal="left" vertical="center" wrapText="1"/>
    </xf>
    <xf numFmtId="0" fontId="17" fillId="0" borderId="19" xfId="0" applyFont="1" applyBorder="1" applyAlignment="1">
      <alignment vertical="center" wrapText="1"/>
    </xf>
    <xf numFmtId="0" fontId="18" fillId="0" borderId="19" xfId="0" applyFont="1" applyBorder="1" applyAlignment="1">
      <alignment vertical="center" wrapText="1"/>
    </xf>
    <xf numFmtId="0" fontId="5" fillId="15" borderId="19" xfId="0" applyFont="1" applyFill="1" applyBorder="1" applyAlignment="1">
      <alignment horizontal="center" vertical="center" wrapText="1"/>
    </xf>
    <xf numFmtId="0" fontId="5" fillId="14" borderId="19" xfId="0" applyFont="1" applyFill="1" applyBorder="1" applyAlignment="1">
      <alignment horizontal="left" vertical="center" wrapText="1"/>
    </xf>
    <xf numFmtId="0" fontId="16" fillId="0" borderId="19" xfId="0" applyFont="1" applyBorder="1" applyAlignment="1">
      <alignment vertical="center" wrapText="1"/>
    </xf>
    <xf numFmtId="0" fontId="5" fillId="0" borderId="22" xfId="0" applyFont="1" applyBorder="1" applyAlignment="1">
      <alignment horizontal="center" vertical="center" wrapText="1"/>
    </xf>
    <xf numFmtId="0" fontId="5" fillId="0" borderId="22" xfId="0" applyFont="1" applyBorder="1" applyAlignment="1">
      <alignment horizontal="left" vertical="center" wrapText="1"/>
    </xf>
    <xf numFmtId="17" fontId="5" fillId="15" borderId="19" xfId="0" applyNumberFormat="1" applyFont="1" applyFill="1" applyBorder="1" applyAlignment="1">
      <alignment horizontal="left" vertical="center" wrapText="1"/>
    </xf>
    <xf numFmtId="0" fontId="16" fillId="0" borderId="19" xfId="0" applyFont="1" applyBorder="1" applyAlignment="1">
      <alignment horizontal="center" vertical="center" wrapText="1"/>
    </xf>
    <xf numFmtId="4" fontId="5" fillId="0" borderId="19" xfId="0" applyNumberFormat="1" applyFont="1" applyBorder="1" applyAlignment="1">
      <alignment horizontal="center" vertical="center"/>
    </xf>
    <xf numFmtId="17" fontId="5" fillId="0" borderId="19" xfId="0" applyNumberFormat="1" applyFont="1" applyBorder="1" applyAlignment="1">
      <alignment horizontal="center" vertical="center"/>
    </xf>
    <xf numFmtId="0" fontId="16" fillId="0" borderId="0" xfId="0" applyFont="1" applyAlignment="1">
      <alignment horizontal="left" vertical="center" wrapText="1"/>
    </xf>
    <xf numFmtId="0" fontId="14" fillId="0" borderId="0" xfId="0" applyFont="1" applyAlignment="1">
      <alignment vertical="center" wrapText="1"/>
    </xf>
    <xf numFmtId="0" fontId="5" fillId="0" borderId="22" xfId="0" applyFont="1" applyBorder="1" applyAlignment="1">
      <alignment vertical="center" wrapText="1"/>
    </xf>
    <xf numFmtId="4" fontId="5" fillId="0" borderId="22" xfId="0" applyNumberFormat="1" applyFont="1" applyBorder="1" applyAlignment="1">
      <alignment horizontal="center" vertical="center" wrapText="1"/>
    </xf>
    <xf numFmtId="0" fontId="11" fillId="14" borderId="21" xfId="0" applyFont="1" applyFill="1" applyBorder="1" applyAlignment="1">
      <alignment vertical="center" wrapText="1"/>
    </xf>
    <xf numFmtId="0" fontId="16" fillId="15" borderId="23" xfId="0" applyFont="1" applyFill="1" applyBorder="1" applyAlignment="1">
      <alignment horizontal="left" vertical="center" wrapText="1"/>
    </xf>
    <xf numFmtId="0" fontId="5" fillId="0" borderId="14" xfId="0" applyFont="1" applyBorder="1" applyAlignment="1">
      <alignment horizontal="center" vertical="center"/>
    </xf>
    <xf numFmtId="0" fontId="5" fillId="0" borderId="14" xfId="0" applyFont="1" applyBorder="1" applyAlignment="1">
      <alignment vertical="center" wrapText="1"/>
    </xf>
    <xf numFmtId="0" fontId="16" fillId="0" borderId="14" xfId="0" applyFont="1" applyBorder="1" applyAlignment="1">
      <alignment vertical="center" wrapText="1"/>
    </xf>
    <xf numFmtId="0" fontId="16" fillId="0" borderId="14" xfId="0" applyFont="1" applyBorder="1" applyAlignment="1">
      <alignment horizontal="left" vertical="center" wrapText="1"/>
    </xf>
    <xf numFmtId="166" fontId="5" fillId="0" borderId="14" xfId="0" applyNumberFormat="1" applyFont="1" applyBorder="1" applyAlignment="1">
      <alignment horizontal="center" vertical="center" wrapText="1"/>
    </xf>
    <xf numFmtId="0" fontId="16" fillId="0" borderId="14" xfId="0" applyFont="1" applyBorder="1" applyAlignment="1">
      <alignment horizontal="center" vertical="center" wrapText="1"/>
    </xf>
    <xf numFmtId="4" fontId="16" fillId="0" borderId="13" xfId="0" applyNumberFormat="1" applyFont="1" applyBorder="1" applyAlignment="1">
      <alignment horizontal="center" vertical="center" wrapText="1"/>
    </xf>
    <xf numFmtId="0" fontId="16"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13" xfId="0" applyFont="1" applyBorder="1" applyAlignment="1">
      <alignment vertical="center"/>
    </xf>
    <xf numFmtId="0" fontId="5" fillId="0" borderId="13" xfId="0" applyFont="1" applyBorder="1" applyAlignment="1">
      <alignment horizontal="center" vertical="center"/>
    </xf>
    <xf numFmtId="0" fontId="5" fillId="0" borderId="14" xfId="0" applyFont="1" applyBorder="1" applyAlignment="1">
      <alignment vertical="center"/>
    </xf>
    <xf numFmtId="0" fontId="17" fillId="0" borderId="14" xfId="0" applyFont="1" applyBorder="1" applyAlignment="1">
      <alignment vertical="center" wrapText="1"/>
    </xf>
    <xf numFmtId="0" fontId="5" fillId="0" borderId="14" xfId="0" applyFont="1" applyBorder="1" applyAlignment="1">
      <alignment horizontal="center" vertical="center" wrapText="1"/>
    </xf>
    <xf numFmtId="0" fontId="5" fillId="14" borderId="14" xfId="0" applyFont="1" applyFill="1" applyBorder="1" applyAlignment="1">
      <alignment vertical="center" wrapText="1"/>
    </xf>
    <xf numFmtId="0" fontId="5" fillId="14" borderId="14" xfId="0" applyFont="1" applyFill="1" applyBorder="1" applyAlignment="1">
      <alignment horizontal="center" vertical="center"/>
    </xf>
    <xf numFmtId="0" fontId="5" fillId="0" borderId="24" xfId="0" applyFont="1" applyBorder="1" applyAlignment="1">
      <alignment vertical="center"/>
    </xf>
    <xf numFmtId="4" fontId="5" fillId="14" borderId="17" xfId="0" applyNumberFormat="1" applyFont="1" applyFill="1" applyBorder="1" applyAlignment="1">
      <alignment horizontal="center" vertical="center" wrapText="1"/>
    </xf>
    <xf numFmtId="4" fontId="5" fillId="0" borderId="17" xfId="0" applyNumberFormat="1" applyFont="1" applyBorder="1" applyAlignment="1">
      <alignment vertical="center" wrapText="1"/>
    </xf>
    <xf numFmtId="17" fontId="5" fillId="0" borderId="17" xfId="0" applyNumberFormat="1" applyFont="1" applyBorder="1" applyAlignment="1">
      <alignment vertical="center" wrapText="1"/>
    </xf>
    <xf numFmtId="0" fontId="17" fillId="0" borderId="17" xfId="0" applyFont="1" applyBorder="1" applyAlignment="1">
      <alignment vertical="center" wrapText="1"/>
    </xf>
    <xf numFmtId="0" fontId="11" fillId="0" borderId="8" xfId="0" applyFont="1" applyBorder="1" applyAlignment="1">
      <alignment vertical="center" wrapText="1"/>
    </xf>
    <xf numFmtId="0" fontId="5" fillId="0" borderId="18" xfId="0" applyFont="1" applyBorder="1" applyAlignment="1">
      <alignment vertical="center"/>
    </xf>
    <xf numFmtId="17" fontId="5" fillId="0" borderId="19" xfId="0" applyNumberFormat="1" applyFont="1" applyBorder="1" applyAlignment="1">
      <alignment vertical="center" wrapText="1"/>
    </xf>
    <xf numFmtId="1" fontId="5" fillId="0" borderId="19" xfId="0" applyNumberFormat="1" applyFont="1" applyBorder="1" applyAlignment="1">
      <alignment vertical="center" wrapText="1"/>
    </xf>
    <xf numFmtId="4" fontId="5" fillId="0" borderId="19" xfId="0" applyNumberFormat="1" applyFont="1" applyBorder="1" applyAlignment="1">
      <alignment vertical="center" wrapText="1"/>
    </xf>
    <xf numFmtId="4" fontId="5" fillId="14" borderId="19" xfId="0" applyNumberFormat="1" applyFont="1" applyFill="1" applyBorder="1" applyAlignment="1">
      <alignment vertical="center" wrapText="1"/>
    </xf>
    <xf numFmtId="0" fontId="16" fillId="15" borderId="19" xfId="0" applyFont="1" applyFill="1" applyBorder="1" applyAlignment="1">
      <alignment vertical="center" wrapText="1"/>
    </xf>
    <xf numFmtId="4" fontId="16" fillId="15" borderId="19" xfId="0" applyNumberFormat="1" applyFont="1" applyFill="1" applyBorder="1" applyAlignment="1">
      <alignment horizontal="center" vertical="center" wrapText="1"/>
    </xf>
    <xf numFmtId="0" fontId="16" fillId="0" borderId="0" xfId="0" applyFont="1" applyAlignment="1">
      <alignment vertical="center" wrapText="1"/>
    </xf>
    <xf numFmtId="0" fontId="14" fillId="0" borderId="20" xfId="0" applyFont="1" applyBorder="1" applyAlignment="1">
      <alignment vertical="center" wrapText="1"/>
    </xf>
    <xf numFmtId="0" fontId="5" fillId="0" borderId="20" xfId="0" applyFont="1" applyBorder="1" applyAlignment="1">
      <alignment vertical="center" wrapText="1"/>
    </xf>
    <xf numFmtId="17" fontId="5" fillId="0" borderId="20" xfId="0" applyNumberFormat="1" applyFont="1" applyBorder="1" applyAlignment="1">
      <alignment vertical="center" wrapText="1"/>
    </xf>
    <xf numFmtId="17" fontId="5" fillId="0" borderId="19" xfId="0" applyNumberFormat="1" applyFont="1" applyBorder="1" applyAlignment="1">
      <alignment horizontal="center" vertical="center" wrapText="1"/>
    </xf>
    <xf numFmtId="0" fontId="19" fillId="0" borderId="19" xfId="0" applyFont="1" applyBorder="1" applyAlignment="1">
      <alignment vertical="center" wrapText="1"/>
    </xf>
    <xf numFmtId="165" fontId="5" fillId="15" borderId="14" xfId="0" applyNumberFormat="1" applyFont="1" applyFill="1" applyBorder="1" applyAlignment="1">
      <alignment vertical="center" wrapText="1"/>
    </xf>
    <xf numFmtId="0" fontId="5" fillId="15" borderId="14" xfId="0" applyFont="1" applyFill="1" applyBorder="1" applyAlignment="1">
      <alignment vertical="center" wrapText="1"/>
    </xf>
    <xf numFmtId="0" fontId="5" fillId="15" borderId="14" xfId="0" applyFont="1" applyFill="1" applyBorder="1" applyAlignment="1">
      <alignment horizontal="left" vertical="center" wrapText="1"/>
    </xf>
    <xf numFmtId="164" fontId="5" fillId="0" borderId="14" xfId="0" applyNumberFormat="1" applyFont="1" applyBorder="1" applyAlignment="1">
      <alignment horizontal="center" vertical="center" wrapText="1"/>
    </xf>
    <xf numFmtId="0" fontId="5" fillId="15" borderId="14" xfId="0" applyFont="1" applyFill="1" applyBorder="1" applyAlignment="1">
      <alignment horizontal="center" vertical="center" wrapText="1"/>
    </xf>
    <xf numFmtId="4" fontId="5" fillId="15" borderId="14" xfId="0" applyNumberFormat="1" applyFont="1" applyFill="1" applyBorder="1" applyAlignment="1">
      <alignment horizontal="center" vertical="center" wrapText="1"/>
    </xf>
    <xf numFmtId="0" fontId="20" fillId="0" borderId="14" xfId="0" applyFont="1" applyBorder="1" applyAlignment="1">
      <alignment vertical="center" wrapText="1"/>
    </xf>
    <xf numFmtId="0" fontId="5" fillId="0" borderId="13" xfId="0" applyFont="1" applyBorder="1" applyAlignment="1">
      <alignment horizontal="center" vertical="center" wrapText="1"/>
    </xf>
    <xf numFmtId="0" fontId="5" fillId="0" borderId="24" xfId="0" applyFont="1" applyBorder="1" applyAlignment="1">
      <alignment vertical="center" wrapText="1"/>
    </xf>
    <xf numFmtId="17" fontId="5" fillId="0" borderId="8" xfId="0" applyNumberFormat="1" applyFont="1" applyBorder="1" applyAlignment="1">
      <alignment horizontal="left" vertical="center" wrapText="1"/>
    </xf>
    <xf numFmtId="0" fontId="14" fillId="0" borderId="19" xfId="0" applyFont="1" applyBorder="1" applyAlignment="1">
      <alignment vertical="center"/>
    </xf>
    <xf numFmtId="4" fontId="5" fillId="0" borderId="19" xfId="0" applyNumberFormat="1" applyFont="1" applyBorder="1" applyAlignment="1">
      <alignment horizontal="left" vertical="center" wrapText="1"/>
    </xf>
    <xf numFmtId="4" fontId="16" fillId="0" borderId="25" xfId="0" applyNumberFormat="1" applyFont="1" applyBorder="1" applyAlignment="1">
      <alignment horizontal="center" vertical="center" wrapText="1"/>
    </xf>
    <xf numFmtId="0" fontId="16" fillId="0" borderId="25" xfId="0" applyFont="1" applyBorder="1" applyAlignment="1">
      <alignment horizontal="left" vertical="center" wrapText="1"/>
    </xf>
    <xf numFmtId="17" fontId="5" fillId="0" borderId="22" xfId="0" applyNumberFormat="1" applyFont="1" applyBorder="1" applyAlignment="1">
      <alignment horizontal="left" vertical="center" wrapText="1"/>
    </xf>
    <xf numFmtId="0" fontId="16" fillId="0" borderId="19" xfId="0" applyFont="1" applyBorder="1" applyAlignment="1">
      <alignment horizontal="left" vertical="center" wrapText="1"/>
    </xf>
    <xf numFmtId="4" fontId="5" fillId="15" borderId="26" xfId="0" applyNumberFormat="1" applyFont="1" applyFill="1" applyBorder="1" applyAlignment="1">
      <alignment horizontal="left" vertical="center" wrapText="1"/>
    </xf>
    <xf numFmtId="4" fontId="5" fillId="15" borderId="19" xfId="0" applyNumberFormat="1" applyFont="1" applyFill="1" applyBorder="1" applyAlignment="1">
      <alignment horizontal="left" vertical="center" wrapText="1"/>
    </xf>
    <xf numFmtId="0" fontId="5" fillId="14" borderId="26" xfId="0" applyFont="1" applyFill="1" applyBorder="1" applyAlignment="1">
      <alignment vertical="center" wrapText="1"/>
    </xf>
    <xf numFmtId="4" fontId="16" fillId="0" borderId="0" xfId="0" applyNumberFormat="1" applyFont="1" applyAlignment="1">
      <alignment horizontal="center" vertical="center"/>
    </xf>
    <xf numFmtId="165" fontId="5" fillId="0" borderId="14" xfId="0" applyNumberFormat="1" applyFont="1" applyBorder="1" applyAlignment="1">
      <alignment vertical="center" wrapText="1"/>
    </xf>
    <xf numFmtId="4" fontId="5" fillId="0" borderId="14" xfId="0" applyNumberFormat="1" applyFont="1" applyBorder="1" applyAlignment="1">
      <alignment horizontal="center" vertical="center" wrapText="1"/>
    </xf>
    <xf numFmtId="4" fontId="5" fillId="0" borderId="14" xfId="0" applyNumberFormat="1" applyFont="1" applyBorder="1" applyAlignment="1">
      <alignment horizontal="left" vertical="center" wrapText="1"/>
    </xf>
    <xf numFmtId="17" fontId="5" fillId="0" borderId="14" xfId="0" applyNumberFormat="1" applyFont="1" applyBorder="1" applyAlignment="1">
      <alignment horizontal="left" vertical="center" wrapText="1"/>
    </xf>
    <xf numFmtId="17" fontId="5" fillId="0" borderId="14" xfId="0" applyNumberFormat="1" applyFont="1" applyBorder="1" applyAlignment="1">
      <alignment vertical="center" wrapText="1"/>
    </xf>
    <xf numFmtId="0" fontId="5" fillId="0" borderId="13" xfId="0" applyFont="1" applyBorder="1" applyAlignment="1">
      <alignment vertical="center" wrapText="1"/>
    </xf>
    <xf numFmtId="0" fontId="17" fillId="0" borderId="13" xfId="0" applyFont="1" applyBorder="1" applyAlignment="1">
      <alignment vertical="center" wrapText="1"/>
    </xf>
    <xf numFmtId="0" fontId="11" fillId="0" borderId="27" xfId="0" applyFont="1" applyBorder="1" applyAlignment="1">
      <alignment vertical="center" wrapText="1"/>
    </xf>
    <xf numFmtId="0" fontId="5" fillId="0" borderId="7" xfId="0" applyFont="1" applyBorder="1" applyAlignment="1">
      <alignment horizontal="center" vertical="center" wrapText="1"/>
    </xf>
    <xf numFmtId="4" fontId="5" fillId="0" borderId="7" xfId="0" applyNumberFormat="1" applyFont="1" applyBorder="1" applyAlignment="1">
      <alignment horizontal="center" vertical="center" wrapText="1"/>
    </xf>
    <xf numFmtId="0" fontId="22" fillId="0" borderId="19" xfId="0" applyFont="1" applyBorder="1" applyAlignment="1">
      <alignment vertical="center" wrapText="1"/>
    </xf>
    <xf numFmtId="164" fontId="5" fillId="0" borderId="22" xfId="0" applyNumberFormat="1" applyFont="1" applyBorder="1" applyAlignment="1">
      <alignment horizontal="center" vertical="center" wrapText="1"/>
    </xf>
    <xf numFmtId="0" fontId="5" fillId="0" borderId="28" xfId="0" applyFont="1" applyBorder="1" applyAlignment="1">
      <alignment vertical="center" wrapText="1"/>
    </xf>
    <xf numFmtId="0" fontId="5" fillId="14" borderId="20" xfId="0" applyFont="1" applyFill="1" applyBorder="1" applyAlignment="1">
      <alignment vertical="center" wrapText="1"/>
    </xf>
    <xf numFmtId="0" fontId="5" fillId="0" borderId="27" xfId="0" applyFont="1" applyBorder="1" applyAlignment="1">
      <alignment horizontal="left" vertical="center" wrapText="1"/>
    </xf>
    <xf numFmtId="0" fontId="10" fillId="16" borderId="29" xfId="0" applyFont="1" applyFill="1" applyBorder="1" applyAlignment="1">
      <alignment vertical="center"/>
    </xf>
    <xf numFmtId="0" fontId="10" fillId="0" borderId="30" xfId="0" applyFont="1" applyBorder="1" applyAlignment="1">
      <alignment horizontal="left" vertical="center" wrapText="1"/>
    </xf>
    <xf numFmtId="0" fontId="10" fillId="0" borderId="0" xfId="0" applyFont="1" applyAlignment="1">
      <alignment horizontal="left" vertical="center"/>
    </xf>
    <xf numFmtId="0" fontId="10" fillId="0" borderId="0" xfId="0" applyFont="1" applyAlignment="1">
      <alignment horizontal="left" vertical="center" wrapText="1"/>
    </xf>
    <xf numFmtId="0" fontId="10" fillId="16" borderId="31" xfId="0" applyFont="1" applyFill="1" applyBorder="1" applyAlignment="1">
      <alignment horizontal="center" vertical="center" wrapText="1"/>
    </xf>
    <xf numFmtId="0" fontId="10" fillId="0" borderId="32" xfId="0" applyFont="1" applyBorder="1" applyAlignment="1">
      <alignment horizontal="center" vertical="center"/>
    </xf>
    <xf numFmtId="0" fontId="10" fillId="0" borderId="0" xfId="0" applyFont="1" applyAlignment="1">
      <alignment horizontal="center" vertical="center"/>
    </xf>
    <xf numFmtId="0" fontId="5" fillId="5" borderId="19" xfId="0" applyFont="1" applyFill="1" applyBorder="1" applyAlignment="1">
      <alignment horizontal="center" vertical="center"/>
    </xf>
    <xf numFmtId="164" fontId="5" fillId="5" borderId="19" xfId="0" applyNumberFormat="1" applyFont="1" applyFill="1" applyBorder="1" applyAlignment="1">
      <alignment horizontal="center" vertical="center" wrapText="1"/>
    </xf>
    <xf numFmtId="0" fontId="14" fillId="0" borderId="0" xfId="0" applyFont="1"/>
    <xf numFmtId="0" fontId="23" fillId="0" borderId="0" xfId="0" applyFont="1"/>
    <xf numFmtId="0" fontId="14" fillId="0" borderId="0" xfId="0" applyFont="1" applyAlignment="1">
      <alignment wrapText="1"/>
    </xf>
    <xf numFmtId="0" fontId="26" fillId="0" borderId="0" xfId="0" applyFont="1" applyAlignment="1">
      <alignment vertical="center" wrapText="1"/>
    </xf>
    <xf numFmtId="0" fontId="14" fillId="0" borderId="0" xfId="0" applyFont="1" applyAlignment="1">
      <alignment vertical="center"/>
    </xf>
    <xf numFmtId="0" fontId="14" fillId="0" borderId="0" xfId="0" applyFont="1" applyAlignment="1">
      <alignment horizontal="left" vertical="center"/>
    </xf>
    <xf numFmtId="0" fontId="27" fillId="0" borderId="0" xfId="0" applyFont="1"/>
    <xf numFmtId="0" fontId="28" fillId="0" borderId="0" xfId="0" applyFont="1" applyAlignment="1">
      <alignment horizontal="center"/>
    </xf>
    <xf numFmtId="0" fontId="27" fillId="0" borderId="0" xfId="0" applyFont="1" applyAlignment="1">
      <alignment horizontal="center" wrapText="1"/>
    </xf>
    <xf numFmtId="0" fontId="25" fillId="17" borderId="38" xfId="0" applyFont="1" applyFill="1" applyBorder="1" applyAlignment="1">
      <alignment horizontal="center" vertical="center"/>
    </xf>
    <xf numFmtId="0" fontId="25" fillId="17" borderId="39" xfId="0" applyFont="1" applyFill="1" applyBorder="1" applyAlignment="1">
      <alignment horizontal="center" vertical="center" wrapText="1"/>
    </xf>
    <xf numFmtId="0" fontId="25" fillId="17" borderId="39" xfId="0" applyFont="1" applyFill="1" applyBorder="1" applyAlignment="1">
      <alignment horizontal="center" vertical="center"/>
    </xf>
    <xf numFmtId="0" fontId="25" fillId="17" borderId="40" xfId="0" applyFont="1" applyFill="1" applyBorder="1" applyAlignment="1">
      <alignment horizontal="center" vertical="center"/>
    </xf>
    <xf numFmtId="0" fontId="25" fillId="0" borderId="0" xfId="0" applyFont="1" applyAlignment="1">
      <alignment horizontal="center" vertical="center"/>
    </xf>
    <xf numFmtId="0" fontId="23" fillId="11" borderId="41" xfId="0" applyFont="1" applyFill="1" applyBorder="1" applyAlignment="1">
      <alignment horizontal="left" vertical="center"/>
    </xf>
    <xf numFmtId="0" fontId="5" fillId="0" borderId="42" xfId="0" applyFont="1" applyBorder="1" applyAlignment="1">
      <alignment horizontal="center" vertical="center"/>
    </xf>
    <xf numFmtId="9" fontId="5" fillId="0" borderId="18" xfId="0" applyNumberFormat="1" applyFont="1" applyBorder="1" applyAlignment="1">
      <alignment horizontal="center" vertical="center"/>
    </xf>
    <xf numFmtId="9" fontId="5" fillId="0" borderId="0" xfId="0" applyNumberFormat="1" applyFont="1" applyAlignment="1">
      <alignment horizontal="center"/>
    </xf>
    <xf numFmtId="0" fontId="14" fillId="6" borderId="43" xfId="0" applyFont="1" applyFill="1" applyBorder="1" applyAlignment="1">
      <alignment horizontal="left" vertical="center"/>
    </xf>
    <xf numFmtId="0" fontId="5" fillId="0" borderId="44" xfId="0" applyFont="1" applyBorder="1" applyAlignment="1">
      <alignment horizontal="center" vertical="center"/>
    </xf>
    <xf numFmtId="9" fontId="5" fillId="0" borderId="20" xfId="0" applyNumberFormat="1" applyFont="1" applyBorder="1" applyAlignment="1">
      <alignment horizontal="center" vertical="center"/>
    </xf>
    <xf numFmtId="0" fontId="14" fillId="7" borderId="43" xfId="0" applyFont="1" applyFill="1" applyBorder="1" applyAlignment="1">
      <alignment horizontal="left" vertical="center"/>
    </xf>
    <xf numFmtId="0" fontId="14" fillId="8" borderId="43" xfId="0" applyFont="1" applyFill="1" applyBorder="1" applyAlignment="1">
      <alignment horizontal="left" vertical="center"/>
    </xf>
    <xf numFmtId="0" fontId="14" fillId="9" borderId="43" xfId="0" applyFont="1" applyFill="1" applyBorder="1" applyAlignment="1">
      <alignment horizontal="left" vertical="center"/>
    </xf>
    <xf numFmtId="0" fontId="14" fillId="10" borderId="43" xfId="0" applyFont="1" applyFill="1" applyBorder="1" applyAlignment="1">
      <alignment horizontal="left" vertical="center"/>
    </xf>
    <xf numFmtId="0" fontId="14" fillId="16" borderId="45" xfId="0" applyFont="1" applyFill="1" applyBorder="1" applyAlignment="1">
      <alignment horizontal="left" vertical="center"/>
    </xf>
    <xf numFmtId="0" fontId="5" fillId="0" borderId="46" xfId="0" applyFont="1" applyBorder="1" applyAlignment="1">
      <alignment horizontal="center" vertical="center"/>
    </xf>
    <xf numFmtId="9" fontId="5" fillId="0" borderId="24" xfId="0" applyNumberFormat="1" applyFont="1" applyBorder="1" applyAlignment="1">
      <alignment horizontal="center" vertical="center"/>
    </xf>
    <xf numFmtId="9" fontId="5" fillId="0" borderId="47" xfId="0" applyNumberFormat="1" applyFont="1" applyBorder="1" applyAlignment="1">
      <alignment horizontal="center" vertical="center"/>
    </xf>
    <xf numFmtId="0" fontId="14" fillId="0" borderId="38" xfId="0" applyFont="1" applyBorder="1" applyAlignment="1">
      <alignment horizontal="center" vertical="center"/>
    </xf>
    <xf numFmtId="9" fontId="14" fillId="0" borderId="40" xfId="0" applyNumberFormat="1" applyFont="1" applyBorder="1" applyAlignment="1">
      <alignment horizontal="center" vertical="center"/>
    </xf>
    <xf numFmtId="0" fontId="14" fillId="0" borderId="48" xfId="0" applyFont="1" applyBorder="1" applyAlignment="1">
      <alignment horizontal="center" vertical="center"/>
    </xf>
    <xf numFmtId="0" fontId="23" fillId="11" borderId="49" xfId="0" applyFont="1" applyFill="1" applyBorder="1" applyAlignment="1">
      <alignment horizontal="left" vertical="center"/>
    </xf>
    <xf numFmtId="9" fontId="14" fillId="0" borderId="0" xfId="0" applyNumberFormat="1" applyFont="1" applyAlignment="1">
      <alignment horizontal="center"/>
    </xf>
    <xf numFmtId="0" fontId="23" fillId="11" borderId="50" xfId="0" applyFont="1" applyFill="1" applyBorder="1" applyAlignment="1">
      <alignment horizontal="left" vertical="center"/>
    </xf>
    <xf numFmtId="0" fontId="8" fillId="0" borderId="0" xfId="0" applyFont="1" applyAlignment="1">
      <alignment horizontal="left" vertical="center"/>
    </xf>
    <xf numFmtId="0" fontId="30" fillId="0" borderId="51" xfId="0" applyFont="1" applyBorder="1" applyAlignment="1">
      <alignment horizontal="center" vertical="center"/>
    </xf>
    <xf numFmtId="0" fontId="25" fillId="18" borderId="51" xfId="0" applyFont="1" applyFill="1" applyBorder="1" applyAlignment="1">
      <alignment horizontal="center" vertical="center" wrapText="1"/>
    </xf>
    <xf numFmtId="0" fontId="14" fillId="19" borderId="52" xfId="0" applyFont="1" applyFill="1" applyBorder="1" applyAlignment="1">
      <alignment horizontal="center"/>
    </xf>
    <xf numFmtId="0" fontId="14" fillId="19" borderId="53" xfId="0" applyFont="1" applyFill="1" applyBorder="1" applyAlignment="1">
      <alignment horizontal="center"/>
    </xf>
    <xf numFmtId="0" fontId="14" fillId="19" borderId="26" xfId="0" applyFont="1" applyFill="1" applyBorder="1" applyAlignment="1">
      <alignment horizontal="center"/>
    </xf>
    <xf numFmtId="0" fontId="14" fillId="19" borderId="54" xfId="0" applyFont="1" applyFill="1" applyBorder="1" applyAlignment="1">
      <alignment horizontal="center"/>
    </xf>
    <xf numFmtId="0" fontId="14" fillId="19" borderId="55" xfId="0" applyFont="1" applyFill="1" applyBorder="1" applyAlignment="1">
      <alignment horizontal="center"/>
    </xf>
    <xf numFmtId="0" fontId="14" fillId="19" borderId="23" xfId="0" applyFont="1" applyFill="1" applyBorder="1" applyAlignment="1">
      <alignment horizontal="center"/>
    </xf>
    <xf numFmtId="0" fontId="14" fillId="19" borderId="19" xfId="0" applyFont="1" applyFill="1" applyBorder="1" applyAlignment="1">
      <alignment horizontal="center"/>
    </xf>
    <xf numFmtId="0" fontId="14" fillId="19" borderId="20" xfId="0" applyFont="1" applyFill="1" applyBorder="1" applyAlignment="1">
      <alignment horizontal="center"/>
    </xf>
    <xf numFmtId="0" fontId="8" fillId="0" borderId="0" xfId="0" applyFont="1" applyAlignment="1">
      <alignment vertical="center" wrapText="1"/>
    </xf>
    <xf numFmtId="0" fontId="10" fillId="16" borderId="29" xfId="0" applyFont="1" applyFill="1" applyBorder="1" applyAlignment="1">
      <alignment vertical="center" wrapText="1"/>
    </xf>
    <xf numFmtId="0" fontId="10" fillId="0" borderId="32" xfId="0" applyFont="1" applyBorder="1" applyAlignment="1">
      <alignment horizontal="center" vertical="center" wrapText="1"/>
    </xf>
    <xf numFmtId="0" fontId="10" fillId="0" borderId="0" xfId="0" applyFont="1" applyAlignment="1">
      <alignment horizontal="center" vertical="center" wrapText="1"/>
    </xf>
    <xf numFmtId="0" fontId="5" fillId="5" borderId="19" xfId="0" applyFont="1" applyFill="1" applyBorder="1" applyAlignment="1">
      <alignment horizontal="center" vertical="center" wrapText="1"/>
    </xf>
    <xf numFmtId="0" fontId="31" fillId="19" borderId="26" xfId="0" applyFont="1" applyFill="1" applyBorder="1" applyAlignment="1">
      <alignment horizontal="center"/>
    </xf>
    <xf numFmtId="0" fontId="31" fillId="19" borderId="20" xfId="0" applyFont="1" applyFill="1" applyBorder="1" applyAlignment="1">
      <alignment horizontal="center"/>
    </xf>
    <xf numFmtId="0" fontId="31" fillId="19" borderId="19" xfId="0" applyFont="1" applyFill="1" applyBorder="1" applyAlignment="1">
      <alignment horizontal="center"/>
    </xf>
    <xf numFmtId="0" fontId="23" fillId="21" borderId="44" xfId="0" applyFont="1" applyFill="1" applyBorder="1" applyAlignment="1">
      <alignment horizontal="left" vertical="center"/>
    </xf>
    <xf numFmtId="0" fontId="23" fillId="18" borderId="38" xfId="0" applyFont="1" applyFill="1" applyBorder="1" applyAlignment="1">
      <alignment horizontal="left" vertical="center" wrapText="1"/>
    </xf>
    <xf numFmtId="0" fontId="14" fillId="0" borderId="39" xfId="0" applyFont="1" applyBorder="1" applyAlignment="1">
      <alignment horizontal="center" vertical="center"/>
    </xf>
    <xf numFmtId="0" fontId="5" fillId="0" borderId="34" xfId="0" applyFont="1" applyBorder="1" applyAlignment="1">
      <alignment vertical="center"/>
    </xf>
    <xf numFmtId="17" fontId="5" fillId="0" borderId="0" xfId="0" applyNumberFormat="1" applyFont="1" applyAlignment="1">
      <alignment vertical="center" wrapText="1"/>
    </xf>
    <xf numFmtId="167" fontId="36" fillId="0" borderId="65" xfId="0" applyNumberFormat="1" applyFont="1" applyBorder="1" applyAlignment="1">
      <alignment horizontal="center" vertical="center" wrapText="1"/>
    </xf>
    <xf numFmtId="0" fontId="5" fillId="0" borderId="21" xfId="0" applyFont="1" applyBorder="1" applyAlignment="1">
      <alignment vertical="center" wrapText="1"/>
    </xf>
    <xf numFmtId="0" fontId="5" fillId="0" borderId="23" xfId="0" applyFont="1" applyBorder="1" applyAlignment="1">
      <alignment vertical="center" wrapText="1"/>
    </xf>
    <xf numFmtId="0" fontId="5" fillId="0" borderId="26" xfId="0" applyFont="1" applyBorder="1" applyAlignment="1">
      <alignment vertical="center" wrapText="1"/>
    </xf>
    <xf numFmtId="0" fontId="0" fillId="0" borderId="68" xfId="0" applyBorder="1"/>
    <xf numFmtId="0" fontId="5" fillId="0" borderId="68" xfId="0" applyFont="1" applyBorder="1" applyAlignment="1">
      <alignment vertical="center" wrapText="1"/>
    </xf>
    <xf numFmtId="0" fontId="37" fillId="0" borderId="0" xfId="0" applyFont="1" applyAlignment="1">
      <alignment vertical="center" wrapText="1"/>
    </xf>
    <xf numFmtId="0" fontId="37" fillId="0" borderId="0" xfId="0" applyFont="1" applyAlignment="1">
      <alignment vertical="center"/>
    </xf>
    <xf numFmtId="0" fontId="37" fillId="0" borderId="17" xfId="0" applyFont="1" applyBorder="1" applyAlignment="1">
      <alignment horizontal="center" vertical="center" wrapText="1"/>
    </xf>
    <xf numFmtId="0" fontId="37" fillId="0" borderId="44" xfId="0" applyFont="1" applyBorder="1" applyAlignment="1">
      <alignment vertical="center" wrapText="1"/>
    </xf>
    <xf numFmtId="0" fontId="37" fillId="0" borderId="19" xfId="0" applyFont="1" applyBorder="1" applyAlignment="1">
      <alignment vertical="center" wrapText="1"/>
    </xf>
    <xf numFmtId="0" fontId="39" fillId="0" borderId="20" xfId="0" applyFont="1" applyBorder="1" applyAlignment="1">
      <alignment horizontal="center" vertical="top"/>
    </xf>
    <xf numFmtId="0" fontId="37" fillId="0" borderId="19" xfId="0" applyFont="1" applyBorder="1" applyAlignment="1">
      <alignment horizontal="center" vertical="center" wrapText="1"/>
    </xf>
    <xf numFmtId="0" fontId="37" fillId="0" borderId="20" xfId="0" applyFont="1" applyBorder="1" applyAlignment="1">
      <alignment horizontal="center" vertical="top"/>
    </xf>
    <xf numFmtId="4" fontId="37" fillId="14" borderId="19" xfId="0" applyNumberFormat="1" applyFont="1" applyFill="1" applyBorder="1" applyAlignment="1">
      <alignment horizontal="center" vertical="center" wrapText="1"/>
    </xf>
    <xf numFmtId="0" fontId="37" fillId="0" borderId="22" xfId="0" applyFont="1" applyBorder="1" applyAlignment="1">
      <alignment horizontal="center" vertical="center" wrapText="1"/>
    </xf>
    <xf numFmtId="4" fontId="37" fillId="14" borderId="17" xfId="0" applyNumberFormat="1" applyFont="1" applyFill="1" applyBorder="1" applyAlignment="1">
      <alignment horizontal="center" vertical="center" wrapText="1"/>
    </xf>
    <xf numFmtId="0" fontId="37" fillId="0" borderId="14" xfId="0" applyFont="1" applyBorder="1" applyAlignment="1">
      <alignment vertical="center" wrapText="1"/>
    </xf>
    <xf numFmtId="0" fontId="37" fillId="0" borderId="14" xfId="0" applyFont="1" applyBorder="1" applyAlignment="1">
      <alignment horizontal="center" vertical="center" wrapText="1"/>
    </xf>
    <xf numFmtId="0" fontId="37" fillId="0" borderId="46" xfId="0" applyFont="1" applyBorder="1" applyAlignment="1">
      <alignment vertical="center" wrapText="1"/>
    </xf>
    <xf numFmtId="0" fontId="37" fillId="0" borderId="27" xfId="0" applyFont="1" applyBorder="1" applyAlignment="1">
      <alignment vertical="center" wrapText="1"/>
    </xf>
    <xf numFmtId="0" fontId="37" fillId="0" borderId="0" xfId="0" applyFont="1"/>
    <xf numFmtId="0" fontId="5" fillId="0" borderId="19" xfId="0" applyFont="1" applyBorder="1" applyAlignment="1">
      <alignment horizontal="left" vertical="top" wrapText="1"/>
    </xf>
    <xf numFmtId="0" fontId="5" fillId="0" borderId="19" xfId="0" applyFont="1" applyBorder="1" applyAlignment="1">
      <alignment horizontal="center" vertical="top" wrapText="1"/>
    </xf>
    <xf numFmtId="0" fontId="37" fillId="5" borderId="71" xfId="0" applyFont="1" applyFill="1" applyBorder="1" applyAlignment="1">
      <alignment horizontal="center" vertical="center" wrapText="1"/>
    </xf>
    <xf numFmtId="0" fontId="37" fillId="14" borderId="19" xfId="0" applyFont="1" applyFill="1" applyBorder="1" applyAlignment="1">
      <alignment horizontal="center" vertical="top" wrapText="1"/>
    </xf>
    <xf numFmtId="4" fontId="37" fillId="14" borderId="19" xfId="0" applyNumberFormat="1" applyFont="1" applyFill="1" applyBorder="1" applyAlignment="1">
      <alignment horizontal="center" vertical="top" wrapText="1"/>
    </xf>
    <xf numFmtId="17" fontId="37" fillId="14" borderId="19" xfId="0" applyNumberFormat="1" applyFont="1" applyFill="1" applyBorder="1" applyAlignment="1">
      <alignment horizontal="center" vertical="top" wrapText="1"/>
    </xf>
    <xf numFmtId="17" fontId="37" fillId="14" borderId="21" xfId="0" applyNumberFormat="1" applyFont="1" applyFill="1" applyBorder="1" applyAlignment="1">
      <alignment horizontal="left" vertical="top" wrapText="1"/>
    </xf>
    <xf numFmtId="0" fontId="37" fillId="14" borderId="21" xfId="0" applyFont="1" applyFill="1" applyBorder="1" applyAlignment="1">
      <alignment horizontal="left" vertical="top" wrapText="1"/>
    </xf>
    <xf numFmtId="0" fontId="36" fillId="14" borderId="23" xfId="0" applyFont="1" applyFill="1" applyBorder="1" applyAlignment="1">
      <alignment horizontal="left" vertical="top" wrapText="1"/>
    </xf>
    <xf numFmtId="0" fontId="37" fillId="14" borderId="23" xfId="0" applyFont="1" applyFill="1" applyBorder="1" applyAlignment="1">
      <alignment horizontal="left" vertical="top" wrapText="1"/>
    </xf>
    <xf numFmtId="0" fontId="36" fillId="14" borderId="19" xfId="0" applyFont="1" applyFill="1" applyBorder="1" applyAlignment="1">
      <alignment horizontal="left" vertical="top" wrapText="1"/>
    </xf>
    <xf numFmtId="0" fontId="37" fillId="14" borderId="19" xfId="0" applyFont="1" applyFill="1" applyBorder="1" applyAlignment="1">
      <alignment horizontal="left" vertical="top" wrapText="1"/>
    </xf>
    <xf numFmtId="0" fontId="36" fillId="14" borderId="60" xfId="0" applyFont="1" applyFill="1" applyBorder="1" applyAlignment="1">
      <alignment horizontal="left" vertical="top" wrapText="1"/>
    </xf>
    <xf numFmtId="0" fontId="36" fillId="14" borderId="62" xfId="0" applyFont="1" applyFill="1" applyBorder="1" applyAlignment="1">
      <alignment horizontal="left" vertical="top" wrapText="1"/>
    </xf>
    <xf numFmtId="0" fontId="37" fillId="14" borderId="17" xfId="0" applyFont="1" applyFill="1" applyBorder="1" applyAlignment="1">
      <alignment horizontal="left" vertical="top" wrapText="1"/>
    </xf>
    <xf numFmtId="0" fontId="37" fillId="0" borderId="73" xfId="0" applyFont="1" applyBorder="1" applyAlignment="1">
      <alignment horizontal="center" vertical="top"/>
    </xf>
    <xf numFmtId="0" fontId="0" fillId="0" borderId="76" xfId="0" applyBorder="1"/>
    <xf numFmtId="0" fontId="14" fillId="22" borderId="20" xfId="0" applyFont="1" applyFill="1" applyBorder="1" applyAlignment="1">
      <alignment horizontal="center"/>
    </xf>
    <xf numFmtId="0" fontId="37" fillId="23" borderId="19" xfId="0" applyFont="1" applyFill="1" applyBorder="1" applyAlignment="1">
      <alignment horizontal="center" vertical="top" wrapText="1"/>
    </xf>
    <xf numFmtId="167" fontId="36" fillId="23" borderId="65" xfId="0" applyNumberFormat="1" applyFont="1" applyFill="1" applyBorder="1" applyAlignment="1">
      <alignment horizontal="center" vertical="center" wrapText="1"/>
    </xf>
    <xf numFmtId="0" fontId="5" fillId="24" borderId="19" xfId="0" applyFont="1" applyFill="1" applyBorder="1" applyAlignment="1">
      <alignment horizontal="center" vertical="top" wrapText="1"/>
    </xf>
    <xf numFmtId="4" fontId="5" fillId="24" borderId="19" xfId="0" applyNumberFormat="1" applyFont="1" applyFill="1" applyBorder="1" applyAlignment="1">
      <alignment horizontal="center" vertical="center" wrapText="1"/>
    </xf>
    <xf numFmtId="0" fontId="36" fillId="25" borderId="23" xfId="0" applyFont="1" applyFill="1" applyBorder="1" applyAlignment="1">
      <alignment horizontal="left" vertical="top" wrapText="1"/>
    </xf>
    <xf numFmtId="0" fontId="37" fillId="23" borderId="17" xfId="0" applyFont="1" applyFill="1" applyBorder="1" applyAlignment="1">
      <alignment horizontal="left" vertical="top" wrapText="1"/>
    </xf>
    <xf numFmtId="0" fontId="37" fillId="23" borderId="17" xfId="0" applyFont="1" applyFill="1" applyBorder="1" applyAlignment="1">
      <alignment horizontal="center" vertical="top" wrapText="1"/>
    </xf>
    <xf numFmtId="0" fontId="37" fillId="23" borderId="17" xfId="0" applyFont="1" applyFill="1" applyBorder="1" applyAlignment="1">
      <alignment horizontal="center" vertical="center" wrapText="1"/>
    </xf>
    <xf numFmtId="0" fontId="37" fillId="23" borderId="18" xfId="0" applyFont="1" applyFill="1" applyBorder="1" applyAlignment="1">
      <alignment horizontal="left" vertical="top" wrapText="1"/>
    </xf>
    <xf numFmtId="0" fontId="37" fillId="23" borderId="19" xfId="0" applyFont="1" applyFill="1" applyBorder="1" applyAlignment="1">
      <alignment horizontal="left" vertical="top" wrapText="1"/>
    </xf>
    <xf numFmtId="0" fontId="37" fillId="23" borderId="19" xfId="0" applyFont="1" applyFill="1" applyBorder="1" applyAlignment="1">
      <alignment horizontal="center" vertical="center" wrapText="1"/>
    </xf>
    <xf numFmtId="0" fontId="37" fillId="23" borderId="20" xfId="0" applyFont="1" applyFill="1" applyBorder="1" applyAlignment="1">
      <alignment horizontal="left" vertical="top" wrapText="1"/>
    </xf>
    <xf numFmtId="0" fontId="5" fillId="23" borderId="19" xfId="0" applyFont="1" applyFill="1" applyBorder="1" applyAlignment="1">
      <alignment horizontal="left" vertical="center"/>
    </xf>
    <xf numFmtId="0" fontId="5" fillId="23" borderId="19" xfId="0" applyFont="1" applyFill="1" applyBorder="1" applyAlignment="1">
      <alignment vertical="center"/>
    </xf>
    <xf numFmtId="0" fontId="5" fillId="23" borderId="19" xfId="0" applyFont="1" applyFill="1" applyBorder="1" applyAlignment="1">
      <alignment vertical="center" wrapText="1"/>
    </xf>
    <xf numFmtId="0" fontId="5" fillId="23" borderId="19" xfId="0" applyFont="1" applyFill="1" applyBorder="1" applyAlignment="1">
      <alignment horizontal="center" vertical="center" wrapText="1"/>
    </xf>
    <xf numFmtId="0" fontId="5" fillId="23" borderId="19" xfId="0" applyFont="1" applyFill="1" applyBorder="1" applyAlignment="1">
      <alignment vertical="top"/>
    </xf>
    <xf numFmtId="0" fontId="5" fillId="23" borderId="19" xfId="0" applyFont="1" applyFill="1" applyBorder="1" applyAlignment="1">
      <alignment horizontal="center" vertical="top"/>
    </xf>
    <xf numFmtId="17" fontId="5" fillId="23" borderId="20" xfId="0" applyNumberFormat="1" applyFont="1" applyFill="1" applyBorder="1" applyAlignment="1">
      <alignment horizontal="left" vertical="center" wrapText="1"/>
    </xf>
    <xf numFmtId="0" fontId="5" fillId="23" borderId="33" xfId="0" applyFont="1" applyFill="1" applyBorder="1" applyAlignment="1">
      <alignment horizontal="left" vertical="top" wrapText="1"/>
    </xf>
    <xf numFmtId="0" fontId="36" fillId="25" borderId="60" xfId="0" applyFont="1" applyFill="1" applyBorder="1" applyAlignment="1">
      <alignment horizontal="left" vertical="top" wrapText="1"/>
    </xf>
    <xf numFmtId="0" fontId="37" fillId="23" borderId="0" xfId="0" applyFont="1" applyFill="1" applyAlignment="1">
      <alignment horizontal="left" vertical="top" wrapText="1"/>
    </xf>
    <xf numFmtId="0" fontId="5" fillId="23" borderId="19" xfId="0" applyFont="1" applyFill="1" applyBorder="1" applyAlignment="1">
      <alignment horizontal="center" vertical="center"/>
    </xf>
    <xf numFmtId="0" fontId="5" fillId="23" borderId="20" xfId="0" applyFont="1" applyFill="1" applyBorder="1" applyAlignment="1">
      <alignment horizontal="left" vertical="center" wrapText="1"/>
    </xf>
    <xf numFmtId="0" fontId="11" fillId="23" borderId="19" xfId="0" applyFont="1" applyFill="1" applyBorder="1" applyAlignment="1">
      <alignment vertical="center" wrapText="1"/>
    </xf>
    <xf numFmtId="0" fontId="37" fillId="25" borderId="19" xfId="0" applyFont="1" applyFill="1" applyBorder="1" applyAlignment="1">
      <alignment horizontal="left" vertical="top" wrapText="1"/>
    </xf>
    <xf numFmtId="0" fontId="36" fillId="23" borderId="19" xfId="0" applyFont="1" applyFill="1" applyBorder="1" applyAlignment="1">
      <alignment horizontal="left" vertical="top" wrapText="1"/>
    </xf>
    <xf numFmtId="0" fontId="5" fillId="23" borderId="0" xfId="0" applyFont="1" applyFill="1" applyAlignment="1">
      <alignment vertical="center"/>
    </xf>
    <xf numFmtId="0" fontId="13" fillId="23" borderId="19" xfId="0" applyFont="1" applyFill="1" applyBorder="1" applyAlignment="1">
      <alignment vertical="center" wrapText="1"/>
    </xf>
    <xf numFmtId="0" fontId="37" fillId="23" borderId="33" xfId="0" applyFont="1" applyFill="1" applyBorder="1" applyAlignment="1">
      <alignment horizontal="left" vertical="top" wrapText="1"/>
    </xf>
    <xf numFmtId="0" fontId="51" fillId="23" borderId="23" xfId="0" applyFont="1" applyFill="1" applyBorder="1" applyAlignment="1">
      <alignment horizontal="left" vertical="center" wrapText="1"/>
    </xf>
    <xf numFmtId="0" fontId="51" fillId="23" borderId="19" xfId="0" applyFont="1" applyFill="1" applyBorder="1" applyAlignment="1">
      <alignment horizontal="left" vertical="center" wrapText="1"/>
    </xf>
    <xf numFmtId="0" fontId="36" fillId="23" borderId="28" xfId="0" applyFont="1" applyFill="1" applyBorder="1" applyAlignment="1">
      <alignment horizontal="left" vertical="top" wrapText="1"/>
    </xf>
    <xf numFmtId="0" fontId="16" fillId="14" borderId="23" xfId="0" applyFont="1" applyFill="1" applyBorder="1" applyAlignment="1">
      <alignment horizontal="left" vertical="center" wrapText="1"/>
    </xf>
    <xf numFmtId="0" fontId="36" fillId="25" borderId="19" xfId="0" applyFont="1" applyFill="1" applyBorder="1" applyAlignment="1">
      <alignment horizontal="left" vertical="top" wrapText="1"/>
    </xf>
    <xf numFmtId="0" fontId="5" fillId="23" borderId="19" xfId="0" applyFont="1" applyFill="1" applyBorder="1" applyAlignment="1">
      <alignment horizontal="left" vertical="top" wrapText="1"/>
    </xf>
    <xf numFmtId="17" fontId="5" fillId="23" borderId="19" xfId="0" applyNumberFormat="1" applyFont="1" applyFill="1" applyBorder="1" applyAlignment="1">
      <alignment horizontal="center" vertical="center"/>
    </xf>
    <xf numFmtId="0" fontId="37" fillId="23" borderId="22" xfId="0" applyFont="1" applyFill="1" applyBorder="1" applyAlignment="1">
      <alignment horizontal="left" vertical="top" wrapText="1"/>
    </xf>
    <xf numFmtId="0" fontId="37" fillId="23" borderId="22" xfId="0" applyFont="1" applyFill="1" applyBorder="1" applyAlignment="1">
      <alignment horizontal="center" vertical="top" wrapText="1"/>
    </xf>
    <xf numFmtId="0" fontId="37" fillId="23" borderId="22" xfId="0" applyFont="1" applyFill="1" applyBorder="1" applyAlignment="1">
      <alignment horizontal="center" vertical="center" wrapText="1"/>
    </xf>
    <xf numFmtId="0" fontId="37" fillId="23" borderId="47" xfId="0" applyFont="1" applyFill="1" applyBorder="1" applyAlignment="1">
      <alignment horizontal="left" vertical="top" wrapText="1"/>
    </xf>
    <xf numFmtId="0" fontId="37" fillId="23" borderId="9" xfId="0" applyFont="1" applyFill="1" applyBorder="1" applyAlignment="1">
      <alignment horizontal="left" vertical="top" wrapText="1"/>
    </xf>
    <xf numFmtId="0" fontId="37" fillId="23" borderId="0" xfId="0" applyFont="1" applyFill="1" applyAlignment="1">
      <alignment horizontal="center" vertical="top"/>
    </xf>
    <xf numFmtId="0" fontId="16" fillId="25" borderId="23" xfId="0" applyFont="1" applyFill="1" applyBorder="1" applyAlignment="1">
      <alignment horizontal="left" vertical="center" wrapText="1"/>
    </xf>
    <xf numFmtId="0" fontId="36" fillId="23" borderId="2" xfId="0" applyFont="1" applyFill="1" applyBorder="1" applyAlignment="1">
      <alignment horizontal="left" vertical="top" wrapText="1"/>
    </xf>
    <xf numFmtId="17" fontId="5" fillId="23" borderId="20" xfId="0" applyNumberFormat="1" applyFont="1" applyFill="1" applyBorder="1" applyAlignment="1">
      <alignment vertical="center" wrapText="1"/>
    </xf>
    <xf numFmtId="0" fontId="36" fillId="23" borderId="0" xfId="0" applyFont="1" applyFill="1" applyAlignment="1">
      <alignment horizontal="left" vertical="top" wrapText="1"/>
    </xf>
    <xf numFmtId="0" fontId="51" fillId="23" borderId="19" xfId="0" applyFont="1" applyFill="1" applyBorder="1" applyAlignment="1">
      <alignment vertical="center" wrapText="1"/>
    </xf>
    <xf numFmtId="0" fontId="51" fillId="23" borderId="23" xfId="0" applyFont="1" applyFill="1" applyBorder="1" applyAlignment="1">
      <alignment vertical="center" wrapText="1"/>
    </xf>
    <xf numFmtId="0" fontId="5" fillId="23" borderId="33" xfId="0" applyFont="1" applyFill="1" applyBorder="1" applyAlignment="1">
      <alignment horizontal="left" wrapText="1"/>
    </xf>
    <xf numFmtId="0" fontId="37" fillId="23" borderId="2" xfId="0" applyFont="1" applyFill="1" applyBorder="1" applyAlignment="1">
      <alignment horizontal="left" vertical="top" wrapText="1"/>
    </xf>
    <xf numFmtId="0" fontId="5" fillId="23" borderId="68" xfId="0" applyFont="1" applyFill="1" applyBorder="1" applyAlignment="1">
      <alignment horizontal="left" vertical="top" wrapText="1"/>
    </xf>
    <xf numFmtId="0" fontId="37" fillId="23" borderId="65" xfId="0" applyFont="1" applyFill="1" applyBorder="1" applyAlignment="1">
      <alignment horizontal="left" vertical="top" wrapText="1"/>
    </xf>
    <xf numFmtId="0" fontId="42" fillId="23" borderId="19" xfId="0" applyFont="1" applyFill="1" applyBorder="1" applyAlignment="1">
      <alignment horizontal="left" vertical="top" wrapText="1"/>
    </xf>
    <xf numFmtId="0" fontId="37" fillId="23" borderId="14" xfId="0" applyFont="1" applyFill="1" applyBorder="1" applyAlignment="1">
      <alignment horizontal="left" vertical="top" wrapText="1"/>
    </xf>
    <xf numFmtId="167" fontId="37" fillId="23" borderId="19" xfId="0" applyNumberFormat="1" applyFont="1" applyFill="1" applyBorder="1" applyAlignment="1">
      <alignment horizontal="center" vertical="center" wrapText="1"/>
    </xf>
    <xf numFmtId="0" fontId="37" fillId="25" borderId="23" xfId="0" applyFont="1" applyFill="1" applyBorder="1" applyAlignment="1">
      <alignment horizontal="left" vertical="top" wrapText="1"/>
    </xf>
    <xf numFmtId="0" fontId="50" fillId="23" borderId="33" xfId="0" applyFont="1" applyFill="1" applyBorder="1" applyAlignment="1">
      <alignment horizontal="left" vertical="top" wrapText="1"/>
    </xf>
    <xf numFmtId="164" fontId="5" fillId="23" borderId="19" xfId="0" applyNumberFormat="1" applyFont="1" applyFill="1" applyBorder="1" applyAlignment="1">
      <alignment horizontal="center" vertical="center" wrapText="1"/>
    </xf>
    <xf numFmtId="0" fontId="5" fillId="23" borderId="20" xfId="0" applyFont="1" applyFill="1" applyBorder="1" applyAlignment="1">
      <alignment vertical="center"/>
    </xf>
    <xf numFmtId="0" fontId="5" fillId="23" borderId="23" xfId="0" applyFont="1" applyFill="1" applyBorder="1" applyAlignment="1">
      <alignment vertical="center" wrapText="1"/>
    </xf>
    <xf numFmtId="0" fontId="16" fillId="14" borderId="19" xfId="0" applyFont="1" applyFill="1" applyBorder="1" applyAlignment="1">
      <alignment horizontal="left" vertical="center" wrapText="1"/>
    </xf>
    <xf numFmtId="0" fontId="37" fillId="23" borderId="60" xfId="0" applyFont="1" applyFill="1" applyBorder="1" applyAlignment="1">
      <alignment horizontal="left" vertical="top" wrapText="1"/>
    </xf>
    <xf numFmtId="0" fontId="37" fillId="23" borderId="72" xfId="0" applyFont="1" applyFill="1" applyBorder="1" applyAlignment="1">
      <alignment horizontal="left" vertical="top" wrapText="1"/>
    </xf>
    <xf numFmtId="0" fontId="37" fillId="23" borderId="14" xfId="0" applyFont="1" applyFill="1" applyBorder="1" applyAlignment="1">
      <alignment horizontal="center" vertical="top" wrapText="1"/>
    </xf>
    <xf numFmtId="0" fontId="37" fillId="23" borderId="14" xfId="0" applyFont="1" applyFill="1" applyBorder="1" applyAlignment="1">
      <alignment horizontal="center" vertical="center" wrapText="1"/>
    </xf>
    <xf numFmtId="0" fontId="37" fillId="23" borderId="24" xfId="0" applyFont="1" applyFill="1" applyBorder="1" applyAlignment="1">
      <alignment horizontal="left" vertical="top" wrapText="1"/>
    </xf>
    <xf numFmtId="165" fontId="37" fillId="25" borderId="17" xfId="0" applyNumberFormat="1" applyFont="1" applyFill="1" applyBorder="1" applyAlignment="1">
      <alignment horizontal="left" vertical="top" wrapText="1"/>
    </xf>
    <xf numFmtId="4" fontId="37" fillId="23" borderId="17" xfId="0" applyNumberFormat="1" applyFont="1" applyFill="1" applyBorder="1" applyAlignment="1">
      <alignment horizontal="center" vertical="center" wrapText="1"/>
    </xf>
    <xf numFmtId="17" fontId="37" fillId="23" borderId="17" xfId="0" applyNumberFormat="1" applyFont="1" applyFill="1" applyBorder="1" applyAlignment="1">
      <alignment horizontal="center" vertical="top" wrapText="1"/>
    </xf>
    <xf numFmtId="0" fontId="37" fillId="23" borderId="8" xfId="0" applyFont="1" applyFill="1" applyBorder="1" applyAlignment="1">
      <alignment horizontal="left" vertical="top" wrapText="1"/>
    </xf>
    <xf numFmtId="4" fontId="37" fillId="25" borderId="19" xfId="0" applyNumberFormat="1" applyFont="1" applyFill="1" applyBorder="1" applyAlignment="1">
      <alignment horizontal="center" vertical="center" wrapText="1"/>
    </xf>
    <xf numFmtId="17" fontId="37" fillId="23" borderId="19" xfId="0" applyNumberFormat="1" applyFont="1" applyFill="1" applyBorder="1" applyAlignment="1">
      <alignment horizontal="center" vertical="top" wrapText="1"/>
    </xf>
    <xf numFmtId="4" fontId="37" fillId="23" borderId="19" xfId="0" applyNumberFormat="1" applyFont="1" applyFill="1" applyBorder="1" applyAlignment="1">
      <alignment horizontal="center" vertical="center" wrapText="1"/>
    </xf>
    <xf numFmtId="165" fontId="37" fillId="25" borderId="19" xfId="0" applyNumberFormat="1" applyFont="1" applyFill="1" applyBorder="1" applyAlignment="1">
      <alignment horizontal="left" vertical="top" wrapText="1"/>
    </xf>
    <xf numFmtId="0" fontId="37" fillId="25" borderId="19" xfId="0" applyFont="1" applyFill="1" applyBorder="1" applyAlignment="1">
      <alignment horizontal="center" vertical="top" wrapText="1"/>
    </xf>
    <xf numFmtId="165" fontId="37" fillId="23" borderId="19" xfId="0" applyNumberFormat="1" applyFont="1" applyFill="1" applyBorder="1" applyAlignment="1">
      <alignment horizontal="center" vertical="top" wrapText="1"/>
    </xf>
    <xf numFmtId="0" fontId="41" fillId="25" borderId="21" xfId="0" applyFont="1" applyFill="1" applyBorder="1" applyAlignment="1">
      <alignment horizontal="left" vertical="top" wrapText="1"/>
    </xf>
    <xf numFmtId="0" fontId="43" fillId="23" borderId="19" xfId="0" applyFont="1" applyFill="1" applyBorder="1" applyAlignment="1">
      <alignment horizontal="center" vertical="top" wrapText="1"/>
    </xf>
    <xf numFmtId="0" fontId="36" fillId="25" borderId="21" xfId="0" applyFont="1" applyFill="1" applyBorder="1" applyAlignment="1">
      <alignment horizontal="left" vertical="top" wrapText="1"/>
    </xf>
    <xf numFmtId="0" fontId="41" fillId="23" borderId="19" xfId="0" applyFont="1" applyFill="1" applyBorder="1" applyAlignment="1">
      <alignment horizontal="center" vertical="top" wrapText="1"/>
    </xf>
    <xf numFmtId="17" fontId="37" fillId="25" borderId="19" xfId="0" applyNumberFormat="1" applyFont="1" applyFill="1" applyBorder="1" applyAlignment="1">
      <alignment horizontal="center" vertical="top" wrapText="1"/>
    </xf>
    <xf numFmtId="0" fontId="36" fillId="23" borderId="19" xfId="0" applyFont="1" applyFill="1" applyBorder="1" applyAlignment="1">
      <alignment horizontal="center" vertical="top" wrapText="1"/>
    </xf>
    <xf numFmtId="4" fontId="41" fillId="25" borderId="19" xfId="0" applyNumberFormat="1" applyFont="1" applyFill="1" applyBorder="1" applyAlignment="1">
      <alignment horizontal="center" vertical="center" wrapText="1"/>
    </xf>
    <xf numFmtId="0" fontId="36" fillId="25" borderId="19" xfId="0" applyFont="1" applyFill="1" applyBorder="1" applyAlignment="1">
      <alignment horizontal="center" vertical="top" wrapText="1"/>
    </xf>
    <xf numFmtId="4" fontId="36" fillId="23" borderId="19" xfId="0" applyNumberFormat="1" applyFont="1" applyFill="1" applyBorder="1" applyAlignment="1">
      <alignment horizontal="center" vertical="center" wrapText="1"/>
    </xf>
    <xf numFmtId="4" fontId="37" fillId="23" borderId="22" xfId="0" applyNumberFormat="1" applyFont="1" applyFill="1" applyBorder="1" applyAlignment="1">
      <alignment horizontal="center" vertical="center" wrapText="1"/>
    </xf>
    <xf numFmtId="4" fontId="37" fillId="23" borderId="17" xfId="0" applyNumberFormat="1" applyFont="1" applyFill="1" applyBorder="1" applyAlignment="1">
      <alignment horizontal="center" vertical="top" wrapText="1"/>
    </xf>
    <xf numFmtId="17" fontId="37" fillId="23" borderId="8" xfId="0" applyNumberFormat="1" applyFont="1" applyFill="1" applyBorder="1" applyAlignment="1">
      <alignment horizontal="left" vertical="top" wrapText="1"/>
    </xf>
    <xf numFmtId="4" fontId="37" fillId="23" borderId="19" xfId="0" applyNumberFormat="1" applyFont="1" applyFill="1" applyBorder="1" applyAlignment="1">
      <alignment horizontal="center" vertical="top" wrapText="1"/>
    </xf>
    <xf numFmtId="4" fontId="36" fillId="25" borderId="19" xfId="0" applyNumberFormat="1" applyFont="1" applyFill="1" applyBorder="1" applyAlignment="1">
      <alignment horizontal="center" vertical="center" wrapText="1"/>
    </xf>
    <xf numFmtId="164" fontId="37" fillId="23" borderId="19" xfId="0" applyNumberFormat="1" applyFont="1" applyFill="1" applyBorder="1" applyAlignment="1">
      <alignment horizontal="center" vertical="center" wrapText="1"/>
    </xf>
    <xf numFmtId="0" fontId="37" fillId="25" borderId="21" xfId="0" applyFont="1" applyFill="1" applyBorder="1" applyAlignment="1">
      <alignment horizontal="left" vertical="top" wrapText="1"/>
    </xf>
    <xf numFmtId="0" fontId="51" fillId="25" borderId="19" xfId="0" applyFont="1" applyFill="1" applyBorder="1" applyAlignment="1">
      <alignment horizontal="left" vertical="center" wrapText="1"/>
    </xf>
    <xf numFmtId="0" fontId="51" fillId="23" borderId="21" xfId="0" applyFont="1" applyFill="1" applyBorder="1" applyAlignment="1">
      <alignment vertical="center" wrapText="1"/>
    </xf>
    <xf numFmtId="4" fontId="37" fillId="25" borderId="19" xfId="0" applyNumberFormat="1" applyFont="1" applyFill="1" applyBorder="1" applyAlignment="1">
      <alignment horizontal="center" vertical="top" wrapText="1"/>
    </xf>
    <xf numFmtId="0" fontId="51" fillId="25" borderId="19" xfId="0" applyFont="1" applyFill="1" applyBorder="1" applyAlignment="1">
      <alignment vertical="center" wrapText="1"/>
    </xf>
    <xf numFmtId="0" fontId="37" fillId="25" borderId="17" xfId="0" applyFont="1" applyFill="1" applyBorder="1" applyAlignment="1">
      <alignment horizontal="left" vertical="top" wrapText="1"/>
    </xf>
    <xf numFmtId="0" fontId="37" fillId="23" borderId="8" xfId="0" applyFont="1" applyFill="1" applyBorder="1" applyAlignment="1">
      <alignment horizontal="center" vertical="top" wrapText="1"/>
    </xf>
    <xf numFmtId="167" fontId="36" fillId="23" borderId="68" xfId="0" applyNumberFormat="1" applyFont="1" applyFill="1" applyBorder="1" applyAlignment="1">
      <alignment horizontal="center" vertical="center" wrapText="1"/>
    </xf>
    <xf numFmtId="165" fontId="37" fillId="23" borderId="19" xfId="0" applyNumberFormat="1" applyFont="1" applyFill="1" applyBorder="1" applyAlignment="1">
      <alignment horizontal="left" vertical="top" wrapText="1"/>
    </xf>
    <xf numFmtId="0" fontId="37" fillId="23" borderId="27" xfId="0" applyFont="1" applyFill="1" applyBorder="1" applyAlignment="1">
      <alignment horizontal="center" vertical="top" wrapText="1"/>
    </xf>
    <xf numFmtId="167" fontId="36" fillId="23" borderId="74" xfId="0" applyNumberFormat="1" applyFont="1" applyFill="1" applyBorder="1" applyAlignment="1">
      <alignment horizontal="center" vertical="center" wrapText="1"/>
    </xf>
    <xf numFmtId="167" fontId="36" fillId="23" borderId="75" xfId="0" applyNumberFormat="1" applyFont="1" applyFill="1" applyBorder="1" applyAlignment="1">
      <alignment horizontal="center" vertical="center" wrapText="1"/>
    </xf>
    <xf numFmtId="4" fontId="37" fillId="23" borderId="14" xfId="0" applyNumberFormat="1" applyFont="1" applyFill="1" applyBorder="1" applyAlignment="1">
      <alignment horizontal="center" vertical="center" wrapText="1"/>
    </xf>
    <xf numFmtId="0" fontId="37" fillId="23" borderId="27" xfId="0" applyFont="1" applyFill="1" applyBorder="1" applyAlignment="1">
      <alignment horizontal="left" vertical="top" wrapText="1"/>
    </xf>
    <xf numFmtId="0" fontId="6" fillId="2" borderId="33" xfId="0" applyFont="1" applyFill="1" applyBorder="1" applyAlignment="1">
      <alignment horizontal="right" vertical="center" wrapText="1"/>
    </xf>
    <xf numFmtId="0" fontId="5" fillId="0" borderId="26" xfId="0" applyFont="1" applyBorder="1" applyAlignment="1">
      <alignment vertical="top"/>
    </xf>
    <xf numFmtId="0" fontId="5" fillId="0" borderId="26" xfId="0" applyFont="1" applyBorder="1" applyAlignment="1">
      <alignment horizontal="center" vertical="top"/>
    </xf>
    <xf numFmtId="0" fontId="5" fillId="0" borderId="26" xfId="0" applyFont="1" applyBorder="1" applyAlignment="1">
      <alignment horizontal="center" vertical="center" wrapText="1"/>
    </xf>
    <xf numFmtId="0" fontId="11" fillId="0" borderId="21" xfId="0" applyFont="1" applyBorder="1" applyAlignment="1">
      <alignment vertical="center" wrapText="1"/>
    </xf>
    <xf numFmtId="0" fontId="5" fillId="0" borderId="26" xfId="0" applyFont="1" applyBorder="1" applyAlignment="1">
      <alignment vertical="center"/>
    </xf>
    <xf numFmtId="0" fontId="5" fillId="0" borderId="26" xfId="0" applyFont="1" applyBorder="1" applyAlignment="1">
      <alignment horizontal="center" vertical="center"/>
    </xf>
    <xf numFmtId="0" fontId="5" fillId="0" borderId="26" xfId="0" applyFont="1" applyBorder="1" applyAlignment="1">
      <alignment horizontal="left" vertical="center" wrapText="1"/>
    </xf>
    <xf numFmtId="0" fontId="11" fillId="0" borderId="64" xfId="0" applyFont="1" applyBorder="1" applyAlignment="1">
      <alignment vertical="center" wrapText="1"/>
    </xf>
    <xf numFmtId="0" fontId="5" fillId="14" borderId="22" xfId="0" applyFont="1" applyFill="1" applyBorder="1" applyAlignment="1">
      <alignment horizontal="left" vertical="center" wrapText="1"/>
    </xf>
    <xf numFmtId="4" fontId="5" fillId="15" borderId="33" xfId="0" applyNumberFormat="1" applyFont="1" applyFill="1" applyBorder="1" applyAlignment="1">
      <alignment horizontal="center" vertical="center" wrapText="1"/>
    </xf>
    <xf numFmtId="0" fontId="5" fillId="15" borderId="33" xfId="0" applyFont="1" applyFill="1" applyBorder="1" applyAlignment="1">
      <alignment vertical="center" wrapText="1"/>
    </xf>
    <xf numFmtId="0" fontId="5" fillId="15" borderId="33" xfId="0" applyFont="1" applyFill="1" applyBorder="1" applyAlignment="1">
      <alignment horizontal="left" vertical="center" wrapText="1"/>
    </xf>
    <xf numFmtId="0" fontId="5" fillId="0" borderId="23" xfId="0" applyFont="1" applyBorder="1" applyAlignment="1">
      <alignment horizontal="left" vertical="center" wrapText="1"/>
    </xf>
    <xf numFmtId="4" fontId="18" fillId="15" borderId="33" xfId="0" applyNumberFormat="1" applyFont="1" applyFill="1" applyBorder="1" applyAlignment="1">
      <alignment horizontal="center" vertical="center" wrapText="1"/>
    </xf>
    <xf numFmtId="4" fontId="16" fillId="0" borderId="21" xfId="0" applyNumberFormat="1" applyFont="1" applyBorder="1" applyAlignment="1">
      <alignment horizontal="center" vertical="center" wrapText="1"/>
    </xf>
    <xf numFmtId="0" fontId="11" fillId="0" borderId="26" xfId="0" applyFont="1" applyBorder="1" applyAlignment="1">
      <alignment vertical="center" wrapText="1"/>
    </xf>
    <xf numFmtId="0" fontId="17" fillId="0" borderId="26" xfId="0" applyFont="1" applyBorder="1" applyAlignment="1">
      <alignment vertical="center" wrapText="1"/>
    </xf>
    <xf numFmtId="0" fontId="5" fillId="0" borderId="54" xfId="0" applyFont="1" applyBorder="1" applyAlignment="1">
      <alignment vertical="center" wrapText="1"/>
    </xf>
    <xf numFmtId="0" fontId="5" fillId="0" borderId="29" xfId="0" applyFont="1" applyBorder="1" applyAlignment="1">
      <alignment vertical="center" wrapText="1"/>
    </xf>
    <xf numFmtId="0" fontId="5" fillId="14" borderId="27" xfId="0" applyFont="1" applyFill="1" applyBorder="1" applyAlignment="1">
      <alignment vertical="center" wrapText="1"/>
    </xf>
    <xf numFmtId="4" fontId="5" fillId="15" borderId="22" xfId="0" applyNumberFormat="1" applyFont="1" applyFill="1" applyBorder="1" applyAlignment="1">
      <alignment horizontal="center" vertical="center" wrapText="1"/>
    </xf>
    <xf numFmtId="4" fontId="5" fillId="0" borderId="26" xfId="0" applyNumberFormat="1" applyFont="1" applyBorder="1" applyAlignment="1">
      <alignment horizontal="center" vertical="center" wrapText="1"/>
    </xf>
    <xf numFmtId="4" fontId="18" fillId="15" borderId="33" xfId="0" applyNumberFormat="1" applyFont="1" applyFill="1" applyBorder="1" applyAlignment="1">
      <alignment horizontal="center" vertical="center"/>
    </xf>
    <xf numFmtId="0" fontId="21" fillId="0" borderId="26" xfId="0" applyFont="1" applyBorder="1" applyAlignment="1">
      <alignment vertical="center" wrapText="1"/>
    </xf>
    <xf numFmtId="165" fontId="5" fillId="0" borderId="21" xfId="0" applyNumberFormat="1" applyFont="1" applyBorder="1" applyAlignment="1">
      <alignment horizontal="left" vertical="center" wrapText="1"/>
    </xf>
    <xf numFmtId="0" fontId="5" fillId="0" borderId="21" xfId="0" applyFont="1" applyBorder="1" applyAlignment="1">
      <alignment horizontal="left" vertical="center" wrapText="1"/>
    </xf>
    <xf numFmtId="17" fontId="5" fillId="14" borderId="22" xfId="0" applyNumberFormat="1" applyFont="1" applyFill="1" applyBorder="1" applyAlignment="1">
      <alignment horizontal="left" vertical="center" wrapText="1"/>
    </xf>
    <xf numFmtId="164" fontId="5" fillId="0" borderId="67" xfId="0" applyNumberFormat="1" applyFont="1" applyBorder="1" applyAlignment="1">
      <alignment horizontal="center" vertical="center" wrapText="1"/>
    </xf>
    <xf numFmtId="0" fontId="5" fillId="0" borderId="29" xfId="0" applyFont="1" applyBorder="1" applyAlignment="1">
      <alignment vertical="center"/>
    </xf>
    <xf numFmtId="0" fontId="10" fillId="16" borderId="35" xfId="0" applyFont="1" applyFill="1" applyBorder="1" applyAlignment="1">
      <alignment vertical="center" wrapText="1"/>
    </xf>
    <xf numFmtId="0" fontId="10" fillId="16" borderId="36" xfId="0" applyFont="1" applyFill="1" applyBorder="1" applyAlignment="1">
      <alignment horizontal="center" vertical="center"/>
    </xf>
    <xf numFmtId="0" fontId="10" fillId="16" borderId="36" xfId="0" applyFont="1" applyFill="1" applyBorder="1" applyAlignment="1">
      <alignment vertical="center"/>
    </xf>
    <xf numFmtId="0" fontId="10" fillId="16" borderId="36" xfId="0" applyFont="1" applyFill="1" applyBorder="1" applyAlignment="1">
      <alignment vertical="center" wrapText="1"/>
    </xf>
    <xf numFmtId="0" fontId="10" fillId="16" borderId="37" xfId="0" applyFont="1" applyFill="1" applyBorder="1" applyAlignment="1">
      <alignment vertical="center"/>
    </xf>
    <xf numFmtId="0" fontId="10" fillId="0" borderId="29" xfId="0" applyFont="1" applyBorder="1" applyAlignment="1">
      <alignment horizontal="center" vertical="center"/>
    </xf>
    <xf numFmtId="0" fontId="10" fillId="0" borderId="29" xfId="0" applyFont="1" applyBorder="1" applyAlignment="1">
      <alignment horizontal="left" vertical="center"/>
    </xf>
    <xf numFmtId="164" fontId="5" fillId="0" borderId="23" xfId="0" applyNumberFormat="1" applyFont="1" applyBorder="1" applyAlignment="1">
      <alignment horizontal="center" vertical="center" wrapText="1"/>
    </xf>
    <xf numFmtId="164" fontId="5" fillId="0" borderId="65" xfId="0" applyNumberFormat="1" applyFont="1" applyBorder="1" applyAlignment="1">
      <alignment horizontal="center" vertical="center" wrapText="1"/>
    </xf>
    <xf numFmtId="0" fontId="5" fillId="2" borderId="33" xfId="0" applyFont="1" applyFill="1" applyBorder="1" applyAlignment="1">
      <alignment vertical="center" wrapText="1"/>
    </xf>
    <xf numFmtId="0" fontId="5" fillId="2" borderId="33" xfId="0" applyFont="1" applyFill="1" applyBorder="1" applyAlignment="1">
      <alignment horizontal="center" vertical="center"/>
    </xf>
    <xf numFmtId="0" fontId="5" fillId="2" borderId="33" xfId="0" applyFont="1" applyFill="1" applyBorder="1" applyAlignment="1">
      <alignment vertical="center"/>
    </xf>
    <xf numFmtId="0" fontId="5" fillId="2" borderId="33" xfId="0" applyFont="1" applyFill="1" applyBorder="1" applyAlignment="1">
      <alignment horizontal="center" vertical="center" wrapText="1"/>
    </xf>
    <xf numFmtId="0" fontId="14" fillId="2" borderId="33" xfId="0" applyFont="1" applyFill="1" applyBorder="1"/>
    <xf numFmtId="0" fontId="23" fillId="2" borderId="33" xfId="0" applyFont="1" applyFill="1" applyBorder="1"/>
    <xf numFmtId="0" fontId="14" fillId="2" borderId="33" xfId="0" applyFont="1" applyFill="1" applyBorder="1" applyAlignment="1">
      <alignment vertical="center"/>
    </xf>
    <xf numFmtId="0" fontId="5" fillId="0" borderId="65" xfId="0" applyFont="1" applyBorder="1" applyAlignment="1">
      <alignment horizontal="center" vertical="center"/>
    </xf>
    <xf numFmtId="9" fontId="5" fillId="0" borderId="54" xfId="0" applyNumberFormat="1" applyFont="1" applyBorder="1" applyAlignment="1">
      <alignment horizontal="center" vertical="center"/>
    </xf>
    <xf numFmtId="0" fontId="5" fillId="0" borderId="23" xfId="0" applyFont="1" applyBorder="1" applyAlignment="1">
      <alignment horizontal="center" vertical="center"/>
    </xf>
    <xf numFmtId="0" fontId="5" fillId="0" borderId="60" xfId="0" applyFont="1" applyBorder="1" applyAlignment="1">
      <alignment horizontal="center" vertical="center"/>
    </xf>
    <xf numFmtId="0" fontId="23" fillId="18" borderId="35" xfId="0" applyFont="1" applyFill="1" applyBorder="1" applyAlignment="1">
      <alignment horizontal="left" vertical="center" wrapText="1"/>
    </xf>
    <xf numFmtId="0" fontId="25" fillId="18" borderId="35" xfId="0" applyFont="1" applyFill="1" applyBorder="1" applyAlignment="1">
      <alignment horizontal="center" vertical="center" wrapText="1"/>
    </xf>
    <xf numFmtId="0" fontId="14" fillId="11" borderId="36" xfId="0" applyFont="1" applyFill="1" applyBorder="1"/>
    <xf numFmtId="0" fontId="14" fillId="6" borderId="36" xfId="0" applyFont="1" applyFill="1" applyBorder="1"/>
    <xf numFmtId="0" fontId="14" fillId="7" borderId="36" xfId="0" applyFont="1" applyFill="1" applyBorder="1"/>
    <xf numFmtId="0" fontId="14" fillId="8" borderId="36" xfId="0" applyFont="1" applyFill="1" applyBorder="1"/>
    <xf numFmtId="0" fontId="14" fillId="9" borderId="36" xfId="0" applyFont="1" applyFill="1" applyBorder="1"/>
    <xf numFmtId="0" fontId="14" fillId="10" borderId="37" xfId="0" applyFont="1" applyFill="1" applyBorder="1"/>
    <xf numFmtId="0" fontId="14" fillId="14" borderId="33" xfId="0" applyFont="1" applyFill="1" applyBorder="1"/>
    <xf numFmtId="0" fontId="14" fillId="19" borderId="65" xfId="0" applyFont="1" applyFill="1" applyBorder="1" applyAlignment="1">
      <alignment horizontal="center"/>
    </xf>
    <xf numFmtId="0" fontId="9" fillId="2" borderId="33" xfId="0" applyFont="1" applyFill="1" applyBorder="1" applyAlignment="1">
      <alignment horizontal="right" vertical="center" wrapText="1"/>
    </xf>
    <xf numFmtId="0" fontId="5" fillId="20" borderId="33" xfId="0" applyFont="1" applyFill="1" applyBorder="1" applyAlignment="1">
      <alignment vertical="center" wrapText="1"/>
    </xf>
    <xf numFmtId="0" fontId="37" fillId="2" borderId="33" xfId="0" applyFont="1" applyFill="1" applyBorder="1" applyAlignment="1">
      <alignment vertical="center" wrapText="1"/>
    </xf>
    <xf numFmtId="164" fontId="37" fillId="5" borderId="22" xfId="0" applyNumberFormat="1" applyFont="1" applyFill="1" applyBorder="1" applyAlignment="1">
      <alignment horizontal="center" vertical="center" wrapText="1"/>
    </xf>
    <xf numFmtId="0" fontId="37" fillId="0" borderId="21" xfId="0" applyFont="1" applyBorder="1" applyAlignment="1">
      <alignment vertical="center" wrapText="1"/>
    </xf>
    <xf numFmtId="0" fontId="36" fillId="23" borderId="23" xfId="0" applyFont="1" applyFill="1" applyBorder="1" applyAlignment="1">
      <alignment horizontal="left" vertical="top" wrapText="1"/>
    </xf>
    <xf numFmtId="0" fontId="37" fillId="23" borderId="23" xfId="0" applyFont="1" applyFill="1" applyBorder="1" applyAlignment="1">
      <alignment horizontal="left" vertical="top" wrapText="1"/>
    </xf>
    <xf numFmtId="17" fontId="37" fillId="23" borderId="21" xfId="0" applyNumberFormat="1" applyFont="1" applyFill="1" applyBorder="1" applyAlignment="1">
      <alignment horizontal="left" vertical="top" wrapText="1"/>
    </xf>
    <xf numFmtId="0" fontId="5" fillId="23" borderId="26" xfId="0" applyFont="1" applyFill="1" applyBorder="1" applyAlignment="1">
      <alignment horizontal="center" vertical="center" wrapText="1"/>
    </xf>
    <xf numFmtId="0" fontId="37" fillId="23" borderId="21" xfId="0" applyFont="1" applyFill="1" applyBorder="1" applyAlignment="1">
      <alignment horizontal="left" vertical="top" wrapText="1"/>
    </xf>
    <xf numFmtId="0" fontId="11" fillId="23" borderId="21" xfId="0" applyFont="1" applyFill="1" applyBorder="1" applyAlignment="1">
      <alignment vertical="center" wrapText="1"/>
    </xf>
    <xf numFmtId="165" fontId="37" fillId="23" borderId="21" xfId="0" applyNumberFormat="1" applyFont="1" applyFill="1" applyBorder="1" applyAlignment="1">
      <alignment horizontal="left" vertical="top" wrapText="1"/>
    </xf>
    <xf numFmtId="0" fontId="36" fillId="23" borderId="21" xfId="0" applyFont="1" applyFill="1" applyBorder="1" applyAlignment="1">
      <alignment horizontal="left" vertical="top" wrapText="1"/>
    </xf>
    <xf numFmtId="0" fontId="37" fillId="25" borderId="22" xfId="0" applyFont="1" applyFill="1" applyBorder="1" applyAlignment="1">
      <alignment horizontal="left" vertical="top" wrapText="1"/>
    </xf>
    <xf numFmtId="0" fontId="37" fillId="23" borderId="62" xfId="0" applyFont="1" applyFill="1" applyBorder="1" applyAlignment="1">
      <alignment horizontal="left" vertical="top" wrapText="1"/>
    </xf>
    <xf numFmtId="1" fontId="37" fillId="23" borderId="21" xfId="0" applyNumberFormat="1" applyFont="1" applyFill="1" applyBorder="1" applyAlignment="1">
      <alignment horizontal="left" vertical="top" wrapText="1"/>
    </xf>
    <xf numFmtId="0" fontId="42" fillId="23" borderId="23" xfId="0" applyFont="1" applyFill="1" applyBorder="1" applyAlignment="1">
      <alignment horizontal="left" vertical="top" wrapText="1"/>
    </xf>
    <xf numFmtId="0" fontId="5" fillId="23" borderId="26" xfId="0" applyFont="1" applyFill="1" applyBorder="1" applyAlignment="1">
      <alignment vertical="center" wrapText="1"/>
    </xf>
    <xf numFmtId="0" fontId="5" fillId="23" borderId="21" xfId="0" applyFont="1" applyFill="1" applyBorder="1" applyAlignment="1">
      <alignment vertical="center" wrapText="1"/>
    </xf>
    <xf numFmtId="0" fontId="5" fillId="23" borderId="26" xfId="0" applyFont="1" applyFill="1" applyBorder="1" applyAlignment="1">
      <alignment vertical="center"/>
    </xf>
    <xf numFmtId="0" fontId="5" fillId="23" borderId="26" xfId="0" applyFont="1" applyFill="1" applyBorder="1" applyAlignment="1">
      <alignment horizontal="center" vertical="center"/>
    </xf>
    <xf numFmtId="165" fontId="37" fillId="25" borderId="22" xfId="0" applyNumberFormat="1" applyFont="1" applyFill="1" applyBorder="1" applyAlignment="1">
      <alignment horizontal="left" vertical="top" wrapText="1"/>
    </xf>
    <xf numFmtId="0" fontId="37" fillId="25" borderId="22" xfId="0" applyFont="1" applyFill="1" applyBorder="1" applyAlignment="1">
      <alignment horizontal="center" vertical="top" wrapText="1"/>
    </xf>
    <xf numFmtId="4" fontId="37" fillId="25" borderId="22" xfId="0" applyNumberFormat="1" applyFont="1" applyFill="1" applyBorder="1" applyAlignment="1">
      <alignment horizontal="center" vertical="center" wrapText="1"/>
    </xf>
    <xf numFmtId="4" fontId="37" fillId="23" borderId="21" xfId="0" applyNumberFormat="1" applyFont="1" applyFill="1" applyBorder="1" applyAlignment="1">
      <alignment horizontal="left" vertical="top" wrapText="1"/>
    </xf>
    <xf numFmtId="0" fontId="36" fillId="25" borderId="22" xfId="0" applyFont="1" applyFill="1" applyBorder="1" applyAlignment="1">
      <alignment horizontal="left" vertical="top" wrapText="1"/>
    </xf>
    <xf numFmtId="0" fontId="36" fillId="25" borderId="33" xfId="0" applyFont="1" applyFill="1" applyBorder="1" applyAlignment="1">
      <alignment horizontal="left" vertical="top" wrapText="1"/>
    </xf>
    <xf numFmtId="0" fontId="37" fillId="23" borderId="67" xfId="0" applyFont="1" applyFill="1" applyBorder="1" applyAlignment="1">
      <alignment horizontal="left" vertical="top" wrapText="1"/>
    </xf>
    <xf numFmtId="0" fontId="10" fillId="16" borderId="37" xfId="0" applyFont="1" applyFill="1" applyBorder="1" applyAlignment="1">
      <alignment vertical="center" wrapText="1"/>
    </xf>
    <xf numFmtId="0" fontId="10" fillId="0" borderId="29" xfId="0" applyFont="1" applyBorder="1" applyAlignment="1">
      <alignment horizontal="left" vertical="center" wrapText="1"/>
    </xf>
    <xf numFmtId="0" fontId="10" fillId="0" borderId="29" xfId="0" applyFont="1" applyBorder="1" applyAlignment="1">
      <alignment horizontal="center" vertical="center" wrapText="1"/>
    </xf>
    <xf numFmtId="0" fontId="5" fillId="0" borderId="26" xfId="0" applyFont="1" applyBorder="1" applyAlignment="1">
      <alignment horizontal="center" vertical="top" wrapText="1"/>
    </xf>
    <xf numFmtId="0" fontId="5" fillId="0" borderId="26" xfId="0" applyFont="1" applyBorder="1" applyAlignment="1">
      <alignment horizontal="left" vertical="top" wrapText="1"/>
    </xf>
    <xf numFmtId="0" fontId="5" fillId="0" borderId="65" xfId="0" applyFont="1" applyBorder="1" applyAlignment="1">
      <alignment vertical="center"/>
    </xf>
    <xf numFmtId="0" fontId="14" fillId="21" borderId="36" xfId="0" applyFont="1" applyFill="1" applyBorder="1"/>
    <xf numFmtId="0" fontId="52" fillId="0" borderId="0" xfId="0" applyFont="1"/>
    <xf numFmtId="0" fontId="0" fillId="26" borderId="0" xfId="0" applyFill="1" applyAlignment="1">
      <alignment vertical="center"/>
    </xf>
    <xf numFmtId="0" fontId="0" fillId="0" borderId="0" xfId="0" applyAlignment="1">
      <alignment vertical="center"/>
    </xf>
    <xf numFmtId="0" fontId="0" fillId="0" borderId="0" xfId="0" applyAlignment="1">
      <alignment vertical="center" wrapText="1"/>
    </xf>
    <xf numFmtId="0" fontId="9" fillId="2" borderId="0" xfId="0" applyFont="1" applyFill="1" applyAlignment="1">
      <alignment horizontal="right" vertical="center" wrapText="1"/>
    </xf>
    <xf numFmtId="0" fontId="55" fillId="0" borderId="0" xfId="0" applyFont="1" applyAlignment="1">
      <alignment vertical="center" wrapText="1"/>
    </xf>
    <xf numFmtId="0" fontId="56" fillId="0" borderId="0" xfId="0" applyFont="1" applyAlignment="1">
      <alignment vertical="center"/>
    </xf>
    <xf numFmtId="0" fontId="5" fillId="2" borderId="0" xfId="0" applyFont="1" applyFill="1" applyAlignment="1">
      <alignment vertical="center" wrapText="1"/>
    </xf>
    <xf numFmtId="0" fontId="37" fillId="2" borderId="0" xfId="0" applyFont="1" applyFill="1" applyAlignment="1">
      <alignment vertical="center" wrapText="1"/>
    </xf>
    <xf numFmtId="0" fontId="0" fillId="0" borderId="80" xfId="0" applyBorder="1" applyAlignment="1">
      <alignment vertical="center"/>
    </xf>
    <xf numFmtId="0" fontId="0" fillId="0" borderId="80" xfId="0" applyBorder="1" applyAlignment="1" applyProtection="1">
      <alignment vertical="center"/>
      <protection locked="0"/>
    </xf>
    <xf numFmtId="0" fontId="37" fillId="0" borderId="80" xfId="0" applyFont="1" applyBorder="1" applyAlignment="1">
      <alignment horizontal="center" vertical="center"/>
    </xf>
    <xf numFmtId="0" fontId="57" fillId="25" borderId="23" xfId="0" applyFont="1" applyFill="1" applyBorder="1" applyAlignment="1">
      <alignment horizontal="left" vertical="top" wrapText="1"/>
    </xf>
    <xf numFmtId="0" fontId="57" fillId="0" borderId="23" xfId="0" applyFont="1" applyBorder="1" applyAlignment="1">
      <alignment horizontal="left" vertical="top" wrapText="1"/>
    </xf>
    <xf numFmtId="0" fontId="57" fillId="23" borderId="23" xfId="0" applyFont="1" applyFill="1" applyBorder="1" applyAlignment="1">
      <alignment horizontal="left" vertical="top" wrapText="1"/>
    </xf>
    <xf numFmtId="0" fontId="57" fillId="0" borderId="17" xfId="0" applyFont="1" applyBorder="1" applyAlignment="1">
      <alignment horizontal="left" vertical="top" wrapText="1"/>
    </xf>
    <xf numFmtId="0" fontId="57" fillId="23" borderId="17" xfId="0" applyFont="1" applyFill="1" applyBorder="1" applyAlignment="1">
      <alignment horizontal="center" vertical="top" wrapText="1"/>
    </xf>
    <xf numFmtId="0" fontId="57" fillId="23" borderId="17" xfId="0" applyFont="1" applyFill="1" applyBorder="1" applyAlignment="1">
      <alignment horizontal="center" vertical="center" wrapText="1"/>
    </xf>
    <xf numFmtId="0" fontId="57" fillId="27" borderId="18" xfId="0" applyFont="1" applyFill="1" applyBorder="1" applyAlignment="1">
      <alignment horizontal="left" vertical="top" wrapText="1"/>
    </xf>
    <xf numFmtId="0" fontId="57" fillId="0" borderId="19" xfId="0" applyFont="1" applyBorder="1" applyAlignment="1">
      <alignment horizontal="left" vertical="top" wrapText="1"/>
    </xf>
    <xf numFmtId="0" fontId="57" fillId="23" borderId="19" xfId="0" applyFont="1" applyFill="1" applyBorder="1" applyAlignment="1">
      <alignment horizontal="left" vertical="top" wrapText="1"/>
    </xf>
    <xf numFmtId="0" fontId="57" fillId="23" borderId="19" xfId="0" applyFont="1" applyFill="1" applyBorder="1" applyAlignment="1">
      <alignment horizontal="center" vertical="top" wrapText="1"/>
    </xf>
    <xf numFmtId="0" fontId="57" fillId="23" borderId="19" xfId="0" applyFont="1" applyFill="1" applyBorder="1" applyAlignment="1">
      <alignment horizontal="center" vertical="center" wrapText="1"/>
    </xf>
    <xf numFmtId="0" fontId="57" fillId="27" borderId="20" xfId="0" applyFont="1" applyFill="1" applyBorder="1" applyAlignment="1">
      <alignment horizontal="left" vertical="top" wrapText="1"/>
    </xf>
    <xf numFmtId="0" fontId="57" fillId="23" borderId="19" xfId="0" applyFont="1" applyFill="1" applyBorder="1" applyAlignment="1">
      <alignment horizontal="left" vertical="center"/>
    </xf>
    <xf numFmtId="0" fontId="57" fillId="23" borderId="19" xfId="0" applyFont="1" applyFill="1" applyBorder="1" applyAlignment="1">
      <alignment vertical="center" wrapText="1"/>
    </xf>
    <xf numFmtId="0" fontId="57" fillId="0" borderId="19" xfId="0" applyFont="1" applyBorder="1" applyAlignment="1">
      <alignment vertical="center" wrapText="1"/>
    </xf>
    <xf numFmtId="0" fontId="57" fillId="14" borderId="21" xfId="0" applyFont="1" applyFill="1" applyBorder="1" applyAlignment="1">
      <alignment vertical="center" wrapText="1"/>
    </xf>
    <xf numFmtId="0" fontId="57" fillId="0" borderId="19" xfId="0" applyFont="1" applyBorder="1" applyAlignment="1">
      <alignment vertical="center"/>
    </xf>
    <xf numFmtId="0" fontId="57" fillId="23" borderId="19" xfId="0" applyFont="1" applyFill="1" applyBorder="1" applyAlignment="1">
      <alignment vertical="top"/>
    </xf>
    <xf numFmtId="0" fontId="57" fillId="23" borderId="19" xfId="0" applyFont="1" applyFill="1" applyBorder="1" applyAlignment="1">
      <alignment horizontal="center" vertical="top"/>
    </xf>
    <xf numFmtId="0" fontId="57" fillId="23" borderId="26" xfId="0" applyFont="1" applyFill="1" applyBorder="1" applyAlignment="1">
      <alignment horizontal="center" vertical="center" wrapText="1"/>
    </xf>
    <xf numFmtId="17" fontId="57" fillId="27" borderId="20" xfId="0" applyNumberFormat="1" applyFont="1" applyFill="1" applyBorder="1" applyAlignment="1">
      <alignment horizontal="left" vertical="center" wrapText="1"/>
    </xf>
    <xf numFmtId="0" fontId="57" fillId="23" borderId="0" xfId="0" applyFont="1" applyFill="1" applyAlignment="1">
      <alignment horizontal="left" vertical="top" wrapText="1"/>
    </xf>
    <xf numFmtId="0" fontId="57" fillId="0" borderId="60" xfId="0" applyFont="1" applyBorder="1" applyAlignment="1">
      <alignment horizontal="left" vertical="top" wrapText="1"/>
    </xf>
    <xf numFmtId="0" fontId="57" fillId="0" borderId="0" xfId="0" applyFont="1" applyAlignment="1">
      <alignment vertical="top" wrapText="1"/>
    </xf>
    <xf numFmtId="0" fontId="57" fillId="27" borderId="0" xfId="0" applyFont="1" applyFill="1" applyAlignment="1">
      <alignment wrapText="1"/>
    </xf>
    <xf numFmtId="0" fontId="57" fillId="28" borderId="68" xfId="0" applyFont="1" applyFill="1" applyBorder="1" applyAlignment="1">
      <alignment vertical="top" wrapText="1"/>
    </xf>
    <xf numFmtId="0" fontId="57" fillId="23" borderId="19" xfId="0" applyFont="1" applyFill="1" applyBorder="1" applyAlignment="1">
      <alignment vertical="center"/>
    </xf>
    <xf numFmtId="0" fontId="57" fillId="23" borderId="21" xfId="0" applyFont="1" applyFill="1" applyBorder="1" applyAlignment="1">
      <alignment vertical="center" wrapText="1"/>
    </xf>
    <xf numFmtId="0" fontId="57" fillId="23" borderId="19" xfId="0" applyFont="1" applyFill="1" applyBorder="1" applyAlignment="1">
      <alignment horizontal="center" vertical="center"/>
    </xf>
    <xf numFmtId="0" fontId="57" fillId="27" borderId="20" xfId="0" applyFont="1" applyFill="1" applyBorder="1" applyAlignment="1">
      <alignment horizontal="left" vertical="center" wrapText="1"/>
    </xf>
    <xf numFmtId="165" fontId="58" fillId="25" borderId="19" xfId="0" applyNumberFormat="1" applyFont="1" applyFill="1" applyBorder="1" applyAlignment="1">
      <alignment horizontal="left" vertical="top" wrapText="1"/>
    </xf>
    <xf numFmtId="0" fontId="57" fillId="0" borderId="0" xfId="0" applyFont="1" applyAlignment="1">
      <alignment wrapText="1"/>
    </xf>
    <xf numFmtId="0" fontId="57" fillId="25" borderId="19" xfId="0" applyFont="1" applyFill="1" applyBorder="1" applyAlignment="1">
      <alignment horizontal="left" vertical="top" wrapText="1"/>
    </xf>
    <xf numFmtId="0" fontId="57" fillId="0" borderId="0" xfId="0" applyFont="1"/>
    <xf numFmtId="0" fontId="57" fillId="14" borderId="19" xfId="0" applyFont="1" applyFill="1" applyBorder="1" applyAlignment="1">
      <alignment vertical="center" wrapText="1"/>
    </xf>
    <xf numFmtId="0" fontId="57" fillId="0" borderId="0" xfId="0" applyFont="1" applyAlignment="1">
      <alignment vertical="center"/>
    </xf>
    <xf numFmtId="0" fontId="60" fillId="23" borderId="19" xfId="0" applyFont="1" applyFill="1" applyBorder="1" applyAlignment="1">
      <alignment vertical="center" wrapText="1"/>
    </xf>
    <xf numFmtId="0" fontId="37" fillId="0" borderId="21" xfId="0" applyFont="1" applyBorder="1" applyAlignment="1">
      <alignment horizontal="center" vertical="center" wrapText="1"/>
    </xf>
    <xf numFmtId="0" fontId="37" fillId="23" borderId="23" xfId="0" applyFont="1" applyFill="1" applyBorder="1" applyAlignment="1">
      <alignment horizontal="center" vertical="top" wrapText="1"/>
    </xf>
    <xf numFmtId="0" fontId="37" fillId="25" borderId="26" xfId="0" applyFont="1" applyFill="1" applyBorder="1" applyAlignment="1">
      <alignment horizontal="left" vertical="top" wrapText="1"/>
    </xf>
    <xf numFmtId="0" fontId="57" fillId="23" borderId="23" xfId="0" applyFont="1" applyFill="1" applyBorder="1" applyAlignment="1">
      <alignment horizontal="left" vertical="center" wrapText="1"/>
    </xf>
    <xf numFmtId="0" fontId="52" fillId="0" borderId="0" xfId="0" applyFont="1" applyAlignment="1">
      <alignment horizontal="center" vertical="center" wrapText="1"/>
    </xf>
    <xf numFmtId="0" fontId="57" fillId="23" borderId="19" xfId="0" applyFont="1" applyFill="1" applyBorder="1" applyAlignment="1">
      <alignment horizontal="left" vertical="center" wrapText="1"/>
    </xf>
    <xf numFmtId="0" fontId="57" fillId="0" borderId="28" xfId="0" applyFont="1" applyBorder="1" applyAlignment="1">
      <alignment horizontal="left" vertical="top" wrapText="1"/>
    </xf>
    <xf numFmtId="0" fontId="58" fillId="25" borderId="19" xfId="0" applyFont="1" applyFill="1" applyBorder="1" applyAlignment="1">
      <alignment horizontal="left" vertical="top" wrapText="1"/>
    </xf>
    <xf numFmtId="0" fontId="57" fillId="28" borderId="19" xfId="0" applyFont="1" applyFill="1" applyBorder="1" applyAlignment="1">
      <alignment wrapText="1"/>
    </xf>
    <xf numFmtId="0" fontId="57" fillId="28" borderId="0" xfId="0" applyFont="1" applyFill="1" applyAlignment="1">
      <alignment wrapText="1"/>
    </xf>
    <xf numFmtId="0" fontId="57" fillId="14" borderId="23" xfId="0" applyFont="1" applyFill="1" applyBorder="1" applyAlignment="1">
      <alignment horizontal="left" vertical="center" wrapText="1"/>
    </xf>
    <xf numFmtId="0" fontId="57" fillId="14" borderId="23" xfId="0" applyFont="1" applyFill="1" applyBorder="1" applyAlignment="1">
      <alignment horizontal="left" vertical="top" wrapText="1"/>
    </xf>
    <xf numFmtId="0" fontId="57" fillId="14" borderId="19" xfId="0" applyFont="1" applyFill="1" applyBorder="1" applyAlignment="1">
      <alignment horizontal="left" vertical="top" wrapText="1"/>
    </xf>
    <xf numFmtId="0" fontId="57" fillId="29" borderId="0" xfId="0" applyFont="1" applyFill="1" applyAlignment="1">
      <alignment vertical="top" wrapText="1"/>
    </xf>
    <xf numFmtId="0" fontId="57" fillId="0" borderId="19" xfId="0" applyFont="1" applyBorder="1"/>
    <xf numFmtId="0" fontId="57" fillId="23" borderId="65" xfId="0" applyFont="1" applyFill="1" applyBorder="1" applyAlignment="1">
      <alignment horizontal="left" vertical="top" wrapText="1"/>
    </xf>
    <xf numFmtId="0" fontId="57" fillId="25" borderId="60" xfId="0" applyFont="1" applyFill="1" applyBorder="1" applyAlignment="1">
      <alignment horizontal="left" vertical="top" wrapText="1"/>
    </xf>
    <xf numFmtId="17" fontId="57" fillId="23" borderId="19" xfId="0" applyNumberFormat="1" applyFont="1" applyFill="1" applyBorder="1" applyAlignment="1">
      <alignment horizontal="center" vertical="center"/>
    </xf>
    <xf numFmtId="0" fontId="58" fillId="25" borderId="26" xfId="0" applyFont="1" applyFill="1" applyBorder="1" applyAlignment="1">
      <alignment horizontal="left" vertical="top" wrapText="1"/>
    </xf>
    <xf numFmtId="0" fontId="57" fillId="23" borderId="60" xfId="0" applyFont="1" applyFill="1" applyBorder="1" applyAlignment="1">
      <alignment horizontal="left" vertical="top" wrapText="1"/>
    </xf>
    <xf numFmtId="0" fontId="58" fillId="25" borderId="14" xfId="0" applyFont="1" applyFill="1" applyBorder="1" applyAlignment="1">
      <alignment horizontal="left" vertical="top" wrapText="1"/>
    </xf>
    <xf numFmtId="0" fontId="57" fillId="23" borderId="67" xfId="0" applyFont="1" applyFill="1" applyBorder="1" applyAlignment="1">
      <alignment horizontal="left" vertical="top" wrapText="1"/>
    </xf>
    <xf numFmtId="0" fontId="57" fillId="0" borderId="22" xfId="0" applyFont="1" applyBorder="1" applyAlignment="1">
      <alignment horizontal="left" vertical="top" wrapText="1"/>
    </xf>
    <xf numFmtId="0" fontId="57" fillId="23" borderId="22" xfId="0" applyFont="1" applyFill="1" applyBorder="1" applyAlignment="1">
      <alignment horizontal="left" vertical="top" wrapText="1"/>
    </xf>
    <xf numFmtId="0" fontId="57" fillId="23" borderId="22" xfId="0" applyFont="1" applyFill="1" applyBorder="1" applyAlignment="1">
      <alignment horizontal="center" vertical="top" wrapText="1"/>
    </xf>
    <xf numFmtId="0" fontId="57" fillId="23" borderId="22" xfId="0" applyFont="1" applyFill="1" applyBorder="1" applyAlignment="1">
      <alignment horizontal="center" vertical="center" wrapText="1"/>
    </xf>
    <xf numFmtId="0" fontId="57" fillId="27" borderId="47" xfId="0" applyFont="1" applyFill="1" applyBorder="1" applyAlignment="1">
      <alignment horizontal="left" vertical="top" wrapText="1"/>
    </xf>
    <xf numFmtId="0" fontId="57" fillId="23" borderId="9" xfId="0" applyFont="1" applyFill="1" applyBorder="1" applyAlignment="1">
      <alignment horizontal="left" vertical="top" wrapText="1"/>
    </xf>
    <xf numFmtId="0" fontId="57" fillId="23" borderId="17" xfId="0" applyFont="1" applyFill="1" applyBorder="1" applyAlignment="1">
      <alignment horizontal="left" vertical="top" wrapText="1"/>
    </xf>
    <xf numFmtId="0" fontId="57" fillId="23" borderId="0" xfId="0" applyFont="1" applyFill="1" applyAlignment="1">
      <alignment horizontal="center" vertical="top"/>
    </xf>
    <xf numFmtId="0" fontId="57" fillId="25" borderId="23" xfId="0" applyFont="1" applyFill="1" applyBorder="1" applyAlignment="1">
      <alignment horizontal="left" vertical="center" wrapText="1"/>
    </xf>
    <xf numFmtId="0" fontId="57" fillId="29" borderId="34" xfId="0" applyFont="1" applyFill="1" applyBorder="1" applyAlignment="1">
      <alignment wrapText="1"/>
    </xf>
    <xf numFmtId="0" fontId="37" fillId="0" borderId="19" xfId="0" applyFont="1" applyBorder="1" applyAlignment="1">
      <alignment horizontal="left" vertical="top" wrapText="1"/>
    </xf>
    <xf numFmtId="0" fontId="37" fillId="0" borderId="19" xfId="0" applyFont="1" applyBorder="1" applyAlignment="1">
      <alignment horizontal="center" vertical="top" wrapText="1"/>
    </xf>
    <xf numFmtId="4" fontId="37" fillId="0" borderId="19" xfId="0" applyNumberFormat="1" applyFont="1" applyBorder="1" applyAlignment="1">
      <alignment horizontal="center" vertical="center" wrapText="1"/>
    </xf>
    <xf numFmtId="0" fontId="37" fillId="0" borderId="21" xfId="0" applyFont="1" applyBorder="1" applyAlignment="1">
      <alignment horizontal="left" vertical="top" wrapText="1"/>
    </xf>
    <xf numFmtId="0" fontId="57" fillId="0" borderId="19" xfId="0" applyFont="1" applyBorder="1" applyAlignment="1">
      <alignment horizontal="center" vertical="top" wrapText="1"/>
    </xf>
    <xf numFmtId="0" fontId="57" fillId="0" borderId="19" xfId="0" applyFont="1" applyBorder="1" applyAlignment="1">
      <alignment horizontal="center" vertical="center" wrapText="1"/>
    </xf>
    <xf numFmtId="0" fontId="57" fillId="0" borderId="20" xfId="0" applyFont="1" applyBorder="1" applyAlignment="1">
      <alignment horizontal="left" vertical="top" wrapText="1"/>
    </xf>
    <xf numFmtId="0" fontId="57" fillId="29" borderId="19" xfId="0" applyFont="1" applyFill="1" applyBorder="1" applyAlignment="1">
      <alignment vertical="top" wrapText="1"/>
    </xf>
    <xf numFmtId="0" fontId="58" fillId="23" borderId="19" xfId="0" applyFont="1" applyFill="1" applyBorder="1" applyAlignment="1">
      <alignment horizontal="center" vertical="top" wrapText="1"/>
    </xf>
    <xf numFmtId="0" fontId="61" fillId="23" borderId="23" xfId="0" applyFont="1" applyFill="1" applyBorder="1" applyAlignment="1">
      <alignment horizontal="left" vertical="top" wrapText="1"/>
    </xf>
    <xf numFmtId="0" fontId="57" fillId="0" borderId="2" xfId="0" applyFont="1" applyBorder="1" applyAlignment="1">
      <alignment horizontal="left" vertical="top" wrapText="1"/>
    </xf>
    <xf numFmtId="165" fontId="62" fillId="25" borderId="19" xfId="0" applyNumberFormat="1" applyFont="1" applyFill="1" applyBorder="1" applyAlignment="1">
      <alignment horizontal="left" vertical="top" wrapText="1"/>
    </xf>
    <xf numFmtId="0" fontId="57" fillId="23" borderId="23" xfId="0" applyFont="1" applyFill="1" applyBorder="1" applyAlignment="1">
      <alignment horizontal="left" wrapText="1"/>
    </xf>
    <xf numFmtId="0" fontId="57" fillId="0" borderId="62" xfId="0" applyFont="1" applyBorder="1" applyAlignment="1">
      <alignment horizontal="left" vertical="top" wrapText="1"/>
    </xf>
    <xf numFmtId="0" fontId="57" fillId="28" borderId="19" xfId="0" applyFont="1" applyFill="1" applyBorder="1" applyAlignment="1">
      <alignment vertical="top" wrapText="1"/>
    </xf>
    <xf numFmtId="0" fontId="57" fillId="23" borderId="26" xfId="0" applyFont="1" applyFill="1" applyBorder="1" applyAlignment="1">
      <alignment vertical="center" wrapText="1"/>
    </xf>
    <xf numFmtId="0" fontId="57" fillId="0" borderId="26" xfId="0" applyFont="1" applyBorder="1" applyAlignment="1">
      <alignment vertical="center" wrapText="1"/>
    </xf>
    <xf numFmtId="0" fontId="57" fillId="0" borderId="26" xfId="0" applyFont="1" applyBorder="1" applyAlignment="1">
      <alignment vertical="center"/>
    </xf>
    <xf numFmtId="0" fontId="57" fillId="23" borderId="26" xfId="0" applyFont="1" applyFill="1" applyBorder="1" applyAlignment="1">
      <alignment vertical="center"/>
    </xf>
    <xf numFmtId="0" fontId="57" fillId="23" borderId="26" xfId="0" applyFont="1" applyFill="1" applyBorder="1" applyAlignment="1">
      <alignment horizontal="center" vertical="center"/>
    </xf>
    <xf numFmtId="17" fontId="57" fillId="27" borderId="20" xfId="0" applyNumberFormat="1" applyFont="1" applyFill="1" applyBorder="1" applyAlignment="1">
      <alignment vertical="center" wrapText="1"/>
    </xf>
    <xf numFmtId="0" fontId="57" fillId="25" borderId="22" xfId="0" applyFont="1" applyFill="1" applyBorder="1" applyAlignment="1">
      <alignment horizontal="left" vertical="top" wrapText="1"/>
    </xf>
    <xf numFmtId="0" fontId="57" fillId="0" borderId="21" xfId="0" applyFont="1" applyBorder="1" applyAlignment="1">
      <alignment horizontal="left" vertical="top" wrapText="1"/>
    </xf>
    <xf numFmtId="17" fontId="37" fillId="0" borderId="19" xfId="0" applyNumberFormat="1" applyFont="1" applyBorder="1" applyAlignment="1">
      <alignment horizontal="center" vertical="top" wrapText="1"/>
    </xf>
    <xf numFmtId="0" fontId="5" fillId="25" borderId="19" xfId="0" applyFont="1" applyFill="1" applyBorder="1" applyAlignment="1">
      <alignment horizontal="left" vertical="center" wrapText="1"/>
    </xf>
    <xf numFmtId="0" fontId="62" fillId="25" borderId="19" xfId="0" applyFont="1" applyFill="1" applyBorder="1" applyAlignment="1">
      <alignment horizontal="left" vertical="top" wrapText="1"/>
    </xf>
    <xf numFmtId="0" fontId="57" fillId="23" borderId="23" xfId="0" applyFont="1" applyFill="1" applyBorder="1" applyAlignment="1">
      <alignment vertical="center" wrapText="1"/>
    </xf>
    <xf numFmtId="0" fontId="57" fillId="23" borderId="68" xfId="0" applyFont="1" applyFill="1" applyBorder="1" applyAlignment="1">
      <alignment horizontal="left" vertical="top" wrapText="1"/>
    </xf>
    <xf numFmtId="0" fontId="57" fillId="0" borderId="68" xfId="0" applyFont="1" applyBorder="1" applyAlignment="1">
      <alignment horizontal="left" vertical="top" wrapText="1"/>
    </xf>
    <xf numFmtId="0" fontId="57" fillId="0" borderId="26" xfId="0" applyFont="1" applyBorder="1" applyAlignment="1">
      <alignment horizontal="left" vertical="top" wrapText="1"/>
    </xf>
    <xf numFmtId="0" fontId="57" fillId="23" borderId="0" xfId="0" applyFont="1" applyFill="1" applyAlignment="1">
      <alignment horizontal="left" wrapText="1"/>
    </xf>
    <xf numFmtId="0" fontId="57" fillId="23" borderId="2" xfId="0" applyFont="1" applyFill="1" applyBorder="1" applyAlignment="1">
      <alignment horizontal="left" vertical="top" wrapText="1"/>
    </xf>
    <xf numFmtId="0" fontId="61" fillId="23" borderId="19" xfId="0" applyFont="1" applyFill="1" applyBorder="1" applyAlignment="1">
      <alignment horizontal="left" vertical="top" wrapText="1"/>
    </xf>
    <xf numFmtId="0" fontId="57" fillId="23" borderId="14" xfId="0" applyFont="1" applyFill="1" applyBorder="1" applyAlignment="1">
      <alignment horizontal="left" vertical="top" wrapText="1"/>
    </xf>
    <xf numFmtId="0" fontId="57" fillId="0" borderId="0" xfId="0" applyFont="1" applyAlignment="1">
      <alignment horizontal="left" vertical="top" wrapText="1"/>
    </xf>
    <xf numFmtId="167" fontId="36" fillId="23" borderId="59" xfId="0" applyNumberFormat="1" applyFont="1" applyFill="1" applyBorder="1" applyAlignment="1">
      <alignment horizontal="center" vertical="center" wrapText="1"/>
    </xf>
    <xf numFmtId="4" fontId="37" fillId="23" borderId="22" xfId="0" applyNumberFormat="1" applyFont="1" applyFill="1" applyBorder="1" applyAlignment="1">
      <alignment horizontal="center" vertical="top" wrapText="1"/>
    </xf>
    <xf numFmtId="17" fontId="37" fillId="23" borderId="22" xfId="0" applyNumberFormat="1" applyFont="1" applyFill="1" applyBorder="1" applyAlignment="1">
      <alignment horizontal="center" vertical="top" wrapText="1"/>
    </xf>
    <xf numFmtId="17" fontId="37" fillId="23" borderId="62" xfId="0" applyNumberFormat="1" applyFont="1" applyFill="1" applyBorder="1" applyAlignment="1">
      <alignment horizontal="left" vertical="top" wrapText="1"/>
    </xf>
    <xf numFmtId="0" fontId="37" fillId="25" borderId="14" xfId="0" applyFont="1" applyFill="1" applyBorder="1" applyAlignment="1">
      <alignment horizontal="left" vertical="top" wrapText="1"/>
    </xf>
    <xf numFmtId="167" fontId="36" fillId="23" borderId="67" xfId="0" applyNumberFormat="1" applyFont="1" applyFill="1" applyBorder="1" applyAlignment="1">
      <alignment horizontal="center" vertical="center" wrapText="1"/>
    </xf>
    <xf numFmtId="0" fontId="57" fillId="25" borderId="67" xfId="0" applyFont="1" applyFill="1" applyBorder="1" applyAlignment="1">
      <alignment horizontal="left" vertical="top" wrapText="1"/>
    </xf>
    <xf numFmtId="0" fontId="57" fillId="0" borderId="67" xfId="0" applyFont="1" applyBorder="1" applyAlignment="1">
      <alignment horizontal="left" vertical="top" wrapText="1"/>
    </xf>
    <xf numFmtId="0" fontId="57" fillId="0" borderId="14" xfId="0" applyFont="1" applyBorder="1" applyAlignment="1">
      <alignment horizontal="left" vertical="top" wrapText="1"/>
    </xf>
    <xf numFmtId="0" fontId="57" fillId="23" borderId="14" xfId="0" applyFont="1" applyFill="1" applyBorder="1" applyAlignment="1">
      <alignment horizontal="center" vertical="top" wrapText="1"/>
    </xf>
    <xf numFmtId="0" fontId="57" fillId="23" borderId="14" xfId="0" applyFont="1" applyFill="1" applyBorder="1" applyAlignment="1">
      <alignment horizontal="center" vertical="center" wrapText="1"/>
    </xf>
    <xf numFmtId="0" fontId="57" fillId="27" borderId="24" xfId="0" applyFont="1" applyFill="1" applyBorder="1" applyAlignment="1">
      <alignment horizontal="left" vertical="top" wrapText="1"/>
    </xf>
    <xf numFmtId="0" fontId="37" fillId="2" borderId="81" xfId="0" applyFont="1" applyFill="1" applyBorder="1" applyAlignment="1">
      <alignment vertical="center" wrapText="1"/>
    </xf>
    <xf numFmtId="0" fontId="37" fillId="0" borderId="26" xfId="0" applyFont="1" applyBorder="1" applyAlignment="1">
      <alignment horizontal="center" vertical="center" wrapText="1"/>
    </xf>
    <xf numFmtId="0" fontId="37" fillId="23" borderId="26" xfId="0" applyFont="1" applyFill="1" applyBorder="1" applyAlignment="1">
      <alignment horizontal="center" vertical="top" wrapText="1"/>
    </xf>
    <xf numFmtId="0" fontId="37" fillId="23" borderId="64" xfId="0" applyFont="1" applyFill="1" applyBorder="1" applyAlignment="1">
      <alignment horizontal="center" vertical="top" wrapText="1"/>
    </xf>
    <xf numFmtId="167" fontId="36" fillId="23" borderId="80" xfId="0" applyNumberFormat="1" applyFont="1" applyFill="1" applyBorder="1" applyAlignment="1">
      <alignment horizontal="center" vertical="center" wrapText="1"/>
    </xf>
    <xf numFmtId="4" fontId="37" fillId="23" borderId="26" xfId="0" applyNumberFormat="1" applyFont="1" applyFill="1" applyBorder="1" applyAlignment="1">
      <alignment horizontal="center" vertical="center" wrapText="1"/>
    </xf>
    <xf numFmtId="17" fontId="37" fillId="23" borderId="26" xfId="0" applyNumberFormat="1" applyFont="1" applyFill="1" applyBorder="1" applyAlignment="1">
      <alignment horizontal="center" vertical="top" wrapText="1"/>
    </xf>
    <xf numFmtId="0" fontId="37" fillId="23" borderId="64" xfId="0" applyFont="1" applyFill="1" applyBorder="1" applyAlignment="1">
      <alignment horizontal="left" vertical="top" wrapText="1"/>
    </xf>
    <xf numFmtId="0" fontId="57" fillId="23" borderId="65" xfId="0" applyFont="1" applyFill="1" applyBorder="1" applyAlignment="1">
      <alignment vertical="center" wrapText="1"/>
    </xf>
    <xf numFmtId="0" fontId="57" fillId="23" borderId="26" xfId="0" applyFont="1" applyFill="1" applyBorder="1" applyAlignment="1">
      <alignment horizontal="left" vertical="top" wrapText="1"/>
    </xf>
    <xf numFmtId="0" fontId="57" fillId="23" borderId="26" xfId="0" applyFont="1" applyFill="1" applyBorder="1" applyAlignment="1">
      <alignment horizontal="center" vertical="top" wrapText="1"/>
    </xf>
    <xf numFmtId="0" fontId="57" fillId="27" borderId="54" xfId="0" applyFont="1" applyFill="1" applyBorder="1" applyAlignment="1">
      <alignment horizontal="left" vertical="top" wrapText="1"/>
    </xf>
    <xf numFmtId="0" fontId="57" fillId="14" borderId="19" xfId="0" applyFont="1" applyFill="1" applyBorder="1" applyAlignment="1">
      <alignment horizontal="center" vertical="top" wrapText="1"/>
    </xf>
    <xf numFmtId="167" fontId="57" fillId="23" borderId="19" xfId="0" applyNumberFormat="1" applyFont="1" applyFill="1" applyBorder="1" applyAlignment="1">
      <alignment horizontal="center" vertical="center" wrapText="1"/>
    </xf>
    <xf numFmtId="0" fontId="51" fillId="23" borderId="19" xfId="0" applyFont="1" applyFill="1" applyBorder="1" applyAlignment="1">
      <alignment horizontal="center" vertical="top" wrapText="1"/>
    </xf>
    <xf numFmtId="164" fontId="57" fillId="23" borderId="19" xfId="0" applyNumberFormat="1" applyFont="1" applyFill="1" applyBorder="1" applyAlignment="1">
      <alignment horizontal="center" vertical="center" wrapText="1"/>
    </xf>
    <xf numFmtId="0" fontId="57" fillId="27" borderId="20" xfId="0" applyFont="1" applyFill="1" applyBorder="1" applyAlignment="1">
      <alignment vertical="center"/>
    </xf>
    <xf numFmtId="0" fontId="61" fillId="14" borderId="23" xfId="1" applyFont="1" applyFill="1" applyBorder="1" applyAlignment="1">
      <alignment horizontal="left" vertical="top" wrapText="1"/>
    </xf>
    <xf numFmtId="0" fontId="0" fillId="0" borderId="82" xfId="0" applyBorder="1" applyAlignment="1">
      <alignment vertical="center"/>
    </xf>
    <xf numFmtId="0" fontId="37" fillId="0" borderId="82" xfId="0" applyFont="1" applyBorder="1" applyAlignment="1">
      <alignment horizontal="center" vertical="center"/>
    </xf>
    <xf numFmtId="0" fontId="57" fillId="25" borderId="0" xfId="0" applyFont="1" applyFill="1" applyAlignment="1">
      <alignment horizontal="left" vertical="top" wrapText="1"/>
    </xf>
    <xf numFmtId="0" fontId="57" fillId="14" borderId="19" xfId="0" applyFont="1" applyFill="1" applyBorder="1" applyAlignment="1">
      <alignment horizontal="left" vertical="center" wrapText="1"/>
    </xf>
    <xf numFmtId="0" fontId="37" fillId="25" borderId="21" xfId="0" applyFont="1" applyFill="1" applyBorder="1" applyAlignment="1">
      <alignment horizontal="center" vertical="top" wrapText="1"/>
    </xf>
    <xf numFmtId="0" fontId="57" fillId="23" borderId="59" xfId="0" applyFont="1" applyFill="1" applyBorder="1" applyAlignment="1">
      <alignment horizontal="left" vertical="top" wrapText="1"/>
    </xf>
    <xf numFmtId="0" fontId="36" fillId="25" borderId="21" xfId="0" applyFont="1" applyFill="1" applyBorder="1" applyAlignment="1">
      <alignment horizontal="center" vertical="top" wrapText="1"/>
    </xf>
    <xf numFmtId="0" fontId="37" fillId="23" borderId="21" xfId="0" applyFont="1" applyFill="1" applyBorder="1" applyAlignment="1">
      <alignment horizontal="center" vertical="top" wrapText="1"/>
    </xf>
    <xf numFmtId="17" fontId="37" fillId="23" borderId="21" xfId="0" applyNumberFormat="1" applyFont="1" applyFill="1" applyBorder="1" applyAlignment="1">
      <alignment horizontal="center" vertical="top" wrapText="1"/>
    </xf>
    <xf numFmtId="4" fontId="37" fillId="23" borderId="62" xfId="0" applyNumberFormat="1" applyFont="1" applyFill="1" applyBorder="1" applyAlignment="1">
      <alignment horizontal="left" vertical="top" wrapText="1"/>
    </xf>
    <xf numFmtId="0" fontId="36" fillId="23" borderId="21" xfId="0" applyFont="1" applyFill="1" applyBorder="1" applyAlignment="1">
      <alignment horizontal="center" vertical="top" wrapText="1"/>
    </xf>
    <xf numFmtId="0" fontId="57" fillId="23" borderId="83" xfId="0" applyFont="1" applyFill="1" applyBorder="1" applyAlignment="1">
      <alignment horizontal="left" vertical="top" wrapText="1"/>
    </xf>
    <xf numFmtId="0" fontId="57" fillId="0" borderId="0" xfId="0" applyFont="1" applyAlignment="1">
      <alignment vertical="center" wrapText="1"/>
    </xf>
    <xf numFmtId="0" fontId="57" fillId="27" borderId="0" xfId="0" applyFont="1" applyFill="1" applyAlignment="1">
      <alignment vertical="center" wrapText="1"/>
    </xf>
    <xf numFmtId="0" fontId="57" fillId="30" borderId="0" xfId="0" applyFont="1" applyFill="1" applyAlignment="1">
      <alignment vertical="center" wrapText="1"/>
    </xf>
    <xf numFmtId="0" fontId="5" fillId="31" borderId="19" xfId="0" applyFont="1" applyFill="1" applyBorder="1" applyAlignment="1">
      <alignment horizontal="center" vertical="center" wrapText="1"/>
    </xf>
    <xf numFmtId="0" fontId="5" fillId="32" borderId="19" xfId="0" applyFont="1" applyFill="1" applyBorder="1" applyAlignment="1">
      <alignment horizontal="center" vertical="center" wrapText="1"/>
    </xf>
    <xf numFmtId="0" fontId="65" fillId="0" borderId="0" xfId="0" applyFont="1" applyAlignment="1">
      <alignment vertical="center" wrapText="1"/>
    </xf>
    <xf numFmtId="0" fontId="65" fillId="27" borderId="0" xfId="0" applyFont="1" applyFill="1" applyAlignment="1">
      <alignment vertical="center" wrapText="1"/>
    </xf>
    <xf numFmtId="0" fontId="65" fillId="2" borderId="0" xfId="0" applyFont="1" applyFill="1" applyAlignment="1">
      <alignment vertical="center" wrapText="1"/>
    </xf>
    <xf numFmtId="0" fontId="62" fillId="25" borderId="22" xfId="0" applyFont="1" applyFill="1" applyBorder="1" applyAlignment="1">
      <alignment horizontal="left" vertical="top" wrapText="1"/>
    </xf>
    <xf numFmtId="165" fontId="62" fillId="25" borderId="22" xfId="0" applyNumberFormat="1" applyFont="1" applyFill="1" applyBorder="1" applyAlignment="1">
      <alignment horizontal="left" vertical="top" wrapText="1"/>
    </xf>
    <xf numFmtId="0" fontId="62" fillId="25" borderId="21" xfId="0" applyFont="1" applyFill="1" applyBorder="1" applyAlignment="1">
      <alignment horizontal="left" vertical="top" wrapText="1"/>
    </xf>
    <xf numFmtId="165" fontId="62" fillId="25" borderId="26" xfId="0" applyNumberFormat="1" applyFont="1" applyFill="1" applyBorder="1" applyAlignment="1">
      <alignment vertical="center" wrapText="1"/>
    </xf>
    <xf numFmtId="165" fontId="62" fillId="25" borderId="19" xfId="0" applyNumberFormat="1" applyFont="1" applyFill="1" applyBorder="1" applyAlignment="1">
      <alignment vertical="center" wrapText="1"/>
    </xf>
    <xf numFmtId="0" fontId="62" fillId="0" borderId="19" xfId="0" applyFont="1" applyBorder="1" applyAlignment="1">
      <alignment vertical="center" wrapText="1"/>
    </xf>
    <xf numFmtId="0" fontId="62" fillId="25" borderId="19" xfId="0" applyFont="1" applyFill="1" applyBorder="1" applyAlignment="1">
      <alignment vertical="center" wrapText="1"/>
    </xf>
    <xf numFmtId="0" fontId="62" fillId="25" borderId="26" xfId="0" applyFont="1" applyFill="1" applyBorder="1" applyAlignment="1">
      <alignment vertical="center" wrapText="1"/>
    </xf>
    <xf numFmtId="165" fontId="63" fillId="25" borderId="19" xfId="0" applyNumberFormat="1" applyFont="1" applyFill="1" applyBorder="1" applyAlignment="1">
      <alignment horizontal="left" vertical="top" wrapText="1"/>
    </xf>
    <xf numFmtId="17" fontId="62" fillId="23" borderId="21" xfId="0" applyNumberFormat="1" applyFont="1" applyFill="1" applyBorder="1" applyAlignment="1">
      <alignment horizontal="left" vertical="top" wrapText="1"/>
    </xf>
    <xf numFmtId="0" fontId="23" fillId="7" borderId="44" xfId="0" applyFont="1" applyFill="1" applyBorder="1" applyAlignment="1">
      <alignment horizontal="left" vertical="center"/>
    </xf>
    <xf numFmtId="0" fontId="23" fillId="10" borderId="44" xfId="0" applyFont="1" applyFill="1" applyBorder="1" applyAlignment="1">
      <alignment horizontal="left" vertical="center"/>
    </xf>
    <xf numFmtId="0" fontId="14" fillId="33" borderId="26" xfId="0" applyFont="1" applyFill="1" applyBorder="1" applyAlignment="1">
      <alignment horizontal="center"/>
    </xf>
    <xf numFmtId="0" fontId="14" fillId="33" borderId="19" xfId="0" applyFont="1" applyFill="1" applyBorder="1" applyAlignment="1">
      <alignment horizontal="center"/>
    </xf>
    <xf numFmtId="0" fontId="5" fillId="2" borderId="0" xfId="0" applyFont="1" applyFill="1" applyAlignment="1">
      <alignment vertical="center"/>
    </xf>
    <xf numFmtId="0" fontId="66" fillId="0" borderId="0" xfId="0" applyFont="1"/>
    <xf numFmtId="0" fontId="9" fillId="2" borderId="0" xfId="0" applyFont="1" applyFill="1" applyAlignment="1">
      <alignment horizontal="right" vertical="center"/>
    </xf>
    <xf numFmtId="0" fontId="5" fillId="0" borderId="81" xfId="0" applyFont="1" applyBorder="1" applyAlignment="1">
      <alignment vertical="center"/>
    </xf>
    <xf numFmtId="0" fontId="5" fillId="2" borderId="81" xfId="0" applyFont="1" applyFill="1" applyBorder="1" applyAlignment="1">
      <alignment vertical="center"/>
    </xf>
    <xf numFmtId="0" fontId="66" fillId="0" borderId="81" xfId="0" applyFont="1" applyBorder="1"/>
    <xf numFmtId="0" fontId="62" fillId="23" borderId="19" xfId="0" applyFont="1" applyFill="1" applyBorder="1" applyAlignment="1">
      <alignment horizontal="center" vertical="top" wrapText="1"/>
    </xf>
    <xf numFmtId="0" fontId="5" fillId="2" borderId="0" xfId="0" applyFont="1" applyFill="1" applyAlignment="1">
      <alignment vertical="top"/>
    </xf>
    <xf numFmtId="0" fontId="5" fillId="0" borderId="0" xfId="0" applyFont="1" applyAlignment="1">
      <alignment vertical="top"/>
    </xf>
    <xf numFmtId="0" fontId="66" fillId="0" borderId="0" xfId="0" applyFont="1" applyAlignment="1">
      <alignment vertical="top"/>
    </xf>
    <xf numFmtId="0" fontId="16" fillId="2" borderId="0" xfId="0" applyFont="1" applyFill="1" applyAlignment="1">
      <alignment vertical="top"/>
    </xf>
    <xf numFmtId="0" fontId="16" fillId="0" borderId="0" xfId="0" applyFont="1" applyAlignment="1">
      <alignment vertical="top"/>
    </xf>
    <xf numFmtId="0" fontId="68" fillId="0" borderId="0" xfId="0" applyFont="1" applyAlignment="1">
      <alignment vertical="top"/>
    </xf>
    <xf numFmtId="0" fontId="29" fillId="2" borderId="33" xfId="0" applyFont="1" applyFill="1" applyBorder="1" applyAlignment="1">
      <alignment horizontal="right" vertical="center" wrapText="1"/>
    </xf>
    <xf numFmtId="0" fontId="26" fillId="0" borderId="0" xfId="0" applyFont="1" applyAlignment="1">
      <alignment horizontal="center" vertical="center" wrapText="1"/>
    </xf>
    <xf numFmtId="0" fontId="26" fillId="0" borderId="0" xfId="0" applyFont="1" applyAlignment="1">
      <alignment vertical="center"/>
    </xf>
    <xf numFmtId="0" fontId="71" fillId="0" borderId="0" xfId="0" applyFont="1"/>
    <xf numFmtId="0" fontId="9" fillId="2" borderId="0" xfId="0" applyFont="1" applyFill="1" applyAlignment="1">
      <alignment horizontal="left" vertical="center" wrapText="1"/>
    </xf>
    <xf numFmtId="0" fontId="7" fillId="2" borderId="0" xfId="0" applyFont="1" applyFill="1" applyAlignment="1">
      <alignment vertical="center" wrapText="1"/>
    </xf>
    <xf numFmtId="0" fontId="7" fillId="2" borderId="0" xfId="0" applyFont="1" applyFill="1" applyAlignment="1">
      <alignment vertical="top"/>
    </xf>
    <xf numFmtId="0" fontId="72" fillId="2" borderId="0" xfId="0" applyFont="1" applyFill="1" applyAlignment="1">
      <alignment vertical="top"/>
    </xf>
    <xf numFmtId="0" fontId="7" fillId="2" borderId="0" xfId="0" applyFont="1" applyFill="1" applyAlignment="1">
      <alignment vertical="center"/>
    </xf>
    <xf numFmtId="0" fontId="73" fillId="0" borderId="0" xfId="0" applyFont="1"/>
    <xf numFmtId="165" fontId="75" fillId="25" borderId="26" xfId="0" applyNumberFormat="1" applyFont="1" applyFill="1" applyBorder="1" applyAlignment="1">
      <alignment vertical="center" wrapText="1"/>
    </xf>
    <xf numFmtId="0" fontId="75" fillId="23" borderId="26" xfId="0" applyFont="1" applyFill="1" applyBorder="1" applyAlignment="1">
      <alignment horizontal="center" vertical="top" wrapText="1"/>
    </xf>
    <xf numFmtId="17" fontId="75" fillId="0" borderId="26" xfId="0" applyNumberFormat="1" applyFont="1" applyBorder="1" applyAlignment="1">
      <alignment vertical="center"/>
    </xf>
    <xf numFmtId="0" fontId="62" fillId="28" borderId="26" xfId="0" applyFont="1" applyFill="1" applyBorder="1" applyAlignment="1">
      <alignment wrapText="1"/>
    </xf>
    <xf numFmtId="4" fontId="62" fillId="28" borderId="26" xfId="0" applyNumberFormat="1" applyFont="1" applyFill="1" applyBorder="1" applyAlignment="1">
      <alignment wrapText="1"/>
    </xf>
    <xf numFmtId="17" fontId="75" fillId="23" borderId="26" xfId="0" applyNumberFormat="1" applyFont="1" applyFill="1" applyBorder="1" applyAlignment="1">
      <alignment horizontal="center" vertical="top" wrapText="1"/>
    </xf>
    <xf numFmtId="0" fontId="75" fillId="23" borderId="64" xfId="0" applyFont="1" applyFill="1" applyBorder="1" applyAlignment="1">
      <alignment horizontal="left" vertical="top" wrapText="1"/>
    </xf>
    <xf numFmtId="0" fontId="78" fillId="0" borderId="26" xfId="0" applyFont="1" applyBorder="1"/>
    <xf numFmtId="0" fontId="78" fillId="0" borderId="64" xfId="0" applyFont="1" applyBorder="1"/>
    <xf numFmtId="0" fontId="75" fillId="0" borderId="26" xfId="0" applyFont="1" applyBorder="1" applyAlignment="1">
      <alignment vertical="center"/>
    </xf>
    <xf numFmtId="0" fontId="75" fillId="0" borderId="65" xfId="0" applyFont="1" applyBorder="1" applyAlignment="1">
      <alignment horizontal="left" vertical="top" wrapText="1"/>
    </xf>
    <xf numFmtId="0" fontId="75" fillId="0" borderId="26" xfId="0" applyFont="1" applyBorder="1" applyAlignment="1">
      <alignment horizontal="left" vertical="top" wrapText="1"/>
    </xf>
    <xf numFmtId="0" fontId="62" fillId="23" borderId="26" xfId="0" applyFont="1" applyFill="1" applyBorder="1" applyAlignment="1">
      <alignment horizontal="left" vertical="top" wrapText="1"/>
    </xf>
    <xf numFmtId="0" fontId="75" fillId="0" borderId="0" xfId="0" applyFont="1" applyAlignment="1">
      <alignment vertical="center"/>
    </xf>
    <xf numFmtId="0" fontId="75" fillId="2" borderId="0" xfId="0" applyFont="1" applyFill="1" applyAlignment="1">
      <alignment vertical="center"/>
    </xf>
    <xf numFmtId="0" fontId="75" fillId="0" borderId="0" xfId="0" applyFont="1"/>
    <xf numFmtId="0" fontId="63" fillId="25" borderId="19" xfId="0" applyFont="1" applyFill="1" applyBorder="1" applyAlignment="1">
      <alignment horizontal="left" vertical="top" wrapText="1"/>
    </xf>
    <xf numFmtId="0" fontId="75" fillId="23" borderId="19" xfId="0" applyFont="1" applyFill="1" applyBorder="1" applyAlignment="1">
      <alignment horizontal="center" vertical="top" wrapText="1"/>
    </xf>
    <xf numFmtId="17" fontId="75" fillId="0" borderId="19" xfId="0" applyNumberFormat="1" applyFont="1" applyBorder="1" applyAlignment="1">
      <alignment vertical="center"/>
    </xf>
    <xf numFmtId="0" fontId="62" fillId="28" borderId="19" xfId="0" applyFont="1" applyFill="1" applyBorder="1" applyAlignment="1">
      <alignment wrapText="1"/>
    </xf>
    <xf numFmtId="4" fontId="62" fillId="15" borderId="19" xfId="0" applyNumberFormat="1" applyFont="1" applyFill="1" applyBorder="1" applyAlignment="1">
      <alignment wrapText="1"/>
    </xf>
    <xf numFmtId="17" fontId="75" fillId="23" borderId="19" xfId="0" applyNumberFormat="1" applyFont="1" applyFill="1" applyBorder="1" applyAlignment="1">
      <alignment horizontal="center" vertical="top" wrapText="1"/>
    </xf>
    <xf numFmtId="17" fontId="75" fillId="14" borderId="21" xfId="0" applyNumberFormat="1" applyFont="1" applyFill="1" applyBorder="1" applyAlignment="1">
      <alignment horizontal="left" vertical="top" wrapText="1"/>
    </xf>
    <xf numFmtId="0" fontId="78" fillId="0" borderId="19" xfId="0" applyFont="1" applyBorder="1"/>
    <xf numFmtId="0" fontId="78" fillId="23" borderId="23" xfId="0" applyFont="1" applyFill="1" applyBorder="1" applyAlignment="1">
      <alignment horizontal="left" vertical="top" wrapText="1"/>
    </xf>
    <xf numFmtId="0" fontId="62" fillId="23" borderId="19" xfId="0" applyFont="1" applyFill="1" applyBorder="1" applyAlignment="1">
      <alignment horizontal="left" vertical="top" wrapText="1"/>
    </xf>
    <xf numFmtId="17" fontId="75" fillId="23" borderId="21" xfId="0" applyNumberFormat="1" applyFont="1" applyFill="1" applyBorder="1" applyAlignment="1">
      <alignment horizontal="left" vertical="top" wrapText="1"/>
    </xf>
    <xf numFmtId="0" fontId="75" fillId="0" borderId="19" xfId="0" applyFont="1" applyBorder="1" applyAlignment="1">
      <alignment vertical="center"/>
    </xf>
    <xf numFmtId="0" fontId="78" fillId="23" borderId="19" xfId="0" applyFont="1" applyFill="1" applyBorder="1" applyAlignment="1">
      <alignment horizontal="left" vertical="top"/>
    </xf>
    <xf numFmtId="0" fontId="62" fillId="14" borderId="19" xfId="0" applyFont="1" applyFill="1" applyBorder="1" applyAlignment="1">
      <alignment horizontal="left" vertical="top" wrapText="1"/>
    </xf>
    <xf numFmtId="0" fontId="62" fillId="0" borderId="19" xfId="0" applyFont="1" applyBorder="1" applyAlignment="1">
      <alignment wrapText="1"/>
    </xf>
    <xf numFmtId="4" fontId="62" fillId="28" borderId="19" xfId="0" applyNumberFormat="1" applyFont="1" applyFill="1" applyBorder="1" applyAlignment="1">
      <alignment wrapText="1"/>
    </xf>
    <xf numFmtId="0" fontId="75" fillId="23" borderId="21" xfId="0" applyFont="1" applyFill="1" applyBorder="1" applyAlignment="1">
      <alignment horizontal="left" vertical="top" wrapText="1"/>
    </xf>
    <xf numFmtId="0" fontId="75" fillId="0" borderId="19" xfId="0" applyFont="1" applyBorder="1" applyAlignment="1">
      <alignment horizontal="left" vertical="top" wrapText="1"/>
    </xf>
    <xf numFmtId="0" fontId="78" fillId="25" borderId="2" xfId="0" applyFont="1" applyFill="1" applyBorder="1" applyAlignment="1">
      <alignment horizontal="left" vertical="top" wrapText="1"/>
    </xf>
    <xf numFmtId="0" fontId="78" fillId="23" borderId="19" xfId="0" applyFont="1" applyFill="1" applyBorder="1" applyAlignment="1">
      <alignment horizontal="left" vertical="top" wrapText="1"/>
    </xf>
    <xf numFmtId="0" fontId="78" fillId="23" borderId="2" xfId="0" applyFont="1" applyFill="1" applyBorder="1" applyAlignment="1">
      <alignment horizontal="left" vertical="top" wrapText="1"/>
    </xf>
    <xf numFmtId="0" fontId="75" fillId="25" borderId="19" xfId="0" applyFont="1" applyFill="1" applyBorder="1" applyAlignment="1">
      <alignment horizontal="left" vertical="top" wrapText="1"/>
    </xf>
    <xf numFmtId="0" fontId="75" fillId="0" borderId="21" xfId="0" applyFont="1" applyBorder="1" applyAlignment="1">
      <alignment horizontal="left" vertical="top" wrapText="1"/>
    </xf>
    <xf numFmtId="0" fontId="75" fillId="23" borderId="62" xfId="0" applyFont="1" applyFill="1" applyBorder="1" applyAlignment="1">
      <alignment horizontal="left" vertical="top" wrapText="1"/>
    </xf>
    <xf numFmtId="0" fontId="62" fillId="23" borderId="22" xfId="0" applyFont="1" applyFill="1" applyBorder="1" applyAlignment="1">
      <alignment horizontal="left" vertical="top" wrapText="1"/>
    </xf>
    <xf numFmtId="0" fontId="62" fillId="15" borderId="19" xfId="0" applyFont="1" applyFill="1" applyBorder="1" applyAlignment="1">
      <alignment wrapText="1"/>
    </xf>
    <xf numFmtId="0" fontId="62" fillId="0" borderId="19" xfId="0" applyFont="1" applyBorder="1" applyAlignment="1">
      <alignment vertical="top"/>
    </xf>
    <xf numFmtId="0" fontId="75" fillId="25" borderId="19" xfId="0" applyFont="1" applyFill="1" applyBorder="1" applyAlignment="1">
      <alignment horizontal="center" vertical="top" wrapText="1"/>
    </xf>
    <xf numFmtId="165" fontId="75" fillId="25" borderId="19" xfId="0" applyNumberFormat="1" applyFont="1" applyFill="1" applyBorder="1" applyAlignment="1">
      <alignment horizontal="left" vertical="top" wrapText="1"/>
    </xf>
    <xf numFmtId="0" fontId="75" fillId="0" borderId="19" xfId="0" applyFont="1" applyBorder="1" applyAlignment="1">
      <alignment horizontal="left" vertical="top" wrapText="1" readingOrder="1"/>
    </xf>
    <xf numFmtId="0" fontId="75" fillId="0" borderId="25" xfId="0" applyFont="1" applyBorder="1" applyAlignment="1">
      <alignment horizontal="left" vertical="top" wrapText="1" readingOrder="1"/>
    </xf>
    <xf numFmtId="0" fontId="62" fillId="14" borderId="26" xfId="0" applyFont="1" applyFill="1" applyBorder="1" applyAlignment="1">
      <alignment horizontal="left" vertical="top" wrapText="1"/>
    </xf>
    <xf numFmtId="165" fontId="75" fillId="23" borderId="19" xfId="0" applyNumberFormat="1" applyFont="1" applyFill="1" applyBorder="1" applyAlignment="1">
      <alignment horizontal="center" vertical="top" wrapText="1"/>
    </xf>
    <xf numFmtId="165" fontId="75" fillId="23" borderId="21" xfId="0" applyNumberFormat="1" applyFont="1" applyFill="1" applyBorder="1" applyAlignment="1">
      <alignment horizontal="left" vertical="top" wrapText="1"/>
    </xf>
    <xf numFmtId="0" fontId="80" fillId="25" borderId="21" xfId="0" applyFont="1" applyFill="1" applyBorder="1" applyAlignment="1">
      <alignment horizontal="left" vertical="top" wrapText="1"/>
    </xf>
    <xf numFmtId="0" fontId="75" fillId="0" borderId="19" xfId="0" applyFont="1" applyBorder="1" applyAlignment="1">
      <alignment horizontal="left" vertical="top"/>
    </xf>
    <xf numFmtId="0" fontId="75" fillId="25" borderId="22" xfId="0" applyFont="1" applyFill="1" applyBorder="1" applyAlignment="1">
      <alignment horizontal="left" vertical="top" wrapText="1"/>
    </xf>
    <xf numFmtId="0" fontId="75" fillId="23" borderId="23" xfId="0" applyFont="1" applyFill="1" applyBorder="1" applyAlignment="1">
      <alignment horizontal="center" vertical="top" wrapText="1"/>
    </xf>
    <xf numFmtId="0" fontId="62" fillId="25" borderId="26" xfId="0" applyFont="1" applyFill="1" applyBorder="1" applyAlignment="1">
      <alignment horizontal="left" vertical="top" wrapText="1"/>
    </xf>
    <xf numFmtId="0" fontId="76" fillId="23" borderId="19" xfId="0" applyFont="1" applyFill="1" applyBorder="1" applyAlignment="1">
      <alignment horizontal="center" vertical="top" wrapText="1"/>
    </xf>
    <xf numFmtId="0" fontId="63" fillId="0" borderId="25" xfId="0" applyFont="1" applyBorder="1" applyAlignment="1">
      <alignment horizontal="left" vertical="top" wrapText="1" readingOrder="1"/>
    </xf>
    <xf numFmtId="0" fontId="62" fillId="0" borderId="0" xfId="0" applyFont="1" applyAlignment="1">
      <alignment wrapText="1"/>
    </xf>
    <xf numFmtId="0" fontId="80" fillId="23" borderId="19" xfId="0" applyFont="1" applyFill="1" applyBorder="1" applyAlignment="1">
      <alignment horizontal="center" vertical="top" wrapText="1"/>
    </xf>
    <xf numFmtId="0" fontId="62" fillId="0" borderId="19" xfId="0" applyFont="1" applyBorder="1" applyAlignment="1">
      <alignment horizontal="left" vertical="top" wrapText="1"/>
    </xf>
    <xf numFmtId="0" fontId="75" fillId="14" borderId="19" xfId="0" applyFont="1" applyFill="1" applyBorder="1" applyAlignment="1">
      <alignment horizontal="center" vertical="top" wrapText="1"/>
    </xf>
    <xf numFmtId="0" fontId="62" fillId="29" borderId="19" xfId="0" applyFont="1" applyFill="1" applyBorder="1" applyAlignment="1">
      <alignment horizontal="left" vertical="top" wrapText="1"/>
    </xf>
    <xf numFmtId="0" fontId="75" fillId="0" borderId="23" xfId="0" applyFont="1" applyBorder="1" applyAlignment="1">
      <alignment horizontal="left" vertical="top" wrapText="1"/>
    </xf>
    <xf numFmtId="0" fontId="75" fillId="25" borderId="21" xfId="0" applyFont="1" applyFill="1" applyBorder="1" applyAlignment="1">
      <alignment horizontal="left" vertical="top" wrapText="1"/>
    </xf>
    <xf numFmtId="0" fontId="74" fillId="0" borderId="19" xfId="0" applyFont="1" applyBorder="1" applyAlignment="1">
      <alignment horizontal="left" vertical="top" wrapText="1"/>
    </xf>
    <xf numFmtId="17" fontId="75" fillId="25" borderId="19" xfId="0" applyNumberFormat="1" applyFont="1" applyFill="1" applyBorder="1" applyAlignment="1">
      <alignment horizontal="center" vertical="top" wrapText="1"/>
    </xf>
    <xf numFmtId="0" fontId="78" fillId="23" borderId="0" xfId="0" applyFont="1" applyFill="1" applyAlignment="1">
      <alignment horizontal="left" vertical="top" wrapText="1"/>
    </xf>
    <xf numFmtId="0" fontId="62" fillId="23" borderId="21" xfId="0" applyFont="1" applyFill="1" applyBorder="1" applyAlignment="1">
      <alignment horizontal="left" vertical="top" wrapText="1"/>
    </xf>
    <xf numFmtId="0" fontId="74" fillId="25" borderId="19" xfId="0" applyFont="1" applyFill="1" applyBorder="1" applyAlignment="1">
      <alignment horizontal="left" vertical="top" wrapText="1"/>
    </xf>
    <xf numFmtId="0" fontId="75" fillId="0" borderId="22" xfId="0" applyFont="1" applyBorder="1" applyAlignment="1">
      <alignment horizontal="left" vertical="top" wrapText="1"/>
    </xf>
    <xf numFmtId="0" fontId="78" fillId="29" borderId="19" xfId="0" applyFont="1" applyFill="1" applyBorder="1" applyAlignment="1">
      <alignment horizontal="left" vertical="top" wrapText="1"/>
    </xf>
    <xf numFmtId="0" fontId="78" fillId="0" borderId="23" xfId="0" applyFont="1" applyBorder="1" applyAlignment="1">
      <alignment horizontal="left" vertical="top" wrapText="1"/>
    </xf>
    <xf numFmtId="0" fontId="78" fillId="23" borderId="65" xfId="0" applyFont="1" applyFill="1" applyBorder="1" applyAlignment="1">
      <alignment horizontal="left" vertical="top" wrapText="1"/>
    </xf>
    <xf numFmtId="0" fontId="78" fillId="25" borderId="60" xfId="0" applyFont="1" applyFill="1" applyBorder="1" applyAlignment="1">
      <alignment horizontal="left" vertical="top" wrapText="1"/>
    </xf>
    <xf numFmtId="0" fontId="81" fillId="23" borderId="60" xfId="1" applyFont="1" applyFill="1" applyBorder="1" applyAlignment="1">
      <alignment horizontal="left" vertical="top" wrapText="1"/>
    </xf>
    <xf numFmtId="0" fontId="75" fillId="0" borderId="19" xfId="0" applyFont="1" applyBorder="1" applyAlignment="1">
      <alignment vertical="top" wrapText="1"/>
    </xf>
    <xf numFmtId="0" fontId="63" fillId="25" borderId="26" xfId="0" applyFont="1" applyFill="1" applyBorder="1" applyAlignment="1">
      <alignment horizontal="left" vertical="top" wrapText="1"/>
    </xf>
    <xf numFmtId="4" fontId="80" fillId="15" borderId="19" xfId="0" applyNumberFormat="1" applyFont="1" applyFill="1" applyBorder="1" applyAlignment="1">
      <alignment wrapText="1"/>
    </xf>
    <xf numFmtId="0" fontId="75" fillId="0" borderId="22" xfId="0" applyFont="1" applyBorder="1" applyAlignment="1">
      <alignment vertical="top" wrapText="1"/>
    </xf>
    <xf numFmtId="0" fontId="75" fillId="23" borderId="19" xfId="0" applyFont="1" applyFill="1" applyBorder="1" applyAlignment="1">
      <alignment horizontal="left" vertical="top" wrapText="1"/>
    </xf>
    <xf numFmtId="0" fontId="75" fillId="29" borderId="19" xfId="0" applyFont="1" applyFill="1" applyBorder="1" applyAlignment="1">
      <alignment vertical="top" wrapText="1" readingOrder="1"/>
    </xf>
    <xf numFmtId="0" fontId="75" fillId="14" borderId="21" xfId="0" applyFont="1" applyFill="1" applyBorder="1" applyAlignment="1">
      <alignment horizontal="left" vertical="top" wrapText="1"/>
    </xf>
    <xf numFmtId="0" fontId="78" fillId="25" borderId="23" xfId="0" applyFont="1" applyFill="1" applyBorder="1" applyAlignment="1">
      <alignment horizontal="left" vertical="top" wrapText="1"/>
    </xf>
    <xf numFmtId="0" fontId="62" fillId="25" borderId="19" xfId="0" applyFont="1" applyFill="1" applyBorder="1" applyAlignment="1">
      <alignment horizontal="center" vertical="top" wrapText="1"/>
    </xf>
    <xf numFmtId="0" fontId="75" fillId="23" borderId="22" xfId="0" applyFont="1" applyFill="1" applyBorder="1" applyAlignment="1">
      <alignment horizontal="center" vertical="top" wrapText="1"/>
    </xf>
    <xf numFmtId="17" fontId="75" fillId="0" borderId="22" xfId="0" applyNumberFormat="1" applyFont="1" applyBorder="1" applyAlignment="1">
      <alignment vertical="center"/>
    </xf>
    <xf numFmtId="0" fontId="62" fillId="28" borderId="22" xfId="0" applyFont="1" applyFill="1" applyBorder="1" applyAlignment="1">
      <alignment wrapText="1"/>
    </xf>
    <xf numFmtId="4" fontId="62" fillId="15" borderId="22" xfId="0" applyNumberFormat="1" applyFont="1" applyFill="1" applyBorder="1" applyAlignment="1">
      <alignment wrapText="1"/>
    </xf>
    <xf numFmtId="17" fontId="75" fillId="23" borderId="22" xfId="0" applyNumberFormat="1" applyFont="1" applyFill="1" applyBorder="1" applyAlignment="1">
      <alignment horizontal="center" vertical="top" wrapText="1"/>
    </xf>
    <xf numFmtId="0" fontId="75" fillId="0" borderId="66" xfId="0" applyFont="1" applyBorder="1" applyAlignment="1">
      <alignment vertical="center"/>
    </xf>
    <xf numFmtId="0" fontId="63" fillId="25" borderId="14" xfId="0" applyFont="1" applyFill="1" applyBorder="1" applyAlignment="1">
      <alignment horizontal="left" vertical="top" wrapText="1"/>
    </xf>
    <xf numFmtId="0" fontId="75" fillId="23" borderId="14" xfId="0" applyFont="1" applyFill="1" applyBorder="1" applyAlignment="1">
      <alignment horizontal="center" vertical="top" wrapText="1"/>
    </xf>
    <xf numFmtId="17" fontId="75" fillId="0" borderId="14" xfId="0" applyNumberFormat="1" applyFont="1" applyBorder="1" applyAlignment="1">
      <alignment vertical="center"/>
    </xf>
    <xf numFmtId="0" fontId="62" fillId="28" borderId="14" xfId="0" applyFont="1" applyFill="1" applyBorder="1" applyAlignment="1">
      <alignment wrapText="1"/>
    </xf>
    <xf numFmtId="4" fontId="62" fillId="28" borderId="14" xfId="0" applyNumberFormat="1" applyFont="1" applyFill="1" applyBorder="1" applyAlignment="1">
      <alignment wrapText="1"/>
    </xf>
    <xf numFmtId="0" fontId="75" fillId="23" borderId="27" xfId="0" applyFont="1" applyFill="1" applyBorder="1" applyAlignment="1">
      <alignment horizontal="left" vertical="top" wrapText="1"/>
    </xf>
    <xf numFmtId="0" fontId="75" fillId="0" borderId="14" xfId="0" applyFont="1" applyBorder="1" applyAlignment="1">
      <alignment vertical="center"/>
    </xf>
    <xf numFmtId="0" fontId="78" fillId="23" borderId="67" xfId="0" applyFont="1" applyFill="1" applyBorder="1" applyAlignment="1">
      <alignment horizontal="left" vertical="top" wrapText="1"/>
    </xf>
    <xf numFmtId="0" fontId="62" fillId="23" borderId="14" xfId="0" applyFont="1" applyFill="1" applyBorder="1" applyAlignment="1">
      <alignment horizontal="left" vertical="top" wrapText="1"/>
    </xf>
    <xf numFmtId="167" fontId="62" fillId="23" borderId="65" xfId="0" applyNumberFormat="1" applyFont="1" applyFill="1" applyBorder="1" applyAlignment="1">
      <alignment horizontal="center" vertical="center" wrapText="1"/>
    </xf>
    <xf numFmtId="4" fontId="75" fillId="14" borderId="26" xfId="0" applyNumberFormat="1" applyFont="1" applyFill="1" applyBorder="1" applyAlignment="1">
      <alignment horizontal="center" vertical="center" wrapText="1"/>
    </xf>
    <xf numFmtId="4" fontId="75" fillId="23" borderId="26" xfId="0" applyNumberFormat="1" applyFont="1" applyFill="1" applyBorder="1" applyAlignment="1">
      <alignment horizontal="center" vertical="top" wrapText="1"/>
    </xf>
    <xf numFmtId="17" fontId="75" fillId="23" borderId="64" xfId="0" applyNumberFormat="1" applyFont="1" applyFill="1" applyBorder="1" applyAlignment="1">
      <alignment horizontal="left" vertical="top" wrapText="1"/>
    </xf>
    <xf numFmtId="0" fontId="75" fillId="25" borderId="19" xfId="0" applyFont="1" applyFill="1" applyBorder="1" applyAlignment="1">
      <alignment vertical="center" wrapText="1"/>
    </xf>
    <xf numFmtId="4" fontId="75" fillId="23" borderId="19" xfId="0" applyNumberFormat="1" applyFont="1" applyFill="1" applyBorder="1" applyAlignment="1">
      <alignment horizontal="center" vertical="center" wrapText="1"/>
    </xf>
    <xf numFmtId="1" fontId="75" fillId="23" borderId="21" xfId="0" applyNumberFormat="1" applyFont="1" applyFill="1" applyBorder="1" applyAlignment="1">
      <alignment horizontal="left" vertical="top" wrapText="1"/>
    </xf>
    <xf numFmtId="165" fontId="75" fillId="25" borderId="19" xfId="0" applyNumberFormat="1" applyFont="1" applyFill="1" applyBorder="1" applyAlignment="1">
      <alignment vertical="center" wrapText="1"/>
    </xf>
    <xf numFmtId="4" fontId="75" fillId="23" borderId="19" xfId="0" applyNumberFormat="1" applyFont="1" applyFill="1" applyBorder="1" applyAlignment="1">
      <alignment horizontal="center" vertical="top" wrapText="1"/>
    </xf>
    <xf numFmtId="0" fontId="75" fillId="0" borderId="19" xfId="0" applyFont="1" applyBorder="1" applyAlignment="1">
      <alignment vertical="top"/>
    </xf>
    <xf numFmtId="0" fontId="75" fillId="0" borderId="19" xfId="0" applyFont="1" applyBorder="1" applyAlignment="1">
      <alignment horizontal="center" vertical="top" wrapText="1"/>
    </xf>
    <xf numFmtId="167" fontId="62" fillId="0" borderId="65" xfId="0" applyNumberFormat="1" applyFont="1" applyBorder="1" applyAlignment="1">
      <alignment horizontal="center" vertical="center" wrapText="1"/>
    </xf>
    <xf numFmtId="4" fontId="75" fillId="0" borderId="19" xfId="0" applyNumberFormat="1" applyFont="1" applyBorder="1" applyAlignment="1">
      <alignment horizontal="center" vertical="center" wrapText="1"/>
    </xf>
    <xf numFmtId="4" fontId="75" fillId="14" borderId="19" xfId="0" applyNumberFormat="1" applyFont="1" applyFill="1" applyBorder="1" applyAlignment="1">
      <alignment horizontal="center" vertical="top" wrapText="1"/>
    </xf>
    <xf numFmtId="4" fontId="62" fillId="25" borderId="19" xfId="0" applyNumberFormat="1" applyFont="1" applyFill="1" applyBorder="1" applyAlignment="1">
      <alignment horizontal="center" vertical="center" wrapText="1"/>
    </xf>
    <xf numFmtId="0" fontId="81" fillId="0" borderId="19" xfId="1" applyFont="1" applyBorder="1" applyAlignment="1">
      <alignment vertical="top"/>
    </xf>
    <xf numFmtId="4" fontId="75" fillId="25" borderId="19" xfId="0" applyNumberFormat="1" applyFont="1" applyFill="1" applyBorder="1" applyAlignment="1">
      <alignment horizontal="center" vertical="center" wrapText="1"/>
    </xf>
    <xf numFmtId="0" fontId="75" fillId="0" borderId="64" xfId="0" applyFont="1" applyBorder="1" applyAlignment="1">
      <alignment vertical="center"/>
    </xf>
    <xf numFmtId="0" fontId="78" fillId="0" borderId="19" xfId="0" applyFont="1" applyBorder="1" applyAlignment="1">
      <alignment vertical="top"/>
    </xf>
    <xf numFmtId="0" fontId="75" fillId="0" borderId="26" xfId="0" applyFont="1" applyBorder="1" applyAlignment="1">
      <alignment vertical="top" wrapText="1"/>
    </xf>
    <xf numFmtId="0" fontId="75" fillId="25" borderId="22" xfId="0" applyFont="1" applyFill="1" applyBorder="1" applyAlignment="1">
      <alignment vertical="center" wrapText="1"/>
    </xf>
    <xf numFmtId="0" fontId="78" fillId="14" borderId="23" xfId="0" applyFont="1" applyFill="1" applyBorder="1" applyAlignment="1">
      <alignment horizontal="left" vertical="top" wrapText="1"/>
    </xf>
    <xf numFmtId="164" fontId="75" fillId="23" borderId="19" xfId="0" applyNumberFormat="1" applyFont="1" applyFill="1" applyBorder="1" applyAlignment="1">
      <alignment horizontal="center" vertical="center" wrapText="1"/>
    </xf>
    <xf numFmtId="0" fontId="75" fillId="29" borderId="25" xfId="0" applyFont="1" applyFill="1" applyBorder="1" applyAlignment="1">
      <alignment vertical="top" wrapText="1" readingOrder="1"/>
    </xf>
    <xf numFmtId="4" fontId="75" fillId="14" borderId="19" xfId="0" applyNumberFormat="1" applyFont="1" applyFill="1" applyBorder="1" applyAlignment="1">
      <alignment horizontal="center" vertical="center" wrapText="1"/>
    </xf>
    <xf numFmtId="0" fontId="78" fillId="23" borderId="60" xfId="0" applyFont="1" applyFill="1" applyBorder="1" applyAlignment="1">
      <alignment horizontal="left" vertical="top" wrapText="1"/>
    </xf>
    <xf numFmtId="0" fontId="75" fillId="0" borderId="19" xfId="0" applyFont="1" applyBorder="1" applyAlignment="1">
      <alignment vertical="center" wrapText="1"/>
    </xf>
    <xf numFmtId="17" fontId="75" fillId="0" borderId="19" xfId="0" applyNumberFormat="1" applyFont="1" applyBorder="1" applyAlignment="1">
      <alignment horizontal="center" vertical="top" wrapText="1"/>
    </xf>
    <xf numFmtId="0" fontId="62" fillId="14" borderId="22" xfId="0" applyFont="1" applyFill="1" applyBorder="1" applyAlignment="1">
      <alignment horizontal="left" vertical="top" wrapText="1"/>
    </xf>
    <xf numFmtId="0" fontId="75" fillId="25" borderId="22" xfId="0" applyFont="1" applyFill="1" applyBorder="1" applyAlignment="1">
      <alignment horizontal="center" vertical="top" wrapText="1"/>
    </xf>
    <xf numFmtId="4" fontId="75" fillId="25" borderId="62" xfId="0" applyNumberFormat="1" applyFont="1" applyFill="1" applyBorder="1" applyAlignment="1">
      <alignment horizontal="center" vertical="center" wrapText="1"/>
    </xf>
    <xf numFmtId="0" fontId="75" fillId="0" borderId="65" xfId="0" applyFont="1" applyBorder="1" applyAlignment="1">
      <alignment vertical="center"/>
    </xf>
    <xf numFmtId="0" fontId="62" fillId="0" borderId="22" xfId="0" applyFont="1" applyBorder="1" applyAlignment="1">
      <alignment vertical="center" wrapText="1"/>
    </xf>
    <xf numFmtId="0" fontId="75" fillId="0" borderId="22" xfId="0" applyFont="1" applyBorder="1" applyAlignment="1">
      <alignment horizontal="center" vertical="top" wrapText="1"/>
    </xf>
    <xf numFmtId="167" fontId="62" fillId="0" borderId="59" xfId="0" applyNumberFormat="1" applyFont="1" applyBorder="1" applyAlignment="1">
      <alignment horizontal="center" vertical="center" wrapText="1"/>
    </xf>
    <xf numFmtId="4" fontId="75" fillId="0" borderId="62" xfId="0" applyNumberFormat="1" applyFont="1" applyBorder="1" applyAlignment="1">
      <alignment horizontal="center" vertical="center" wrapText="1"/>
    </xf>
    <xf numFmtId="0" fontId="75" fillId="0" borderId="59" xfId="0" applyFont="1" applyBorder="1" applyAlignment="1">
      <alignment vertical="center"/>
    </xf>
    <xf numFmtId="0" fontId="62" fillId="0" borderId="14" xfId="0" applyFont="1" applyBorder="1" applyAlignment="1">
      <alignment vertical="center" wrapText="1"/>
    </xf>
    <xf numFmtId="0" fontId="75" fillId="0" borderId="14" xfId="0" applyFont="1" applyBorder="1" applyAlignment="1">
      <alignment horizontal="center" vertical="top" wrapText="1"/>
    </xf>
    <xf numFmtId="167" fontId="62" fillId="23" borderId="67" xfId="0" applyNumberFormat="1" applyFont="1" applyFill="1" applyBorder="1" applyAlignment="1">
      <alignment horizontal="center" vertical="center" wrapText="1"/>
    </xf>
    <xf numFmtId="4" fontId="75" fillId="24" borderId="14" xfId="0" applyNumberFormat="1" applyFont="1" applyFill="1" applyBorder="1" applyAlignment="1">
      <alignment horizontal="center" vertical="center" wrapText="1"/>
    </xf>
    <xf numFmtId="0" fontId="75" fillId="0" borderId="13" xfId="0" applyFont="1" applyBorder="1" applyAlignment="1">
      <alignment horizontal="center" vertical="top" wrapText="1"/>
    </xf>
    <xf numFmtId="0" fontId="75" fillId="24" borderId="13" xfId="0" applyFont="1" applyFill="1" applyBorder="1" applyAlignment="1">
      <alignment horizontal="center" vertical="top" wrapText="1"/>
    </xf>
    <xf numFmtId="0" fontId="75" fillId="0" borderId="13" xfId="0" applyFont="1" applyBorder="1" applyAlignment="1">
      <alignment horizontal="left" vertical="top" wrapText="1"/>
    </xf>
    <xf numFmtId="0" fontId="75" fillId="0" borderId="14" xfId="0" applyFont="1" applyBorder="1" applyAlignment="1">
      <alignment vertical="top" wrapText="1"/>
    </xf>
    <xf numFmtId="0" fontId="75" fillId="23" borderId="14" xfId="0" applyFont="1" applyFill="1" applyBorder="1" applyAlignment="1">
      <alignment horizontal="left" vertical="top" wrapText="1"/>
    </xf>
    <xf numFmtId="0" fontId="62" fillId="23" borderId="83" xfId="0" applyFont="1" applyFill="1" applyBorder="1" applyAlignment="1">
      <alignment horizontal="left" vertical="top" wrapText="1"/>
    </xf>
    <xf numFmtId="165" fontId="62" fillId="25" borderId="26" xfId="0" applyNumberFormat="1" applyFont="1" applyFill="1" applyBorder="1" applyAlignment="1">
      <alignment horizontal="left" vertical="top" wrapText="1"/>
    </xf>
    <xf numFmtId="4" fontId="75" fillId="23" borderId="26" xfId="0" applyNumberFormat="1" applyFont="1" applyFill="1" applyBorder="1" applyAlignment="1">
      <alignment horizontal="center" vertical="center" wrapText="1"/>
    </xf>
    <xf numFmtId="0" fontId="75" fillId="0" borderId="19" xfId="0" applyFont="1" applyBorder="1" applyAlignment="1">
      <alignment vertical="top" wrapText="1" readingOrder="1"/>
    </xf>
    <xf numFmtId="0" fontId="75" fillId="0" borderId="25" xfId="0" applyFont="1" applyBorder="1" applyAlignment="1">
      <alignment vertical="top" wrapText="1" readingOrder="1"/>
    </xf>
    <xf numFmtId="0" fontId="62" fillId="25" borderId="65" xfId="0" applyFont="1" applyFill="1" applyBorder="1" applyAlignment="1">
      <alignment horizontal="left" vertical="top" wrapText="1"/>
    </xf>
    <xf numFmtId="0" fontId="75" fillId="23" borderId="21" xfId="0" applyFont="1" applyFill="1" applyBorder="1" applyAlignment="1">
      <alignment vertical="center" wrapText="1"/>
    </xf>
    <xf numFmtId="4" fontId="62" fillId="23" borderId="19" xfId="0" applyNumberFormat="1" applyFont="1" applyFill="1" applyBorder="1" applyAlignment="1">
      <alignment horizontal="center" vertical="center" wrapText="1"/>
    </xf>
    <xf numFmtId="17" fontId="75" fillId="14" borderId="19" xfId="0" applyNumberFormat="1" applyFont="1" applyFill="1" applyBorder="1" applyAlignment="1">
      <alignment horizontal="center" vertical="top" wrapText="1"/>
    </xf>
    <xf numFmtId="4" fontId="75" fillId="25" borderId="19" xfId="0" applyNumberFormat="1" applyFont="1" applyFill="1" applyBorder="1" applyAlignment="1">
      <alignment horizontal="center" vertical="top" wrapText="1"/>
    </xf>
    <xf numFmtId="0" fontId="75" fillId="0" borderId="19" xfId="0" applyFont="1" applyBorder="1" applyAlignment="1">
      <alignment horizontal="left" vertical="center" wrapText="1"/>
    </xf>
    <xf numFmtId="4" fontId="80" fillId="25" borderId="19" xfId="0" applyNumberFormat="1" applyFont="1" applyFill="1" applyBorder="1" applyAlignment="1">
      <alignment horizontal="center" vertical="center" wrapText="1"/>
    </xf>
    <xf numFmtId="0" fontId="62" fillId="0" borderId="68" xfId="0" applyFont="1" applyBorder="1" applyAlignment="1">
      <alignment vertical="top" wrapText="1"/>
    </xf>
    <xf numFmtId="0" fontId="62" fillId="0" borderId="68" xfId="0" applyFont="1" applyBorder="1" applyAlignment="1">
      <alignment vertical="top"/>
    </xf>
    <xf numFmtId="0" fontId="82" fillId="23" borderId="19" xfId="0" applyFont="1" applyFill="1" applyBorder="1" applyAlignment="1">
      <alignment horizontal="left" vertical="top" wrapText="1"/>
    </xf>
    <xf numFmtId="4" fontId="75" fillId="23" borderId="21" xfId="0" applyNumberFormat="1" applyFont="1" applyFill="1" applyBorder="1" applyAlignment="1">
      <alignment horizontal="left" vertical="top" wrapText="1"/>
    </xf>
    <xf numFmtId="167" fontId="62" fillId="23" borderId="59" xfId="0" applyNumberFormat="1" applyFont="1" applyFill="1" applyBorder="1" applyAlignment="1">
      <alignment horizontal="center" vertical="center" wrapText="1"/>
    </xf>
    <xf numFmtId="4" fontId="75" fillId="23" borderId="22" xfId="0" applyNumberFormat="1" applyFont="1" applyFill="1" applyBorder="1" applyAlignment="1">
      <alignment horizontal="center" vertical="center" wrapText="1"/>
    </xf>
    <xf numFmtId="4" fontId="75" fillId="23" borderId="22" xfId="0" applyNumberFormat="1" applyFont="1" applyFill="1" applyBorder="1" applyAlignment="1">
      <alignment horizontal="center" vertical="top" wrapText="1"/>
    </xf>
    <xf numFmtId="17" fontId="75" fillId="23" borderId="62" xfId="0" applyNumberFormat="1" applyFont="1" applyFill="1" applyBorder="1" applyAlignment="1">
      <alignment horizontal="left" vertical="top" wrapText="1"/>
    </xf>
    <xf numFmtId="0" fontId="75" fillId="25" borderId="14" xfId="0" applyFont="1" applyFill="1" applyBorder="1" applyAlignment="1">
      <alignment horizontal="left" vertical="top" wrapText="1"/>
    </xf>
    <xf numFmtId="4" fontId="75" fillId="23" borderId="14" xfId="0" applyNumberFormat="1" applyFont="1" applyFill="1" applyBorder="1" applyAlignment="1">
      <alignment horizontal="center" vertical="center" wrapText="1"/>
    </xf>
    <xf numFmtId="0" fontId="75" fillId="0" borderId="81" xfId="0" applyFont="1" applyBorder="1" applyAlignment="1">
      <alignment vertical="center"/>
    </xf>
    <xf numFmtId="0" fontId="75" fillId="2" borderId="81" xfId="0" applyFont="1" applyFill="1" applyBorder="1" applyAlignment="1">
      <alignment vertical="center"/>
    </xf>
    <xf numFmtId="0" fontId="75" fillId="0" borderId="81" xfId="0" applyFont="1" applyBorder="1"/>
    <xf numFmtId="0" fontId="75" fillId="0" borderId="26" xfId="0" applyFont="1" applyBorder="1" applyAlignment="1">
      <alignment horizontal="center" vertical="center"/>
    </xf>
    <xf numFmtId="0" fontId="75" fillId="25" borderId="26" xfId="0" applyFont="1" applyFill="1" applyBorder="1" applyAlignment="1">
      <alignment horizontal="left" vertical="top" wrapText="1"/>
    </xf>
    <xf numFmtId="0" fontId="75" fillId="23" borderId="64" xfId="0" applyFont="1" applyFill="1" applyBorder="1" applyAlignment="1">
      <alignment horizontal="center" vertical="top" wrapText="1"/>
    </xf>
    <xf numFmtId="167" fontId="62" fillId="23" borderId="80" xfId="0" applyNumberFormat="1" applyFont="1" applyFill="1" applyBorder="1" applyAlignment="1">
      <alignment horizontal="center" vertical="center" wrapText="1"/>
    </xf>
    <xf numFmtId="0" fontId="62" fillId="0" borderId="26" xfId="0" applyFont="1" applyBorder="1" applyAlignment="1">
      <alignment vertical="top"/>
    </xf>
    <xf numFmtId="0" fontId="75" fillId="0" borderId="19" xfId="0" applyFont="1" applyBorder="1" applyAlignment="1">
      <alignment horizontal="center" vertical="center"/>
    </xf>
    <xf numFmtId="167" fontId="62" fillId="23" borderId="23" xfId="0" applyNumberFormat="1" applyFont="1" applyFill="1" applyBorder="1" applyAlignment="1">
      <alignment horizontal="center" vertical="center" wrapText="1"/>
    </xf>
    <xf numFmtId="4" fontId="75" fillId="23" borderId="21" xfId="0" applyNumberFormat="1" applyFont="1" applyFill="1" applyBorder="1" applyAlignment="1">
      <alignment horizontal="center" vertical="center" wrapText="1"/>
    </xf>
    <xf numFmtId="0" fontId="75" fillId="23" borderId="66" xfId="0" applyFont="1" applyFill="1" applyBorder="1" applyAlignment="1">
      <alignment horizontal="center" vertical="top" wrapText="1"/>
    </xf>
    <xf numFmtId="4" fontId="75" fillId="25" borderId="26" xfId="0" applyNumberFormat="1" applyFont="1" applyFill="1" applyBorder="1" applyAlignment="1">
      <alignment horizontal="center" vertical="center" wrapText="1"/>
    </xf>
    <xf numFmtId="0" fontId="75" fillId="0" borderId="62" xfId="0" applyFont="1" applyBorder="1" applyAlignment="1">
      <alignment vertical="top" wrapText="1"/>
    </xf>
    <xf numFmtId="0" fontId="78" fillId="0" borderId="19" xfId="0" applyFont="1" applyBorder="1" applyAlignment="1">
      <alignment vertical="top" wrapText="1"/>
    </xf>
    <xf numFmtId="0" fontId="62" fillId="0" borderId="26" xfId="0" applyFont="1" applyBorder="1" applyAlignment="1">
      <alignment horizontal="center" vertical="center"/>
    </xf>
    <xf numFmtId="167" fontId="77" fillId="23" borderId="65" xfId="0" applyNumberFormat="1" applyFont="1" applyFill="1" applyBorder="1" applyAlignment="1">
      <alignment horizontal="center" vertical="center" wrapText="1"/>
    </xf>
    <xf numFmtId="0" fontId="77" fillId="23" borderId="19" xfId="0" applyFont="1" applyFill="1" applyBorder="1" applyAlignment="1">
      <alignment horizontal="center" vertical="top" wrapText="1"/>
    </xf>
    <xf numFmtId="4" fontId="77" fillId="25" borderId="19" xfId="0" applyNumberFormat="1" applyFont="1" applyFill="1" applyBorder="1" applyAlignment="1">
      <alignment horizontal="center" vertical="center" wrapText="1"/>
    </xf>
    <xf numFmtId="0" fontId="77" fillId="25" borderId="19" xfId="0" applyFont="1" applyFill="1" applyBorder="1" applyAlignment="1">
      <alignment horizontal="center" vertical="top" wrapText="1"/>
    </xf>
    <xf numFmtId="0" fontId="77" fillId="23" borderId="21" xfId="0" applyFont="1" applyFill="1" applyBorder="1" applyAlignment="1">
      <alignment horizontal="left" vertical="top" wrapText="1"/>
    </xf>
    <xf numFmtId="0" fontId="77" fillId="0" borderId="26" xfId="0" applyFont="1" applyBorder="1" applyAlignment="1">
      <alignment vertical="center"/>
    </xf>
    <xf numFmtId="0" fontId="77" fillId="0" borderId="19" xfId="0" applyFont="1" applyBorder="1" applyAlignment="1">
      <alignment vertical="top" wrapText="1"/>
    </xf>
    <xf numFmtId="0" fontId="77" fillId="23" borderId="65" xfId="0" applyFont="1" applyFill="1" applyBorder="1" applyAlignment="1">
      <alignment horizontal="left" vertical="top" wrapText="1"/>
    </xf>
    <xf numFmtId="0" fontId="77" fillId="0" borderId="0" xfId="0" applyFont="1" applyAlignment="1">
      <alignment vertical="center"/>
    </xf>
    <xf numFmtId="0" fontId="77" fillId="2" borderId="0" xfId="0" applyFont="1" applyFill="1" applyAlignment="1">
      <alignment vertical="center"/>
    </xf>
    <xf numFmtId="0" fontId="77" fillId="0" borderId="0" xfId="0" applyFont="1"/>
    <xf numFmtId="0" fontId="62" fillId="0" borderId="19" xfId="0" applyFont="1" applyBorder="1" applyAlignment="1">
      <alignment vertical="top" wrapText="1" readingOrder="1"/>
    </xf>
    <xf numFmtId="0" fontId="78" fillId="23" borderId="19" xfId="0" applyFont="1" applyFill="1" applyBorder="1" applyAlignment="1">
      <alignment vertical="top" wrapText="1"/>
    </xf>
    <xf numFmtId="0" fontId="79" fillId="0" borderId="23" xfId="0" applyFont="1" applyBorder="1" applyAlignment="1">
      <alignment horizontal="center" vertical="center" wrapText="1"/>
    </xf>
    <xf numFmtId="0" fontId="62" fillId="0" borderId="0" xfId="0" applyFont="1" applyAlignment="1">
      <alignment vertical="top" wrapText="1"/>
    </xf>
    <xf numFmtId="0" fontId="78" fillId="14" borderId="65" xfId="0" applyFont="1" applyFill="1" applyBorder="1" applyAlignment="1">
      <alignment horizontal="left" vertical="top" wrapText="1"/>
    </xf>
    <xf numFmtId="165" fontId="75" fillId="23" borderId="19" xfId="0" applyNumberFormat="1" applyFont="1" applyFill="1" applyBorder="1" applyAlignment="1">
      <alignment horizontal="left" vertical="top" wrapText="1"/>
    </xf>
    <xf numFmtId="167" fontId="62" fillId="23" borderId="68" xfId="0" applyNumberFormat="1" applyFont="1" applyFill="1" applyBorder="1" applyAlignment="1">
      <alignment horizontal="center" vertical="center" wrapText="1"/>
    </xf>
    <xf numFmtId="0" fontId="75" fillId="23" borderId="27" xfId="0" applyFont="1" applyFill="1" applyBorder="1" applyAlignment="1">
      <alignment horizontal="center" vertical="top" wrapText="1"/>
    </xf>
    <xf numFmtId="167" fontId="62" fillId="23" borderId="74" xfId="0" applyNumberFormat="1" applyFont="1" applyFill="1" applyBorder="1" applyAlignment="1">
      <alignment horizontal="center" vertical="center" wrapText="1"/>
    </xf>
    <xf numFmtId="167" fontId="62" fillId="23" borderId="75" xfId="0" applyNumberFormat="1" applyFont="1" applyFill="1" applyBorder="1" applyAlignment="1">
      <alignment horizontal="center" vertical="center" wrapText="1"/>
    </xf>
    <xf numFmtId="0" fontId="5" fillId="0" borderId="33" xfId="0" applyFont="1" applyBorder="1" applyAlignment="1">
      <alignment vertical="center"/>
    </xf>
    <xf numFmtId="0" fontId="26" fillId="0" borderId="33" xfId="0" applyFont="1" applyBorder="1" applyAlignment="1">
      <alignment vertical="center" wrapText="1"/>
    </xf>
    <xf numFmtId="0" fontId="14" fillId="0" borderId="33" xfId="0" applyFont="1" applyBorder="1"/>
    <xf numFmtId="0" fontId="14" fillId="0" borderId="33" xfId="0" applyFont="1" applyBorder="1" applyAlignment="1">
      <alignment wrapText="1"/>
    </xf>
    <xf numFmtId="0" fontId="63" fillId="25" borderId="19" xfId="0" applyFont="1" applyFill="1" applyBorder="1" applyAlignment="1">
      <alignment vertical="center" wrapText="1"/>
    </xf>
    <xf numFmtId="165" fontId="63" fillId="25" borderId="19" xfId="0" applyNumberFormat="1" applyFont="1" applyFill="1" applyBorder="1" applyAlignment="1">
      <alignment vertical="center" wrapText="1"/>
    </xf>
    <xf numFmtId="165" fontId="63" fillId="25" borderId="22" xfId="0" applyNumberFormat="1" applyFont="1" applyFill="1" applyBorder="1" applyAlignment="1">
      <alignment vertical="center" wrapText="1"/>
    </xf>
    <xf numFmtId="165" fontId="75" fillId="0" borderId="19" xfId="0" applyNumberFormat="1" applyFont="1" applyBorder="1" applyAlignment="1">
      <alignment vertical="center" wrapText="1"/>
    </xf>
    <xf numFmtId="0" fontId="62" fillId="0" borderId="23" xfId="0" applyFont="1" applyBorder="1" applyAlignment="1">
      <alignment horizontal="center" vertical="center" wrapText="1"/>
    </xf>
    <xf numFmtId="0" fontId="62" fillId="0" borderId="23" xfId="0" applyFont="1" applyBorder="1" applyAlignment="1">
      <alignment horizontal="left" vertical="top" wrapText="1"/>
    </xf>
    <xf numFmtId="0" fontId="62" fillId="0" borderId="23" xfId="0" applyFont="1" applyBorder="1" applyAlignment="1">
      <alignment horizontal="left" wrapText="1"/>
    </xf>
    <xf numFmtId="0" fontId="62" fillId="0" borderId="86" xfId="0" applyFont="1" applyBorder="1" applyAlignment="1">
      <alignment vertical="top" wrapText="1"/>
    </xf>
    <xf numFmtId="0" fontId="78" fillId="0" borderId="23" xfId="0" applyFont="1" applyBorder="1" applyAlignment="1">
      <alignment vertical="top" wrapText="1"/>
    </xf>
    <xf numFmtId="0" fontId="78" fillId="0" borderId="2" xfId="0" applyFont="1" applyBorder="1" applyAlignment="1">
      <alignment horizontal="left" wrapText="1"/>
    </xf>
    <xf numFmtId="0" fontId="84" fillId="0" borderId="0" xfId="0" applyFont="1" applyAlignment="1">
      <alignment horizontal="left" vertical="center" wrapText="1"/>
    </xf>
    <xf numFmtId="0" fontId="75" fillId="0" borderId="22" xfId="0" applyFont="1" applyBorder="1" applyAlignment="1">
      <alignment horizontal="center" vertical="center"/>
    </xf>
    <xf numFmtId="0" fontId="75" fillId="0" borderId="14" xfId="0" applyFont="1" applyBorder="1" applyAlignment="1">
      <alignment horizontal="center" vertical="center"/>
    </xf>
    <xf numFmtId="0" fontId="78" fillId="0" borderId="65" xfId="0" applyFont="1" applyBorder="1" applyAlignment="1">
      <alignment vertical="top" wrapText="1"/>
    </xf>
    <xf numFmtId="0" fontId="78" fillId="0" borderId="22" xfId="0" applyFont="1" applyBorder="1" applyAlignment="1">
      <alignment vertical="top" wrapText="1"/>
    </xf>
    <xf numFmtId="0" fontId="75" fillId="0" borderId="21" xfId="0" applyFont="1" applyBorder="1" applyAlignment="1">
      <alignment vertical="top" wrapText="1"/>
    </xf>
    <xf numFmtId="0" fontId="78" fillId="0" borderId="21" xfId="0" applyFont="1" applyBorder="1" applyAlignment="1">
      <alignment vertical="top" wrapText="1"/>
    </xf>
    <xf numFmtId="0" fontId="75" fillId="0" borderId="85" xfId="0" applyFont="1" applyBorder="1" applyAlignment="1">
      <alignment vertical="top" wrapText="1" readingOrder="1"/>
    </xf>
    <xf numFmtId="0" fontId="62" fillId="0" borderId="23" xfId="0" applyFont="1" applyBorder="1" applyAlignment="1">
      <alignment vertical="center" wrapText="1"/>
    </xf>
    <xf numFmtId="0" fontId="78" fillId="23" borderId="23" xfId="0" applyFont="1" applyFill="1" applyBorder="1" applyAlignment="1">
      <alignment vertical="top" wrapText="1"/>
    </xf>
    <xf numFmtId="0" fontId="78" fillId="0" borderId="0" xfId="0" applyFont="1" applyAlignment="1">
      <alignment vertical="top" wrapText="1"/>
    </xf>
    <xf numFmtId="0" fontId="78" fillId="23" borderId="65" xfId="0" applyFont="1" applyFill="1" applyBorder="1" applyAlignment="1">
      <alignment vertical="top" wrapText="1"/>
    </xf>
    <xf numFmtId="0" fontId="78" fillId="0" borderId="14" xfId="0" applyFont="1" applyBorder="1" applyAlignment="1">
      <alignment vertical="top" wrapText="1"/>
    </xf>
    <xf numFmtId="0" fontId="78" fillId="0" borderId="2" xfId="0" applyFont="1" applyBorder="1" applyAlignment="1">
      <alignment vertical="top" wrapText="1"/>
    </xf>
    <xf numFmtId="0" fontId="78" fillId="0" borderId="62" xfId="0" applyFont="1" applyBorder="1" applyAlignment="1">
      <alignment vertical="top" wrapText="1"/>
    </xf>
    <xf numFmtId="0" fontId="78" fillId="0" borderId="26" xfId="0" applyFont="1" applyBorder="1" applyAlignment="1">
      <alignment vertical="top" wrapText="1"/>
    </xf>
    <xf numFmtId="0" fontId="78" fillId="0" borderId="68" xfId="0" applyFont="1" applyBorder="1" applyAlignment="1">
      <alignment vertical="top" wrapText="1"/>
    </xf>
    <xf numFmtId="0" fontId="79" fillId="0" borderId="23" xfId="0" applyFont="1" applyBorder="1" applyAlignment="1">
      <alignment vertical="center" wrapText="1"/>
    </xf>
    <xf numFmtId="0" fontId="75" fillId="0" borderId="64" xfId="0" applyFont="1" applyBorder="1" applyAlignment="1">
      <alignment vertical="top" wrapText="1"/>
    </xf>
    <xf numFmtId="0" fontId="7" fillId="2" borderId="0" xfId="0" applyFont="1" applyFill="1" applyAlignment="1">
      <alignment vertical="top" wrapText="1"/>
    </xf>
    <xf numFmtId="0" fontId="5" fillId="0" borderId="0" xfId="0" applyFont="1" applyAlignment="1">
      <alignment vertical="top" wrapText="1"/>
    </xf>
    <xf numFmtId="0" fontId="75" fillId="0" borderId="27" xfId="0" applyFont="1" applyBorder="1" applyAlignment="1">
      <alignment vertical="top" wrapText="1"/>
    </xf>
    <xf numFmtId="0" fontId="75" fillId="0" borderId="2" xfId="0" applyFont="1" applyBorder="1" applyAlignment="1">
      <alignment vertical="top" wrapText="1"/>
    </xf>
    <xf numFmtId="0" fontId="5" fillId="2" borderId="0" xfId="0" applyFont="1" applyFill="1" applyAlignment="1">
      <alignment vertical="top" wrapText="1"/>
    </xf>
    <xf numFmtId="0" fontId="66" fillId="0" borderId="0" xfId="0" applyFont="1" applyAlignment="1">
      <alignment vertical="top" wrapText="1"/>
    </xf>
    <xf numFmtId="0" fontId="7" fillId="2" borderId="0" xfId="0" applyFont="1" applyFill="1" applyAlignment="1">
      <alignment horizontal="center" vertical="top"/>
    </xf>
    <xf numFmtId="0" fontId="5" fillId="0" borderId="0" xfId="0" applyFont="1" applyAlignment="1">
      <alignment horizontal="center" vertical="top"/>
    </xf>
    <xf numFmtId="0" fontId="78" fillId="23" borderId="21" xfId="0" applyFont="1" applyFill="1" applyBorder="1" applyAlignment="1">
      <alignment horizontal="center" vertical="top" wrapText="1"/>
    </xf>
    <xf numFmtId="0" fontId="62" fillId="28" borderId="19" xfId="0" applyFont="1" applyFill="1" applyBorder="1" applyAlignment="1">
      <alignment horizontal="center" wrapText="1"/>
    </xf>
    <xf numFmtId="0" fontId="78" fillId="23" borderId="2" xfId="0" applyFont="1" applyFill="1" applyBorder="1" applyAlignment="1">
      <alignment horizontal="center" vertical="top" wrapText="1"/>
    </xf>
    <xf numFmtId="0" fontId="75" fillId="23" borderId="62" xfId="0" applyFont="1" applyFill="1" applyBorder="1" applyAlignment="1">
      <alignment horizontal="center" vertical="top" wrapText="1"/>
    </xf>
    <xf numFmtId="0" fontId="75" fillId="23" borderId="21" xfId="0" applyFont="1" applyFill="1" applyBorder="1" applyAlignment="1">
      <alignment horizontal="center" vertical="top" wrapText="1"/>
    </xf>
    <xf numFmtId="0" fontId="78" fillId="0" borderId="21" xfId="0" applyFont="1" applyBorder="1" applyAlignment="1">
      <alignment horizontal="center" vertical="top" wrapText="1"/>
    </xf>
    <xf numFmtId="0" fontId="78" fillId="23" borderId="64" xfId="0" applyFont="1" applyFill="1" applyBorder="1" applyAlignment="1">
      <alignment horizontal="center" vertical="top" wrapText="1"/>
    </xf>
    <xf numFmtId="0" fontId="75" fillId="25" borderId="21" xfId="0" applyFont="1" applyFill="1" applyBorder="1" applyAlignment="1">
      <alignment horizontal="center" vertical="top" wrapText="1"/>
    </xf>
    <xf numFmtId="0" fontId="62" fillId="23" borderId="21" xfId="0" applyFont="1" applyFill="1" applyBorder="1" applyAlignment="1">
      <alignment horizontal="center" vertical="top" wrapText="1"/>
    </xf>
    <xf numFmtId="0" fontId="78" fillId="23" borderId="0" xfId="0" applyFont="1" applyFill="1" applyAlignment="1">
      <alignment horizontal="center" vertical="top" wrapText="1"/>
    </xf>
    <xf numFmtId="0" fontId="78" fillId="23" borderId="14" xfId="0" applyFont="1" applyFill="1" applyBorder="1" applyAlignment="1">
      <alignment horizontal="center" vertical="top" wrapText="1"/>
    </xf>
    <xf numFmtId="0" fontId="77" fillId="23" borderId="22" xfId="0" applyFont="1" applyFill="1" applyBorder="1" applyAlignment="1">
      <alignment horizontal="center" vertical="top" wrapText="1"/>
    </xf>
    <xf numFmtId="0" fontId="5" fillId="2" borderId="0" xfId="0" applyFont="1" applyFill="1" applyAlignment="1">
      <alignment horizontal="center" vertical="top"/>
    </xf>
    <xf numFmtId="0" fontId="66" fillId="0" borderId="0" xfId="0" applyFont="1" applyAlignment="1">
      <alignment horizontal="center" vertical="top"/>
    </xf>
    <xf numFmtId="0" fontId="62" fillId="0" borderId="67" xfId="0" applyFont="1" applyBorder="1" applyAlignment="1">
      <alignment horizontal="center" vertical="center" wrapText="1"/>
    </xf>
    <xf numFmtId="0" fontId="62" fillId="0" borderId="67" xfId="0" applyFont="1" applyBorder="1" applyAlignment="1">
      <alignment vertical="center" wrapText="1"/>
    </xf>
    <xf numFmtId="0" fontId="62" fillId="0" borderId="65" xfId="0" applyFont="1" applyBorder="1" applyAlignment="1">
      <alignment horizontal="center" vertical="center" wrapText="1"/>
    </xf>
    <xf numFmtId="0" fontId="62" fillId="0" borderId="65" xfId="0" applyFont="1" applyBorder="1" applyAlignment="1">
      <alignment vertical="center" wrapText="1"/>
    </xf>
    <xf numFmtId="0" fontId="62" fillId="0" borderId="23" xfId="0" applyFont="1" applyBorder="1" applyAlignment="1">
      <alignment horizontal="left" vertical="center" wrapText="1"/>
    </xf>
    <xf numFmtId="0" fontId="75" fillId="0" borderId="19" xfId="0" applyFont="1" applyBorder="1"/>
    <xf numFmtId="0" fontId="78" fillId="0" borderId="2" xfId="0" applyFont="1" applyBorder="1" applyAlignment="1">
      <alignment horizontal="left" vertical="top" wrapText="1"/>
    </xf>
    <xf numFmtId="0" fontId="75" fillId="0" borderId="60" xfId="0" applyFont="1" applyBorder="1" applyAlignment="1">
      <alignment horizontal="center" vertical="top" wrapText="1"/>
    </xf>
    <xf numFmtId="0" fontId="75" fillId="23" borderId="60" xfId="0" applyFont="1" applyFill="1" applyBorder="1" applyAlignment="1">
      <alignment horizontal="center" vertical="top" wrapText="1"/>
    </xf>
    <xf numFmtId="0" fontId="62" fillId="0" borderId="60" xfId="0" applyFont="1" applyBorder="1" applyAlignment="1">
      <alignment horizontal="center" vertical="center" wrapText="1"/>
    </xf>
    <xf numFmtId="0" fontId="62" fillId="0" borderId="60" xfId="0" applyFont="1" applyBorder="1" applyAlignment="1">
      <alignment vertical="center" wrapText="1"/>
    </xf>
    <xf numFmtId="0" fontId="78" fillId="23" borderId="86" xfId="0" applyFont="1" applyFill="1" applyBorder="1" applyAlignment="1">
      <alignment horizontal="left" vertical="top" wrapText="1"/>
    </xf>
    <xf numFmtId="0" fontId="75" fillId="23" borderId="71" xfId="0" applyFont="1" applyFill="1" applyBorder="1" applyAlignment="1">
      <alignment horizontal="center" vertical="top" wrapText="1"/>
    </xf>
    <xf numFmtId="167" fontId="62" fillId="23" borderId="87" xfId="0" applyNumberFormat="1" applyFont="1" applyFill="1" applyBorder="1" applyAlignment="1">
      <alignment horizontal="center" vertical="center" wrapText="1"/>
    </xf>
    <xf numFmtId="0" fontId="62" fillId="0" borderId="21" xfId="0" applyFont="1" applyBorder="1" applyAlignment="1">
      <alignment horizontal="center" vertical="center" wrapText="1"/>
    </xf>
    <xf numFmtId="0" fontId="62" fillId="0" borderId="26" xfId="0" applyFont="1" applyBorder="1" applyAlignment="1">
      <alignment vertical="center" wrapText="1"/>
    </xf>
    <xf numFmtId="0" fontId="78" fillId="0" borderId="68" xfId="0" applyFont="1" applyBorder="1" applyAlignment="1">
      <alignment horizontal="left" vertical="top" wrapText="1"/>
    </xf>
    <xf numFmtId="0" fontId="62" fillId="0" borderId="2" xfId="0" applyFont="1" applyBorder="1" applyAlignment="1">
      <alignment vertical="center" wrapText="1"/>
    </xf>
    <xf numFmtId="0" fontId="62" fillId="0" borderId="65" xfId="0" applyFont="1" applyBorder="1" applyAlignment="1">
      <alignment vertical="top"/>
    </xf>
    <xf numFmtId="0" fontId="75" fillId="0" borderId="68" xfId="0" applyFont="1" applyBorder="1" applyAlignment="1">
      <alignment horizontal="center" vertical="top" wrapText="1"/>
    </xf>
    <xf numFmtId="0" fontId="1" fillId="2" borderId="33" xfId="0" applyFont="1" applyFill="1" applyBorder="1" applyAlignment="1">
      <alignment horizontal="left" vertical="center"/>
    </xf>
    <xf numFmtId="0" fontId="2" fillId="0" borderId="33" xfId="0" applyFont="1" applyBorder="1"/>
    <xf numFmtId="0" fontId="4" fillId="0" borderId="1" xfId="0" applyFont="1" applyBorder="1" applyAlignment="1">
      <alignment horizontal="left" vertical="center"/>
    </xf>
    <xf numFmtId="0" fontId="2" fillId="0" borderId="1" xfId="0" applyFont="1" applyBorder="1"/>
    <xf numFmtId="0" fontId="7" fillId="0" borderId="2" xfId="0" applyFont="1" applyBorder="1" applyAlignment="1">
      <alignment horizontal="left" vertical="center"/>
    </xf>
    <xf numFmtId="0" fontId="2" fillId="0" borderId="2" xfId="0" applyFont="1" applyBorder="1"/>
    <xf numFmtId="0" fontId="2" fillId="0" borderId="23" xfId="0" applyFont="1" applyBorder="1"/>
    <xf numFmtId="0" fontId="9" fillId="2" borderId="3" xfId="0" applyFont="1" applyFill="1" applyBorder="1" applyAlignment="1">
      <alignment horizontal="center" vertical="center"/>
    </xf>
    <xf numFmtId="0" fontId="2" fillId="0" borderId="4" xfId="0" applyFont="1" applyBorder="1"/>
    <xf numFmtId="0" fontId="2" fillId="0" borderId="5" xfId="0" applyFont="1" applyBorder="1"/>
    <xf numFmtId="0" fontId="10" fillId="3" borderId="3" xfId="0" applyFont="1" applyFill="1" applyBorder="1" applyAlignment="1">
      <alignment horizontal="center" vertical="center"/>
    </xf>
    <xf numFmtId="0" fontId="2" fillId="0" borderId="56" xfId="0" applyFont="1" applyBorder="1"/>
    <xf numFmtId="0" fontId="10" fillId="4" borderId="10" xfId="0" applyFont="1" applyFill="1" applyBorder="1" applyAlignment="1">
      <alignment horizontal="center" vertical="center"/>
    </xf>
    <xf numFmtId="0" fontId="5" fillId="5" borderId="7" xfId="0" applyFont="1" applyFill="1" applyBorder="1" applyAlignment="1">
      <alignment horizontal="center" vertical="center" wrapText="1"/>
    </xf>
    <xf numFmtId="0" fontId="2" fillId="0" borderId="13" xfId="0" applyFont="1" applyBorder="1"/>
    <xf numFmtId="0" fontId="5" fillId="5" borderId="7" xfId="0" applyFont="1" applyFill="1" applyBorder="1" applyAlignment="1">
      <alignment horizontal="center" vertical="center"/>
    </xf>
    <xf numFmtId="0" fontId="5" fillId="5" borderId="8" xfId="0" applyFont="1" applyFill="1" applyBorder="1" applyAlignment="1">
      <alignment horizontal="center" vertical="center"/>
    </xf>
    <xf numFmtId="0" fontId="2" fillId="0" borderId="9" xfId="0" applyFont="1" applyBorder="1"/>
    <xf numFmtId="0" fontId="10" fillId="6" borderId="7"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10" fillId="8" borderId="7" xfId="0" applyFont="1" applyFill="1" applyBorder="1" applyAlignment="1">
      <alignment horizontal="center" vertical="center" wrapText="1"/>
    </xf>
    <xf numFmtId="1" fontId="10" fillId="9" borderId="7" xfId="0" applyNumberFormat="1" applyFont="1" applyFill="1" applyBorder="1" applyAlignment="1">
      <alignment horizontal="center" vertical="center" wrapText="1"/>
    </xf>
    <xf numFmtId="0" fontId="10" fillId="10" borderId="7" xfId="0" applyFont="1" applyFill="1" applyBorder="1" applyAlignment="1">
      <alignment horizontal="center" vertical="center" wrapText="1"/>
    </xf>
    <xf numFmtId="0" fontId="10" fillId="11" borderId="7"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5" fillId="13" borderId="7" xfId="0" applyFont="1" applyFill="1" applyBorder="1" applyAlignment="1">
      <alignment horizontal="center" vertical="center" wrapText="1"/>
    </xf>
    <xf numFmtId="0" fontId="5" fillId="13" borderId="10" xfId="0" applyFont="1" applyFill="1" applyBorder="1" applyAlignment="1">
      <alignment horizontal="center" vertical="center" wrapText="1"/>
    </xf>
    <xf numFmtId="0" fontId="2" fillId="0" borderId="15" xfId="0" applyFont="1" applyBorder="1"/>
    <xf numFmtId="0" fontId="5" fillId="13" borderId="11" xfId="0" applyFont="1" applyFill="1" applyBorder="1" applyAlignment="1">
      <alignment horizontal="center" vertical="center" wrapText="1"/>
    </xf>
    <xf numFmtId="0" fontId="2" fillId="0" borderId="16" xfId="0" applyFont="1" applyBorder="1"/>
    <xf numFmtId="0" fontId="5" fillId="12" borderId="10" xfId="0" applyFont="1" applyFill="1" applyBorder="1" applyAlignment="1">
      <alignment horizontal="center" vertical="center" wrapText="1"/>
    </xf>
    <xf numFmtId="0" fontId="5" fillId="13" borderId="6" xfId="0" applyFont="1" applyFill="1" applyBorder="1" applyAlignment="1">
      <alignment horizontal="center" vertical="center" wrapText="1"/>
    </xf>
    <xf numFmtId="0" fontId="2" fillId="0" borderId="12" xfId="0" applyFont="1" applyBorder="1"/>
    <xf numFmtId="0" fontId="5" fillId="5" borderId="6" xfId="0" applyFont="1" applyFill="1" applyBorder="1" applyAlignment="1">
      <alignment horizontal="center" vertical="center" wrapText="1"/>
    </xf>
    <xf numFmtId="0" fontId="5" fillId="5" borderId="22" xfId="0" applyFont="1" applyFill="1" applyBorder="1" applyAlignment="1">
      <alignment horizontal="center" vertical="center"/>
    </xf>
    <xf numFmtId="0" fontId="2" fillId="0" borderId="26" xfId="0" applyFont="1" applyBorder="1"/>
    <xf numFmtId="0" fontId="5" fillId="5" borderId="22" xfId="0" applyFont="1" applyFill="1" applyBorder="1" applyAlignment="1">
      <alignment horizontal="center" vertical="center" wrapText="1"/>
    </xf>
    <xf numFmtId="0" fontId="5" fillId="5" borderId="21" xfId="0" applyFont="1" applyFill="1" applyBorder="1" applyAlignment="1">
      <alignment horizontal="center" vertical="center"/>
    </xf>
    <xf numFmtId="0" fontId="5" fillId="0" borderId="6" xfId="0" applyFont="1" applyBorder="1" applyAlignment="1">
      <alignment horizontal="center" vertical="center" wrapText="1"/>
    </xf>
    <xf numFmtId="0" fontId="2" fillId="0" borderId="63" xfId="0" applyFont="1" applyBorder="1"/>
    <xf numFmtId="0" fontId="10" fillId="5" borderId="22" xfId="0" applyFont="1" applyFill="1" applyBorder="1" applyAlignment="1">
      <alignment horizontal="center" vertical="center" wrapText="1"/>
    </xf>
    <xf numFmtId="0" fontId="5" fillId="0" borderId="34" xfId="0" applyFont="1" applyBorder="1" applyAlignment="1">
      <alignment horizontal="center" vertical="center"/>
    </xf>
    <xf numFmtId="0" fontId="2" fillId="0" borderId="65" xfId="0" applyFont="1" applyBorder="1"/>
    <xf numFmtId="0" fontId="6" fillId="2" borderId="33" xfId="0" applyFont="1" applyFill="1" applyBorder="1" applyAlignment="1">
      <alignment horizontal="center" vertical="center"/>
    </xf>
    <xf numFmtId="0" fontId="24" fillId="0" borderId="34" xfId="0" applyFont="1" applyBorder="1" applyAlignment="1">
      <alignment horizontal="center"/>
    </xf>
    <xf numFmtId="0" fontId="2" fillId="0" borderId="34" xfId="0" applyFont="1" applyBorder="1"/>
    <xf numFmtId="0" fontId="25" fillId="2" borderId="33" xfId="0" applyFont="1" applyFill="1" applyBorder="1" applyAlignment="1">
      <alignment horizontal="center" vertical="center"/>
    </xf>
    <xf numFmtId="0" fontId="26" fillId="0" borderId="34" xfId="0" applyFont="1" applyBorder="1" applyAlignment="1">
      <alignment horizontal="left" vertical="center" wrapText="1"/>
    </xf>
    <xf numFmtId="0" fontId="28" fillId="0" borderId="0" xfId="0" applyFont="1" applyAlignment="1">
      <alignment horizontal="center"/>
    </xf>
    <xf numFmtId="0" fontId="0" fillId="0" borderId="0" xfId="0"/>
    <xf numFmtId="0" fontId="29" fillId="2" borderId="35" xfId="0" applyFont="1" applyFill="1" applyBorder="1" applyAlignment="1">
      <alignment horizontal="center" vertical="center" wrapText="1"/>
    </xf>
    <xf numFmtId="0" fontId="2" fillId="0" borderId="36" xfId="0" applyFont="1" applyBorder="1"/>
    <xf numFmtId="0" fontId="2" fillId="0" borderId="37" xfId="0" applyFont="1" applyBorder="1"/>
    <xf numFmtId="0" fontId="14" fillId="0" borderId="35" xfId="0" applyFont="1" applyBorder="1" applyAlignment="1">
      <alignment horizontal="center" vertical="center"/>
    </xf>
    <xf numFmtId="0" fontId="5" fillId="5" borderId="21" xfId="0" applyFont="1" applyFill="1" applyBorder="1" applyAlignment="1">
      <alignment horizontal="center" vertical="center" wrapText="1"/>
    </xf>
    <xf numFmtId="0" fontId="37" fillId="0" borderId="6" xfId="0" applyFont="1" applyBorder="1" applyAlignment="1">
      <alignment horizontal="left" vertical="center" wrapText="1"/>
    </xf>
    <xf numFmtId="0" fontId="45" fillId="0" borderId="63" xfId="0" applyFont="1" applyBorder="1"/>
    <xf numFmtId="0" fontId="45" fillId="0" borderId="61" xfId="0" applyFont="1" applyBorder="1"/>
    <xf numFmtId="0" fontId="37" fillId="0" borderId="6" xfId="0" applyFont="1" applyBorder="1" applyAlignment="1">
      <alignment horizontal="center" vertical="center" wrapText="1"/>
    </xf>
    <xf numFmtId="0" fontId="45" fillId="0" borderId="12" xfId="0" applyFont="1" applyBorder="1"/>
    <xf numFmtId="0" fontId="38" fillId="6" borderId="6" xfId="0" applyFont="1" applyFill="1" applyBorder="1" applyAlignment="1">
      <alignment horizontal="center" vertical="center" wrapText="1"/>
    </xf>
    <xf numFmtId="0" fontId="6" fillId="2" borderId="33" xfId="0" applyFont="1" applyFill="1" applyBorder="1" applyAlignment="1">
      <alignment horizontal="left" vertical="center" wrapText="1"/>
    </xf>
    <xf numFmtId="0" fontId="69" fillId="0" borderId="33" xfId="0" applyFont="1" applyBorder="1"/>
    <xf numFmtId="0" fontId="24" fillId="0" borderId="1" xfId="0" applyFont="1" applyBorder="1" applyAlignment="1">
      <alignment horizontal="left" vertical="center" wrapText="1"/>
    </xf>
    <xf numFmtId="0" fontId="69" fillId="0" borderId="1" xfId="0" applyFont="1" applyBorder="1"/>
    <xf numFmtId="0" fontId="26" fillId="0" borderId="2" xfId="0" applyFont="1" applyBorder="1" applyAlignment="1">
      <alignment horizontal="left" vertical="center" wrapText="1"/>
    </xf>
    <xf numFmtId="0" fontId="70" fillId="0" borderId="2" xfId="0" applyFont="1" applyBorder="1"/>
    <xf numFmtId="0" fontId="70" fillId="0" borderId="23" xfId="0" applyFont="1" applyBorder="1"/>
    <xf numFmtId="167" fontId="5" fillId="0" borderId="70" xfId="0" applyNumberFormat="1" applyFont="1" applyBorder="1" applyAlignment="1">
      <alignment horizontal="left" vertical="center" wrapText="1"/>
    </xf>
    <xf numFmtId="167" fontId="2" fillId="0" borderId="69" xfId="0" applyNumberFormat="1" applyFont="1" applyBorder="1"/>
    <xf numFmtId="0" fontId="9" fillId="2" borderId="35"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2" fillId="0" borderId="48" xfId="0" applyFont="1" applyBorder="1"/>
    <xf numFmtId="0" fontId="10" fillId="4" borderId="10" xfId="0" applyFont="1" applyFill="1" applyBorder="1" applyAlignment="1">
      <alignment horizontal="center" vertical="center" wrapText="1"/>
    </xf>
    <xf numFmtId="0" fontId="38" fillId="7" borderId="7" xfId="0" applyFont="1" applyFill="1" applyBorder="1" applyAlignment="1">
      <alignment horizontal="center" vertical="center" wrapText="1"/>
    </xf>
    <xf numFmtId="0" fontId="45" fillId="0" borderId="66" xfId="0" applyFont="1" applyBorder="1"/>
    <xf numFmtId="0" fontId="38" fillId="8" borderId="7" xfId="0" applyFont="1" applyFill="1" applyBorder="1" applyAlignment="1">
      <alignment horizontal="center" vertical="center" wrapText="1"/>
    </xf>
    <xf numFmtId="1" fontId="38" fillId="9" borderId="7" xfId="0" applyNumberFormat="1" applyFont="1" applyFill="1" applyBorder="1" applyAlignment="1">
      <alignment horizontal="center" vertical="center" wrapText="1"/>
    </xf>
    <xf numFmtId="0" fontId="38" fillId="10" borderId="7" xfId="0" applyFont="1" applyFill="1" applyBorder="1" applyAlignment="1">
      <alignment horizontal="center" vertical="center" wrapText="1"/>
    </xf>
    <xf numFmtId="0" fontId="38" fillId="11" borderId="11" xfId="0" applyFont="1" applyFill="1" applyBorder="1" applyAlignment="1">
      <alignment horizontal="center" vertical="center" wrapText="1"/>
    </xf>
    <xf numFmtId="0" fontId="45" fillId="0" borderId="58" xfId="0" applyFont="1" applyBorder="1"/>
    <xf numFmtId="0" fontId="37" fillId="12" borderId="56" xfId="0" applyFont="1" applyFill="1" applyBorder="1" applyAlignment="1">
      <alignment horizontal="center" vertical="center" wrapText="1"/>
    </xf>
    <xf numFmtId="0" fontId="45" fillId="0" borderId="59" xfId="0" applyFont="1" applyBorder="1"/>
    <xf numFmtId="0" fontId="37" fillId="12" borderId="7" xfId="0" applyFont="1" applyFill="1" applyBorder="1" applyAlignment="1">
      <alignment horizontal="center" vertical="center" wrapText="1"/>
    </xf>
    <xf numFmtId="0" fontId="37" fillId="13" borderId="7" xfId="0" applyFont="1" applyFill="1" applyBorder="1" applyAlignment="1">
      <alignment horizontal="center" vertical="center" wrapText="1"/>
    </xf>
    <xf numFmtId="0" fontId="37" fillId="13" borderId="10" xfId="0" applyFont="1" applyFill="1" applyBorder="1" applyAlignment="1">
      <alignment horizontal="center" vertical="center" wrapText="1"/>
    </xf>
    <xf numFmtId="0" fontId="45" fillId="0" borderId="57" xfId="0" applyFont="1" applyBorder="1"/>
    <xf numFmtId="0" fontId="37" fillId="13" borderId="11" xfId="0" applyFont="1" applyFill="1" applyBorder="1" applyAlignment="1">
      <alignment horizontal="center" vertical="center" wrapText="1"/>
    </xf>
    <xf numFmtId="0" fontId="37" fillId="12" borderId="10" xfId="0" applyFont="1" applyFill="1" applyBorder="1" applyAlignment="1">
      <alignment horizontal="center" vertical="center" wrapText="1"/>
    </xf>
    <xf numFmtId="0" fontId="37" fillId="13" borderId="6" xfId="0" applyFont="1" applyFill="1" applyBorder="1" applyAlignment="1">
      <alignment horizontal="center" vertical="center" wrapText="1"/>
    </xf>
    <xf numFmtId="0" fontId="37" fillId="5" borderId="6" xfId="0" applyFont="1" applyFill="1" applyBorder="1" applyAlignment="1">
      <alignment horizontal="center" vertical="center" wrapText="1"/>
    </xf>
    <xf numFmtId="0" fontId="37" fillId="5" borderId="7" xfId="0" applyFont="1" applyFill="1" applyBorder="1" applyAlignment="1">
      <alignment horizontal="center" vertical="center" wrapText="1"/>
    </xf>
    <xf numFmtId="0" fontId="37" fillId="5" borderId="8" xfId="0" applyFont="1" applyFill="1" applyBorder="1" applyAlignment="1">
      <alignment horizontal="center" vertical="center" wrapText="1"/>
    </xf>
    <xf numFmtId="0" fontId="45" fillId="0" borderId="9" xfId="0" applyFont="1" applyBorder="1"/>
    <xf numFmtId="0" fontId="37" fillId="5" borderId="10" xfId="0" applyFont="1" applyFill="1" applyBorder="1" applyAlignment="1">
      <alignment horizontal="center" vertical="center" wrapText="1"/>
    </xf>
    <xf numFmtId="0" fontId="26" fillId="0" borderId="77" xfId="0" applyFont="1" applyBorder="1" applyAlignment="1">
      <alignment horizontal="left" vertical="center" wrapText="1"/>
    </xf>
    <xf numFmtId="0" fontId="2" fillId="0" borderId="78" xfId="0" applyFont="1" applyBorder="1"/>
    <xf numFmtId="0" fontId="2" fillId="0" borderId="79" xfId="0" applyFont="1" applyBorder="1"/>
    <xf numFmtId="0" fontId="5" fillId="0" borderId="77" xfId="0" applyFont="1" applyBorder="1" applyAlignment="1">
      <alignment horizontal="center" vertical="center"/>
    </xf>
    <xf numFmtId="0" fontId="37" fillId="0" borderId="63" xfId="0" applyFont="1" applyBorder="1" applyAlignment="1">
      <alignment horizontal="center" vertical="center" wrapText="1"/>
    </xf>
    <xf numFmtId="0" fontId="37" fillId="0" borderId="12" xfId="0" applyFont="1" applyBorder="1" applyAlignment="1">
      <alignment horizontal="center" vertical="center" wrapText="1"/>
    </xf>
    <xf numFmtId="0" fontId="54" fillId="26" borderId="0" xfId="0" applyFont="1" applyFill="1" applyAlignment="1">
      <alignment horizontal="left" vertical="center"/>
    </xf>
    <xf numFmtId="0" fontId="10" fillId="0" borderId="1" xfId="0" applyFont="1" applyBorder="1" applyAlignment="1">
      <alignment horizontal="left" vertical="center" wrapText="1"/>
    </xf>
    <xf numFmtId="167" fontId="5" fillId="0" borderId="69" xfId="0" applyNumberFormat="1" applyFont="1" applyBorder="1" applyAlignment="1">
      <alignment horizontal="left" vertical="center" wrapText="1"/>
    </xf>
    <xf numFmtId="0" fontId="9" fillId="2" borderId="36"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5" fillId="0" borderId="2" xfId="0" applyFont="1" applyBorder="1" applyAlignment="1">
      <alignment horizontal="left" vertical="center" wrapText="1"/>
    </xf>
    <xf numFmtId="0" fontId="37" fillId="27" borderId="7" xfId="0" applyFont="1" applyFill="1" applyBorder="1" applyAlignment="1">
      <alignment horizontal="center" vertical="center" wrapText="1"/>
    </xf>
    <xf numFmtId="0" fontId="45" fillId="27" borderId="66" xfId="0" applyFont="1" applyFill="1" applyBorder="1"/>
    <xf numFmtId="0" fontId="37" fillId="27" borderId="11" xfId="0" applyFont="1" applyFill="1" applyBorder="1" applyAlignment="1">
      <alignment horizontal="center" vertical="center" wrapText="1"/>
    </xf>
    <xf numFmtId="0" fontId="45" fillId="27" borderId="58" xfId="0" applyFont="1" applyFill="1" applyBorder="1"/>
    <xf numFmtId="0" fontId="37" fillId="0" borderId="63" xfId="0" applyFont="1" applyBorder="1" applyAlignment="1">
      <alignment horizontal="left" vertical="center" wrapText="1"/>
    </xf>
    <xf numFmtId="0" fontId="37" fillId="0" borderId="12" xfId="0" applyFont="1" applyBorder="1" applyAlignment="1">
      <alignment horizontal="left" vertical="center" wrapText="1"/>
    </xf>
    <xf numFmtId="0" fontId="37" fillId="5" borderId="12" xfId="0" applyFont="1" applyFill="1" applyBorder="1" applyAlignment="1">
      <alignment horizontal="center" vertical="center" wrapText="1"/>
    </xf>
    <xf numFmtId="0" fontId="37" fillId="5" borderId="13" xfId="0" applyFont="1" applyFill="1" applyBorder="1" applyAlignment="1">
      <alignment horizontal="center" vertical="center" wrapText="1"/>
    </xf>
    <xf numFmtId="0" fontId="26" fillId="0" borderId="34" xfId="0" applyFont="1" applyBorder="1" applyAlignment="1">
      <alignment horizontal="center" vertical="center"/>
    </xf>
    <xf numFmtId="0" fontId="70" fillId="0" borderId="34" xfId="0" applyFont="1" applyBorder="1"/>
    <xf numFmtId="0" fontId="70" fillId="0" borderId="65" xfId="0" applyFont="1" applyBorder="1"/>
    <xf numFmtId="0" fontId="26" fillId="0" borderId="34" xfId="0" applyFont="1" applyBorder="1" applyAlignment="1">
      <alignment horizontal="center" vertical="center" wrapText="1"/>
    </xf>
    <xf numFmtId="0" fontId="26" fillId="0" borderId="65" xfId="0" applyFont="1" applyBorder="1" applyAlignment="1">
      <alignment horizontal="center" vertical="center" wrapText="1"/>
    </xf>
    <xf numFmtId="0" fontId="75" fillId="0" borderId="6" xfId="0" applyFont="1" applyBorder="1" applyAlignment="1">
      <alignment horizontal="center" vertical="center" wrapText="1"/>
    </xf>
    <xf numFmtId="0" fontId="78" fillId="0" borderId="63" xfId="0" applyFont="1" applyBorder="1"/>
    <xf numFmtId="0" fontId="78" fillId="0" borderId="12" xfId="0" applyFont="1" applyBorder="1"/>
    <xf numFmtId="0" fontId="33" fillId="0" borderId="2" xfId="0" applyFont="1" applyBorder="1"/>
    <xf numFmtId="0" fontId="33" fillId="0" borderId="23" xfId="0" applyFont="1" applyBorder="1"/>
    <xf numFmtId="0" fontId="75" fillId="0" borderId="84" xfId="0" applyFont="1" applyBorder="1" applyAlignment="1">
      <alignment horizontal="left" vertical="center"/>
    </xf>
    <xf numFmtId="0" fontId="75" fillId="0" borderId="22" xfId="0" applyFont="1" applyBorder="1" applyAlignment="1">
      <alignment horizontal="center" vertical="center" wrapText="1"/>
    </xf>
    <xf numFmtId="0" fontId="75" fillId="0" borderId="84" xfId="0" applyFont="1" applyBorder="1" applyAlignment="1">
      <alignment horizontal="center" vertical="center" wrapText="1"/>
    </xf>
    <xf numFmtId="0" fontId="75" fillId="0" borderId="63" xfId="0" applyFont="1" applyBorder="1" applyAlignment="1">
      <alignment horizontal="center" vertical="center" wrapText="1"/>
    </xf>
    <xf numFmtId="0" fontId="75" fillId="0" borderId="12" xfId="0" applyFont="1" applyBorder="1" applyAlignment="1">
      <alignment horizontal="center" vertical="center" wrapText="1"/>
    </xf>
    <xf numFmtId="0" fontId="5" fillId="12" borderId="19" xfId="0" applyFont="1" applyFill="1" applyBorder="1" applyAlignment="1">
      <alignment horizontal="center" vertical="center" wrapText="1"/>
    </xf>
    <xf numFmtId="0" fontId="16" fillId="12" borderId="19" xfId="0" applyFont="1" applyFill="1" applyBorder="1" applyAlignment="1">
      <alignment horizontal="center" vertical="center" wrapText="1"/>
    </xf>
    <xf numFmtId="0" fontId="5" fillId="5" borderId="19" xfId="0" applyFont="1" applyFill="1" applyBorder="1" applyAlignment="1">
      <alignment horizontal="center" vertical="center"/>
    </xf>
    <xf numFmtId="0" fontId="10" fillId="7" borderId="19" xfId="0" applyFont="1" applyFill="1" applyBorder="1" applyAlignment="1">
      <alignment horizontal="center" vertical="center" wrapText="1"/>
    </xf>
    <xf numFmtId="0" fontId="9" fillId="21" borderId="19" xfId="0" applyFont="1" applyFill="1" applyBorder="1" applyAlignment="1">
      <alignment horizontal="center" vertical="center" wrapText="1"/>
    </xf>
    <xf numFmtId="0" fontId="6" fillId="2" borderId="0" xfId="0" applyFont="1" applyFill="1" applyAlignment="1">
      <alignment horizontal="left" vertical="center"/>
    </xf>
    <xf numFmtId="0" fontId="5" fillId="0" borderId="34" xfId="0" applyFont="1" applyBorder="1" applyAlignment="1">
      <alignment horizontal="left" vertical="center"/>
    </xf>
    <xf numFmtId="0" fontId="5" fillId="0" borderId="65" xfId="0" applyFont="1" applyBorder="1" applyAlignment="1">
      <alignment horizontal="left" vertical="center"/>
    </xf>
    <xf numFmtId="0" fontId="9" fillId="2" borderId="35" xfId="0" applyFont="1" applyFill="1" applyBorder="1" applyAlignment="1">
      <alignment horizontal="center" vertical="center"/>
    </xf>
    <xf numFmtId="0" fontId="5" fillId="5" borderId="63" xfId="0" applyFont="1" applyFill="1" applyBorder="1" applyAlignment="1">
      <alignment horizontal="center" vertical="center" wrapText="1"/>
    </xf>
    <xf numFmtId="0" fontId="5" fillId="5" borderId="62" xfId="0" applyFont="1" applyFill="1" applyBorder="1" applyAlignment="1">
      <alignment horizontal="center" vertical="center"/>
    </xf>
    <xf numFmtId="0" fontId="5" fillId="5" borderId="19" xfId="0" applyFont="1" applyFill="1" applyBorder="1" applyAlignment="1">
      <alignment horizontal="center" vertical="center" wrapText="1"/>
    </xf>
    <xf numFmtId="0" fontId="10" fillId="10" borderId="19" xfId="0" applyFont="1" applyFill="1" applyBorder="1" applyAlignment="1">
      <alignment horizontal="center" vertical="center" wrapText="1"/>
    </xf>
    <xf numFmtId="0" fontId="5" fillId="12" borderId="19" xfId="0" applyFont="1" applyFill="1" applyBorder="1" applyAlignment="1">
      <alignment vertical="center" wrapText="1"/>
    </xf>
    <xf numFmtId="0" fontId="83" fillId="0" borderId="34" xfId="0" applyFont="1" applyBorder="1" applyAlignment="1">
      <alignment horizontal="left" vertical="center"/>
    </xf>
    <xf numFmtId="0" fontId="67" fillId="0" borderId="34" xfId="0" applyFont="1" applyBorder="1" applyAlignment="1">
      <alignment horizontal="left" vertical="center"/>
    </xf>
    <xf numFmtId="0" fontId="67" fillId="0" borderId="65" xfId="0" applyFont="1" applyBorder="1" applyAlignment="1">
      <alignment horizontal="left" vertical="center"/>
    </xf>
    <xf numFmtId="0" fontId="26" fillId="0" borderId="88" xfId="0" applyFont="1" applyBorder="1" applyAlignment="1">
      <alignment horizontal="left" vertical="center" wrapText="1"/>
    </xf>
    <xf numFmtId="0" fontId="26" fillId="0" borderId="89" xfId="0" applyFont="1" applyBorder="1" applyAlignment="1">
      <alignment horizontal="left" vertical="center" wrapText="1"/>
    </xf>
  </cellXfs>
  <cellStyles count="2">
    <cellStyle name="Hyperlink" xfId="1" xr:uid="{00000000-000B-0000-0000-000008000000}"/>
    <cellStyle name="Normal" xfId="0" builtinId="0"/>
  </cellStyles>
  <dxfs count="43">
    <dxf>
      <font>
        <color theme="0"/>
      </font>
      <fill>
        <patternFill patternType="none"/>
      </fill>
    </dxf>
    <dxf>
      <font>
        <color theme="0"/>
      </font>
      <fill>
        <patternFill patternType="solid">
          <fgColor rgb="FFB15407"/>
          <bgColor rgb="FFB15407"/>
        </patternFill>
      </fill>
    </dxf>
    <dxf>
      <font>
        <color rgb="FF0070C0"/>
      </font>
      <fill>
        <patternFill patternType="solid">
          <fgColor rgb="FF0070C0"/>
          <bgColor rgb="FF0070C0"/>
        </patternFill>
      </fill>
    </dxf>
    <dxf>
      <font>
        <color rgb="FF0070C0"/>
      </font>
      <fill>
        <patternFill patternType="solid">
          <fgColor rgb="FF0070C0"/>
          <bgColor rgb="FF0070C0"/>
        </patternFill>
      </fill>
    </dxf>
    <dxf>
      <font>
        <color rgb="FF0070C0"/>
      </font>
      <fill>
        <patternFill patternType="solid">
          <fgColor rgb="FF0070C0"/>
          <bgColor rgb="FF0070C0"/>
        </patternFill>
      </fill>
    </dxf>
    <dxf>
      <font>
        <color rgb="FF0070C0"/>
      </font>
      <fill>
        <patternFill patternType="solid">
          <fgColor rgb="FF0070C0"/>
          <bgColor rgb="FF0070C0"/>
        </patternFill>
      </fill>
    </dxf>
    <dxf>
      <font>
        <color rgb="FF0070C0"/>
      </font>
      <fill>
        <patternFill patternType="solid">
          <fgColor rgb="FF0070C0"/>
          <bgColor rgb="FF0070C0"/>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7030A0"/>
      </font>
      <fill>
        <patternFill patternType="solid">
          <fgColor rgb="FF7030A0"/>
          <bgColor rgb="FF7030A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theme="0"/>
      </font>
      <fill>
        <patternFill patternType="none"/>
      </fill>
    </dxf>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none"/>
      </fill>
    </dxf>
    <dxf>
      <font>
        <color theme="0"/>
      </font>
      <fill>
        <patternFill patternType="none"/>
      </fill>
    </dxf>
    <dxf>
      <font>
        <color theme="0"/>
      </font>
      <fill>
        <patternFill patternType="solid">
          <fgColor rgb="FFB15407"/>
          <bgColor rgb="FFB15407"/>
        </patternFill>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2</c:v>
                </c:pt>
                <c:pt idx="1">
                  <c:v>5</c:v>
                </c:pt>
                <c:pt idx="2">
                  <c:v>3</c:v>
                </c:pt>
                <c:pt idx="3">
                  <c:v>8</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FDF-45E4-A0C5-9676E60D17E0}"/>
            </c:ext>
          </c:extLst>
        </c:ser>
        <c:ser>
          <c:idx val="1"/>
          <c:order val="1"/>
          <c:spPr>
            <a:solidFill>
              <a:srgbClr val="C0504D"/>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1</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FDF-45E4-A0C5-9676E60D17E0}"/>
            </c:ext>
          </c:extLst>
        </c:ser>
        <c:ser>
          <c:idx val="2"/>
          <c:order val="2"/>
          <c:spPr>
            <a:solidFill>
              <a:srgbClr val="FF0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7</c:v>
                </c:pt>
                <c:pt idx="1">
                  <c:v>4</c:v>
                </c:pt>
                <c:pt idx="2">
                  <c:v>7</c:v>
                </c:pt>
                <c:pt idx="3">
                  <c:v>11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DFDF-45E4-A0C5-9676E60D17E0}"/>
            </c:ext>
          </c:extLst>
        </c:ser>
        <c:ser>
          <c:idx val="3"/>
          <c:order val="3"/>
          <c:spPr>
            <a:solidFill>
              <a:srgbClr val="FFC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15</c:v>
                </c:pt>
                <c:pt idx="1">
                  <c:v>4</c:v>
                </c:pt>
                <c:pt idx="2">
                  <c:v>7</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DFDF-45E4-A0C5-9676E60D17E0}"/>
            </c:ext>
          </c:extLst>
        </c:ser>
        <c:ser>
          <c:idx val="4"/>
          <c:order val="4"/>
          <c:spPr>
            <a:solidFill>
              <a:srgbClr val="92D05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24</c:v>
                </c:pt>
                <c:pt idx="1">
                  <c:v>24</c:v>
                </c:pt>
                <c:pt idx="2">
                  <c:v>17</c:v>
                </c:pt>
                <c:pt idx="3">
                  <c:v>21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DFDF-45E4-A0C5-9676E60D17E0}"/>
            </c:ext>
          </c:extLst>
        </c:ser>
        <c:ser>
          <c:idx val="5"/>
          <c:order val="5"/>
          <c:spPr>
            <a:solidFill>
              <a:srgbClr val="0070C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6</c:v>
                </c:pt>
                <c:pt idx="1">
                  <c:v>1</c:v>
                </c:pt>
                <c:pt idx="2">
                  <c:v>0</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DFDF-45E4-A0C5-9676E60D17E0}"/>
            </c:ext>
          </c:extLst>
        </c:ser>
        <c:dLbls>
          <c:showLegendKey val="0"/>
          <c:showVal val="0"/>
          <c:showCatName val="0"/>
          <c:showSerName val="0"/>
          <c:showPercent val="0"/>
          <c:showBubbleSize val="0"/>
        </c:dLbls>
        <c:gapWidth val="150"/>
        <c:overlap val="100"/>
        <c:axId val="77427456"/>
        <c:axId val="77429376"/>
      </c:barChart>
      <c:catAx>
        <c:axId val="77427456"/>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77429376"/>
        <c:crosses val="autoZero"/>
        <c:auto val="1"/>
        <c:lblAlgn val="ctr"/>
        <c:lblOffset val="100"/>
        <c:noMultiLvlLbl val="1"/>
      </c:catAx>
      <c:valAx>
        <c:axId val="77429376"/>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7742745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Final'!$C$25:$C$28</c:f>
              <c:strCache>
                <c:ptCount val="4"/>
                <c:pt idx="0">
                  <c:v>OBJETIVO 1</c:v>
                </c:pt>
                <c:pt idx="1">
                  <c:v>OBJETIVO 2</c:v>
                </c:pt>
                <c:pt idx="2">
                  <c:v>OBJETIVO 3</c:v>
                </c:pt>
                <c:pt idx="3">
                  <c:v>OBJETIVO 4</c:v>
                </c:pt>
              </c:strCache>
            </c:strRef>
          </c:cat>
          <c:val>
            <c:numRef>
              <c:f>'Painel de Gestão Final'!$E$25:$E$28</c:f>
              <c:numCache>
                <c:formatCode>General</c:formatCode>
                <c:ptCount val="4"/>
                <c:pt idx="0">
                  <c:v>9</c:v>
                </c:pt>
                <c:pt idx="1">
                  <c:v>2</c:v>
                </c:pt>
                <c:pt idx="2">
                  <c:v>1</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3D9-441B-8C5C-DF40B99A9A5C}"/>
            </c:ext>
          </c:extLst>
        </c:ser>
        <c:ser>
          <c:idx val="1"/>
          <c:order val="1"/>
          <c:spPr>
            <a:solidFill>
              <a:srgbClr val="7030A0"/>
            </a:solidFill>
            <a:ln cmpd="sng">
              <a:solidFill>
                <a:srgbClr val="000000"/>
              </a:solidFill>
            </a:ln>
          </c:spPr>
          <c:invertIfNegative val="1"/>
          <c:cat>
            <c:strRef>
              <c:f>'Painel de Gestão Final'!$C$25:$C$28</c:f>
              <c:strCache>
                <c:ptCount val="4"/>
                <c:pt idx="0">
                  <c:v>OBJETIVO 1</c:v>
                </c:pt>
                <c:pt idx="1">
                  <c:v>OBJETIVO 2</c:v>
                </c:pt>
                <c:pt idx="2">
                  <c:v>OBJETIVO 3</c:v>
                </c:pt>
                <c:pt idx="3">
                  <c:v>OBJETIVO 4</c:v>
                </c:pt>
              </c:strCache>
            </c:strRef>
          </c:cat>
          <c:val>
            <c:numRef>
              <c:f>'Painel de Gestão Final'!$F$25:$F$28</c:f>
              <c:numCache>
                <c:formatCode>General</c:formatCode>
                <c:ptCount val="4"/>
                <c:pt idx="0">
                  <c:v>11</c:v>
                </c:pt>
                <c:pt idx="1">
                  <c:v>12</c:v>
                </c:pt>
                <c:pt idx="2">
                  <c:v>9</c:v>
                </c:pt>
                <c:pt idx="3">
                  <c:v>11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3D9-441B-8C5C-DF40B99A9A5C}"/>
            </c:ext>
          </c:extLst>
        </c:ser>
        <c:ser>
          <c:idx val="2"/>
          <c:order val="2"/>
          <c:spPr>
            <a:solidFill>
              <a:srgbClr val="0070C0"/>
            </a:solidFill>
            <a:ln cmpd="sng">
              <a:solidFill>
                <a:srgbClr val="000000"/>
              </a:solidFill>
            </a:ln>
          </c:spPr>
          <c:invertIfNegative val="1"/>
          <c:cat>
            <c:strRef>
              <c:f>'Painel de Gestão Final'!$C$25:$C$28</c:f>
              <c:strCache>
                <c:ptCount val="4"/>
                <c:pt idx="0">
                  <c:v>OBJETIVO 1</c:v>
                </c:pt>
                <c:pt idx="1">
                  <c:v>OBJETIVO 2</c:v>
                </c:pt>
                <c:pt idx="2">
                  <c:v>OBJETIVO 3</c:v>
                </c:pt>
                <c:pt idx="3">
                  <c:v>OBJETIVO 4</c:v>
                </c:pt>
              </c:strCache>
            </c:strRef>
          </c:cat>
          <c:val>
            <c:numRef>
              <c:f>'Painel de Gestão Final'!$G$25:$G$28</c:f>
              <c:numCache>
                <c:formatCode>General</c:formatCode>
                <c:ptCount val="4"/>
                <c:pt idx="0">
                  <c:v>20</c:v>
                </c:pt>
                <c:pt idx="1">
                  <c:v>17</c:v>
                </c:pt>
                <c:pt idx="2">
                  <c:v>14</c:v>
                </c:pt>
                <c:pt idx="3">
                  <c:v>11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C3D9-441B-8C5C-DF40B99A9A5C}"/>
            </c:ext>
          </c:extLst>
        </c:ser>
        <c:dLbls>
          <c:showLegendKey val="0"/>
          <c:showVal val="0"/>
          <c:showCatName val="0"/>
          <c:showSerName val="0"/>
          <c:showPercent val="0"/>
          <c:showBubbleSize val="0"/>
        </c:dLbls>
        <c:gapWidth val="150"/>
        <c:overlap val="100"/>
        <c:axId val="78777344"/>
        <c:axId val="78779520"/>
      </c:barChart>
      <c:catAx>
        <c:axId val="78777344"/>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b="0" i="0">
                <a:solidFill>
                  <a:srgbClr val="000000"/>
                </a:solidFill>
                <a:latin typeface="+mn-lt"/>
              </a:defRPr>
            </a:pPr>
            <a:endParaRPr lang="pt-BR"/>
          </a:p>
        </c:txPr>
        <c:crossAx val="78779520"/>
        <c:crosses val="autoZero"/>
        <c:auto val="1"/>
        <c:lblAlgn val="ctr"/>
        <c:lblOffset val="100"/>
        <c:noMultiLvlLbl val="1"/>
      </c:catAx>
      <c:valAx>
        <c:axId val="7877952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78777344"/>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751E-3"/>
          <c:y val="1.6489186112599717E-2"/>
        </c:manualLayout>
      </c:layout>
      <c:overlay val="0"/>
    </c:title>
    <c:autoTitleDeleted val="0"/>
    <c:plotArea>
      <c:layout>
        <c:manualLayout>
          <c:xMode val="edge"/>
          <c:yMode val="edge"/>
          <c:x val="8.1141294838144959E-2"/>
          <c:y val="0.21937888351980553"/>
          <c:w val="0.46168875765529332"/>
          <c:h val="0.68515846659658008"/>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F17D-432D-BED1-D9822374E32E}"/>
              </c:ext>
            </c:extLst>
          </c:dPt>
          <c:dPt>
            <c:idx val="1"/>
            <c:bubble3D val="0"/>
            <c:spPr>
              <a:solidFill>
                <a:srgbClr val="7030A0"/>
              </a:solidFill>
            </c:spPr>
            <c:extLst>
              <c:ext xmlns:c16="http://schemas.microsoft.com/office/drawing/2014/chart" uri="{C3380CC4-5D6E-409C-BE32-E72D297353CC}">
                <c16:uniqueId val="{00000003-F17D-432D-BED1-D9822374E32E}"/>
              </c:ext>
            </c:extLst>
          </c:dPt>
          <c:dPt>
            <c:idx val="2"/>
            <c:bubble3D val="0"/>
            <c:spPr>
              <a:solidFill>
                <a:srgbClr val="0070C0"/>
              </a:solidFill>
            </c:spPr>
            <c:extLst>
              <c:ext xmlns:c16="http://schemas.microsoft.com/office/drawing/2014/chart" uri="{C3380CC4-5D6E-409C-BE32-E72D297353CC}">
                <c16:uniqueId val="{00000005-F17D-432D-BED1-D9822374E32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0.13934426229508196</c:v>
                </c:pt>
                <c:pt idx="1">
                  <c:v>0.35245901639344263</c:v>
                </c:pt>
                <c:pt idx="2">
                  <c:v>0.50819672131147542</c:v>
                </c:pt>
              </c:numCache>
            </c:numRef>
          </c:val>
          <c:extLst>
            <c:ext xmlns:c16="http://schemas.microsoft.com/office/drawing/2014/chart" uri="{C3380CC4-5D6E-409C-BE32-E72D297353CC}">
              <c16:uniqueId val="{00000006-F17D-432D-BED1-D9822374E32E}"/>
            </c:ext>
          </c:extLst>
        </c:ser>
        <c:dLbls>
          <c:showLegendKey val="0"/>
          <c:showVal val="0"/>
          <c:showCatName val="0"/>
          <c:showSerName val="0"/>
          <c:showPercent val="0"/>
          <c:showBubbleSize val="0"/>
          <c:showLeaderLines val="1"/>
        </c:dLbls>
        <c:firstSliceAng val="0"/>
        <c:holeSize val="44"/>
      </c:doughnutChart>
    </c:plotArea>
    <c:legend>
      <c:legendPos val="r"/>
      <c:layout>
        <c:manualLayout>
          <c:xMode val="edge"/>
          <c:yMode val="edge"/>
          <c:x val="0.62121755613881613"/>
          <c:y val="9.5960039878736095E-2"/>
          <c:w val="0.3138743073782444"/>
          <c:h val="0.65794857038219057"/>
        </c:manualLayout>
      </c:layout>
      <c:overlay val="0"/>
      <c:txPr>
        <a:bodyPr/>
        <a:lstStyle/>
        <a:p>
          <a:pPr lvl="0">
            <a:defRPr sz="10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4ADE-456D-B135-59EF12EE7D5E}"/>
              </c:ext>
            </c:extLst>
          </c:dPt>
          <c:dPt>
            <c:idx val="1"/>
            <c:bubble3D val="0"/>
            <c:spPr>
              <a:solidFill>
                <a:srgbClr val="FF0000"/>
              </a:solidFill>
            </c:spPr>
            <c:extLst>
              <c:ext xmlns:c16="http://schemas.microsoft.com/office/drawing/2014/chart" uri="{C3380CC4-5D6E-409C-BE32-E72D297353CC}">
                <c16:uniqueId val="{00000003-4ADE-456D-B135-59EF12EE7D5E}"/>
              </c:ext>
            </c:extLst>
          </c:dPt>
          <c:dPt>
            <c:idx val="2"/>
            <c:bubble3D val="0"/>
            <c:spPr>
              <a:solidFill>
                <a:srgbClr val="FFC000"/>
              </a:solidFill>
            </c:spPr>
            <c:extLst>
              <c:ext xmlns:c16="http://schemas.microsoft.com/office/drawing/2014/chart" uri="{C3380CC4-5D6E-409C-BE32-E72D297353CC}">
                <c16:uniqueId val="{00000005-4ADE-456D-B135-59EF12EE7D5E}"/>
              </c:ext>
            </c:extLst>
          </c:dPt>
          <c:dPt>
            <c:idx val="3"/>
            <c:bubble3D val="0"/>
            <c:spPr>
              <a:solidFill>
                <a:srgbClr val="92D050"/>
              </a:solidFill>
            </c:spPr>
            <c:extLst>
              <c:ext xmlns:c16="http://schemas.microsoft.com/office/drawing/2014/chart" uri="{C3380CC4-5D6E-409C-BE32-E72D297353CC}">
                <c16:uniqueId val="{00000007-4ADE-456D-B135-59EF12EE7D5E}"/>
              </c:ext>
            </c:extLst>
          </c:dPt>
          <c:dPt>
            <c:idx val="4"/>
            <c:bubble3D val="0"/>
            <c:spPr>
              <a:solidFill>
                <a:srgbClr val="0070C0"/>
              </a:solidFill>
            </c:spPr>
            <c:extLst>
              <c:ext xmlns:c16="http://schemas.microsoft.com/office/drawing/2014/chart" uri="{C3380CC4-5D6E-409C-BE32-E72D297353CC}">
                <c16:uniqueId val="{00000009-4ADE-456D-B135-59EF12EE7D5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1.9108280254777069E-2</c:v>
                </c:pt>
                <c:pt idx="1">
                  <c:v>0.18471337579617833</c:v>
                </c:pt>
                <c:pt idx="2">
                  <c:v>0.19745222929936307</c:v>
                </c:pt>
                <c:pt idx="3">
                  <c:v>0.54777070063694266</c:v>
                </c:pt>
                <c:pt idx="4">
                  <c:v>5.0955414012738856E-2</c:v>
                </c:pt>
              </c:numCache>
            </c:numRef>
          </c:val>
          <c:extLst>
            <c:ext xmlns:c16="http://schemas.microsoft.com/office/drawing/2014/chart" uri="{C3380CC4-5D6E-409C-BE32-E72D297353CC}">
              <c16:uniqueId val="{0000000A-4ADE-456D-B135-59EF12EE7D5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w val="0.39151696847522072"/>
          <c:h val="0.78336230698435427"/>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89F9-4056-8DDD-EBBF1B998B5E}"/>
              </c:ext>
            </c:extLst>
          </c:dPt>
          <c:dPt>
            <c:idx val="1"/>
            <c:bubble3D val="0"/>
            <c:spPr>
              <a:solidFill>
                <a:srgbClr val="FF0000"/>
              </a:solidFill>
            </c:spPr>
            <c:extLst>
              <c:ext xmlns:c16="http://schemas.microsoft.com/office/drawing/2014/chart" uri="{C3380CC4-5D6E-409C-BE32-E72D297353CC}">
                <c16:uniqueId val="{00000003-89F9-4056-8DDD-EBBF1B998B5E}"/>
              </c:ext>
            </c:extLst>
          </c:dPt>
          <c:dPt>
            <c:idx val="2"/>
            <c:bubble3D val="0"/>
            <c:spPr>
              <a:solidFill>
                <a:srgbClr val="FFC000"/>
              </a:solidFill>
            </c:spPr>
            <c:extLst>
              <c:ext xmlns:c16="http://schemas.microsoft.com/office/drawing/2014/chart" uri="{C3380CC4-5D6E-409C-BE32-E72D297353CC}">
                <c16:uniqueId val="{00000005-89F9-4056-8DDD-EBBF1B998B5E}"/>
              </c:ext>
            </c:extLst>
          </c:dPt>
          <c:dPt>
            <c:idx val="3"/>
            <c:bubble3D val="0"/>
            <c:spPr>
              <a:solidFill>
                <a:srgbClr val="92D050"/>
              </a:solidFill>
            </c:spPr>
            <c:extLst>
              <c:ext xmlns:c16="http://schemas.microsoft.com/office/drawing/2014/chart" uri="{C3380CC4-5D6E-409C-BE32-E72D297353CC}">
                <c16:uniqueId val="{00000007-89F9-4056-8DDD-EBBF1B998B5E}"/>
              </c:ext>
            </c:extLst>
          </c:dPt>
          <c:dPt>
            <c:idx val="4"/>
            <c:bubble3D val="0"/>
            <c:spPr>
              <a:solidFill>
                <a:srgbClr val="0070C0"/>
              </a:solidFill>
            </c:spPr>
            <c:extLst>
              <c:ext xmlns:c16="http://schemas.microsoft.com/office/drawing/2014/chart" uri="{C3380CC4-5D6E-409C-BE32-E72D297353CC}">
                <c16:uniqueId val="{00000009-89F9-4056-8DDD-EBBF1B998B5E}"/>
              </c:ext>
            </c:extLst>
          </c:dPt>
          <c:dPt>
            <c:idx val="5"/>
            <c:bubble3D val="0"/>
            <c:spPr>
              <a:solidFill>
                <a:srgbClr val="FF99CC"/>
              </a:solidFill>
            </c:spPr>
            <c:extLst>
              <c:ext xmlns:c16="http://schemas.microsoft.com/office/drawing/2014/chart" uri="{C3380CC4-5D6E-409C-BE32-E72D297353CC}">
                <c16:uniqueId val="{0000000B-89F9-4056-8DDD-EBBF1B998B5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2.1126760563380281E-2</c:v>
                </c:pt>
                <c:pt idx="1">
                  <c:v>0.15492957746478872</c:v>
                </c:pt>
                <c:pt idx="2">
                  <c:v>0.20422535211267606</c:v>
                </c:pt>
                <c:pt idx="3">
                  <c:v>0.54225352112676062</c:v>
                </c:pt>
                <c:pt idx="4">
                  <c:v>5.6338028169014086E-2</c:v>
                </c:pt>
                <c:pt idx="5">
                  <c:v>2.1126760563380281E-2</c:v>
                </c:pt>
              </c:numCache>
            </c:numRef>
          </c:val>
          <c:extLst>
            <c:ext xmlns:c16="http://schemas.microsoft.com/office/drawing/2014/chart" uri="{C3380CC4-5D6E-409C-BE32-E72D297353CC}">
              <c16:uniqueId val="{0000000C-89F9-4056-8DDD-EBBF1B998B5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6464330370720828"/>
          <c:y val="0.11768286970423393"/>
          <c:w val="0.43535669629279172"/>
          <c:h val="0.87732044858029112"/>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6</c:v>
                </c:pt>
                <c:pt idx="1">
                  <c:v>2</c:v>
                </c:pt>
                <c:pt idx="2">
                  <c:v>3</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5B26-43DD-A221-22B1D0635B0C}"/>
            </c:ext>
          </c:extLst>
        </c:ser>
        <c:ser>
          <c:idx val="1"/>
          <c:order val="1"/>
          <c:spPr>
            <a:solidFill>
              <a:srgbClr val="C0504D"/>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5B26-43DD-A221-22B1D0635B0C}"/>
            </c:ext>
          </c:extLst>
        </c:ser>
        <c:ser>
          <c:idx val="2"/>
          <c:order val="2"/>
          <c:spPr>
            <a:solidFill>
              <a:srgbClr val="FF000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4</c:v>
                </c:pt>
                <c:pt idx="1">
                  <c:v>2</c:v>
                </c:pt>
                <c:pt idx="2">
                  <c:v>1</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5B26-43DD-A221-22B1D0635B0C}"/>
            </c:ext>
          </c:extLst>
        </c:ser>
        <c:ser>
          <c:idx val="3"/>
          <c:order val="3"/>
          <c:spPr>
            <a:solidFill>
              <a:srgbClr val="FFC00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24</c:v>
                </c:pt>
                <c:pt idx="1">
                  <c:v>11</c:v>
                </c:pt>
                <c:pt idx="2">
                  <c:v>17</c:v>
                </c:pt>
                <c:pt idx="3">
                  <c:v>16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5B26-43DD-A221-22B1D0635B0C}"/>
            </c:ext>
          </c:extLst>
        </c:ser>
        <c:ser>
          <c:idx val="4"/>
          <c:order val="4"/>
          <c:spPr>
            <a:solidFill>
              <a:srgbClr val="92D05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17</c:v>
                </c:pt>
                <c:pt idx="1">
                  <c:v>18</c:v>
                </c:pt>
                <c:pt idx="2">
                  <c:v>11</c:v>
                </c:pt>
                <c:pt idx="3">
                  <c:v>11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5B26-43DD-A221-22B1D0635B0C}"/>
            </c:ext>
          </c:extLst>
        </c:ser>
        <c:ser>
          <c:idx val="5"/>
          <c:order val="5"/>
          <c:spPr>
            <a:solidFill>
              <a:srgbClr val="0070C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6</c:v>
                </c:pt>
                <c:pt idx="1">
                  <c:v>1</c:v>
                </c:pt>
                <c:pt idx="2">
                  <c:v>0</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5B26-43DD-A221-22B1D0635B0C}"/>
            </c:ext>
          </c:extLst>
        </c:ser>
        <c:dLbls>
          <c:showLegendKey val="0"/>
          <c:showVal val="0"/>
          <c:showCatName val="0"/>
          <c:showSerName val="0"/>
          <c:showPercent val="0"/>
          <c:showBubbleSize val="0"/>
        </c:dLbls>
        <c:gapWidth val="150"/>
        <c:overlap val="100"/>
        <c:axId val="78181120"/>
        <c:axId val="78183040"/>
      </c:barChart>
      <c:catAx>
        <c:axId val="78181120"/>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78183040"/>
        <c:crosses val="autoZero"/>
        <c:auto val="1"/>
        <c:lblAlgn val="ctr"/>
        <c:lblOffset val="100"/>
        <c:noMultiLvlLbl val="1"/>
      </c:catAx>
      <c:valAx>
        <c:axId val="7818304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7818112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85F-4041-B9ED-629672BBD493}"/>
              </c:ext>
            </c:extLst>
          </c:dPt>
          <c:dPt>
            <c:idx val="1"/>
            <c:bubble3D val="0"/>
            <c:spPr>
              <a:solidFill>
                <a:srgbClr val="FF0000"/>
              </a:solidFill>
            </c:spPr>
            <c:extLst>
              <c:ext xmlns:c16="http://schemas.microsoft.com/office/drawing/2014/chart" uri="{C3380CC4-5D6E-409C-BE32-E72D297353CC}">
                <c16:uniqueId val="{00000003-685F-4041-B9ED-629672BBD493}"/>
              </c:ext>
            </c:extLst>
          </c:dPt>
          <c:dPt>
            <c:idx val="2"/>
            <c:bubble3D val="0"/>
            <c:spPr>
              <a:solidFill>
                <a:srgbClr val="FFC000"/>
              </a:solidFill>
            </c:spPr>
            <c:extLst>
              <c:ext xmlns:c16="http://schemas.microsoft.com/office/drawing/2014/chart" uri="{C3380CC4-5D6E-409C-BE32-E72D297353CC}">
                <c16:uniqueId val="{00000005-685F-4041-B9ED-629672BBD493}"/>
              </c:ext>
            </c:extLst>
          </c:dPt>
          <c:dPt>
            <c:idx val="3"/>
            <c:bubble3D val="0"/>
            <c:spPr>
              <a:solidFill>
                <a:srgbClr val="92D050"/>
              </a:solidFill>
            </c:spPr>
            <c:extLst>
              <c:ext xmlns:c16="http://schemas.microsoft.com/office/drawing/2014/chart" uri="{C3380CC4-5D6E-409C-BE32-E72D297353CC}">
                <c16:uniqueId val="{00000007-685F-4041-B9ED-629672BBD493}"/>
              </c:ext>
            </c:extLst>
          </c:dPt>
          <c:dPt>
            <c:idx val="4"/>
            <c:bubble3D val="0"/>
            <c:spPr>
              <a:solidFill>
                <a:srgbClr val="0070C0"/>
              </a:solidFill>
            </c:spPr>
            <c:extLst>
              <c:ext xmlns:c16="http://schemas.microsoft.com/office/drawing/2014/chart" uri="{C3380CC4-5D6E-409C-BE32-E72D297353CC}">
                <c16:uniqueId val="{00000009-685F-4041-B9ED-629672BBD493}"/>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6.3380281690140844E-2</c:v>
                </c:pt>
                <c:pt idx="2">
                  <c:v>0.47887323943661969</c:v>
                </c:pt>
                <c:pt idx="3">
                  <c:v>0.40140845070422537</c:v>
                </c:pt>
                <c:pt idx="4">
                  <c:v>5.6338028169014086E-2</c:v>
                </c:pt>
              </c:numCache>
            </c:numRef>
          </c:val>
          <c:extLst>
            <c:ext xmlns:c16="http://schemas.microsoft.com/office/drawing/2014/chart" uri="{C3380CC4-5D6E-409C-BE32-E72D297353CC}">
              <c16:uniqueId val="{0000000A-685F-4041-B9ED-629672BBD493}"/>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F6AA-4CCD-A6BB-27B58C54F841}"/>
              </c:ext>
            </c:extLst>
          </c:dPt>
          <c:dPt>
            <c:idx val="1"/>
            <c:bubble3D val="0"/>
            <c:spPr>
              <a:solidFill>
                <a:srgbClr val="FF0000"/>
              </a:solidFill>
            </c:spPr>
            <c:extLst>
              <c:ext xmlns:c16="http://schemas.microsoft.com/office/drawing/2014/chart" uri="{C3380CC4-5D6E-409C-BE32-E72D297353CC}">
                <c16:uniqueId val="{00000003-F6AA-4CCD-A6BB-27B58C54F841}"/>
              </c:ext>
            </c:extLst>
          </c:dPt>
          <c:dPt>
            <c:idx val="2"/>
            <c:bubble3D val="0"/>
            <c:spPr>
              <a:solidFill>
                <a:srgbClr val="FFC000"/>
              </a:solidFill>
            </c:spPr>
            <c:extLst>
              <c:ext xmlns:c16="http://schemas.microsoft.com/office/drawing/2014/chart" uri="{C3380CC4-5D6E-409C-BE32-E72D297353CC}">
                <c16:uniqueId val="{00000005-F6AA-4CCD-A6BB-27B58C54F841}"/>
              </c:ext>
            </c:extLst>
          </c:dPt>
          <c:dPt>
            <c:idx val="3"/>
            <c:bubble3D val="0"/>
            <c:spPr>
              <a:solidFill>
                <a:srgbClr val="92D050"/>
              </a:solidFill>
            </c:spPr>
            <c:extLst>
              <c:ext xmlns:c16="http://schemas.microsoft.com/office/drawing/2014/chart" uri="{C3380CC4-5D6E-409C-BE32-E72D297353CC}">
                <c16:uniqueId val="{00000007-F6AA-4CCD-A6BB-27B58C54F841}"/>
              </c:ext>
            </c:extLst>
          </c:dPt>
          <c:dPt>
            <c:idx val="4"/>
            <c:bubble3D val="0"/>
            <c:spPr>
              <a:solidFill>
                <a:srgbClr val="0070C0"/>
              </a:solidFill>
            </c:spPr>
            <c:extLst>
              <c:ext xmlns:c16="http://schemas.microsoft.com/office/drawing/2014/chart" uri="{C3380CC4-5D6E-409C-BE32-E72D297353CC}">
                <c16:uniqueId val="{00000009-F6AA-4CCD-A6BB-27B58C54F841}"/>
              </c:ext>
            </c:extLst>
          </c:dPt>
          <c:dPt>
            <c:idx val="5"/>
            <c:bubble3D val="0"/>
            <c:spPr>
              <a:solidFill>
                <a:srgbClr val="FF99CC"/>
              </a:solidFill>
            </c:spPr>
            <c:extLst>
              <c:ext xmlns:c16="http://schemas.microsoft.com/office/drawing/2014/chart" uri="{C3380CC4-5D6E-409C-BE32-E72D297353CC}">
                <c16:uniqueId val="{0000000B-F6AA-4CCD-A6BB-27B58C54F84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6.7669172932330823E-2</c:v>
                </c:pt>
                <c:pt idx="2">
                  <c:v>0.43609022556390975</c:v>
                </c:pt>
                <c:pt idx="3">
                  <c:v>0.42105263157894735</c:v>
                </c:pt>
                <c:pt idx="4">
                  <c:v>6.0150375939849621E-2</c:v>
                </c:pt>
                <c:pt idx="5">
                  <c:v>1.5037593984962405E-2</c:v>
                </c:pt>
              </c:numCache>
            </c:numRef>
          </c:val>
          <c:extLst>
            <c:ext xmlns:c16="http://schemas.microsoft.com/office/drawing/2014/chart" uri="{C3380CC4-5D6E-409C-BE32-E72D297353CC}">
              <c16:uniqueId val="{0000000C-F6AA-4CCD-A6BB-27B58C54F84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322699469433269"/>
          <c:y val="7.872175069025461E-2"/>
          <c:w val="0.4239117749766258"/>
          <c:h val="0.7387923100521527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5</c:v>
                </c:pt>
                <c:pt idx="1">
                  <c:v>1</c:v>
                </c:pt>
                <c:pt idx="2">
                  <c:v>2</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E96-43F6-96C8-351A3A6CE393}"/>
            </c:ext>
          </c:extLst>
        </c:ser>
        <c:ser>
          <c:idx val="1"/>
          <c:order val="1"/>
          <c:spPr>
            <a:solidFill>
              <a:srgbClr val="C0504D"/>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E96-43F6-96C8-351A3A6CE393}"/>
            </c:ext>
          </c:extLst>
        </c:ser>
        <c:ser>
          <c:idx val="2"/>
          <c:order val="2"/>
          <c:spPr>
            <a:solidFill>
              <a:srgbClr val="FF0000"/>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3</c:v>
                </c:pt>
                <c:pt idx="1">
                  <c:v>0</c:v>
                </c:pt>
                <c:pt idx="2">
                  <c:v>1</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E96-43F6-96C8-351A3A6CE393}"/>
            </c:ext>
          </c:extLst>
        </c:ser>
        <c:ser>
          <c:idx val="3"/>
          <c:order val="3"/>
          <c:spPr>
            <a:solidFill>
              <a:srgbClr val="FFC000"/>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18</c:v>
                </c:pt>
                <c:pt idx="1">
                  <c:v>11</c:v>
                </c:pt>
                <c:pt idx="2">
                  <c:v>13</c:v>
                </c:pt>
                <c:pt idx="3">
                  <c:v>16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E96-43F6-96C8-351A3A6CE393}"/>
            </c:ext>
          </c:extLst>
        </c:ser>
        <c:ser>
          <c:idx val="4"/>
          <c:order val="4"/>
          <c:spPr>
            <a:solidFill>
              <a:srgbClr val="92D050"/>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20</c:v>
                </c:pt>
                <c:pt idx="1">
                  <c:v>17</c:v>
                </c:pt>
                <c:pt idx="2">
                  <c:v>11</c:v>
                </c:pt>
                <c:pt idx="3">
                  <c:v>10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E96-43F6-96C8-351A3A6CE393}"/>
            </c:ext>
          </c:extLst>
        </c:ser>
        <c:ser>
          <c:idx val="5"/>
          <c:order val="5"/>
          <c:spPr>
            <a:solidFill>
              <a:srgbClr val="0070C0"/>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4</c:v>
                </c:pt>
                <c:pt idx="1">
                  <c:v>0</c:v>
                </c:pt>
                <c:pt idx="2">
                  <c:v>1</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EE96-43F6-96C8-351A3A6CE393}"/>
            </c:ext>
          </c:extLst>
        </c:ser>
        <c:dLbls>
          <c:showLegendKey val="0"/>
          <c:showVal val="0"/>
          <c:showCatName val="0"/>
          <c:showSerName val="0"/>
          <c:showPercent val="0"/>
          <c:showBubbleSize val="0"/>
        </c:dLbls>
        <c:gapWidth val="150"/>
        <c:overlap val="100"/>
        <c:axId val="78313344"/>
        <c:axId val="78389248"/>
      </c:barChart>
      <c:catAx>
        <c:axId val="78313344"/>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78389248"/>
        <c:crosses val="autoZero"/>
        <c:auto val="1"/>
        <c:lblAlgn val="ctr"/>
        <c:lblOffset val="100"/>
        <c:noMultiLvlLbl val="1"/>
      </c:catAx>
      <c:valAx>
        <c:axId val="7838924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78313344"/>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2CF1-4860-AE14-9EA807AEFE0B}"/>
              </c:ext>
            </c:extLst>
          </c:dPt>
          <c:dPt>
            <c:idx val="1"/>
            <c:bubble3D val="0"/>
            <c:spPr>
              <a:solidFill>
                <a:srgbClr val="FFC000"/>
              </a:solidFill>
            </c:spPr>
            <c:extLst>
              <c:ext xmlns:c16="http://schemas.microsoft.com/office/drawing/2014/chart" uri="{C3380CC4-5D6E-409C-BE32-E72D297353CC}">
                <c16:uniqueId val="{00000003-2CF1-4860-AE14-9EA807AEFE0B}"/>
              </c:ext>
            </c:extLst>
          </c:dPt>
          <c:dPt>
            <c:idx val="2"/>
            <c:bubble3D val="0"/>
            <c:spPr>
              <a:solidFill>
                <a:srgbClr val="92D050"/>
              </a:solidFill>
            </c:spPr>
            <c:extLst>
              <c:ext xmlns:c16="http://schemas.microsoft.com/office/drawing/2014/chart" uri="{C3380CC4-5D6E-409C-BE32-E72D297353CC}">
                <c16:uniqueId val="{00000005-2CF1-4860-AE14-9EA807AEFE0B}"/>
              </c:ext>
            </c:extLst>
          </c:dPt>
          <c:dPt>
            <c:idx val="3"/>
            <c:bubble3D val="0"/>
            <c:spPr>
              <a:solidFill>
                <a:srgbClr val="0070C0"/>
              </a:solidFill>
            </c:spPr>
            <c:extLst>
              <c:ext xmlns:c16="http://schemas.microsoft.com/office/drawing/2014/chart" uri="{C3380CC4-5D6E-409C-BE32-E72D297353CC}">
                <c16:uniqueId val="{00000007-2CF1-4860-AE14-9EA807AEFE0B}"/>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- 3'!$C$17:$C$20</c:f>
              <c:strCache>
                <c:ptCount val="4"/>
                <c:pt idx="0">
                  <c:v> Não iniciada ou não concluída</c:v>
                </c:pt>
                <c:pt idx="1">
                  <c:v> Em andamento com problemas de realização</c:v>
                </c:pt>
                <c:pt idx="2">
                  <c:v> Em andamento no período previsto </c:v>
                </c:pt>
                <c:pt idx="3">
                  <c:v> Concluída</c:v>
                </c:pt>
              </c:strCache>
            </c:strRef>
          </c:cat>
          <c:val>
            <c:numRef>
              <c:f>'Painel de Gestão - 3'!$E$17:$E$20</c:f>
              <c:numCache>
                <c:formatCode>0%</c:formatCode>
                <c:ptCount val="4"/>
                <c:pt idx="0">
                  <c:v>4.6511627906976744E-2</c:v>
                </c:pt>
                <c:pt idx="1">
                  <c:v>0.44961240310077522</c:v>
                </c:pt>
                <c:pt idx="2">
                  <c:v>0.44961240310077522</c:v>
                </c:pt>
                <c:pt idx="3">
                  <c:v>5.4263565891472867E-2</c:v>
                </c:pt>
              </c:numCache>
            </c:numRef>
          </c:val>
          <c:extLst>
            <c:ext xmlns:c16="http://schemas.microsoft.com/office/drawing/2014/chart" uri="{C3380CC4-5D6E-409C-BE32-E72D297353CC}">
              <c16:uniqueId val="{0000000A-2CF1-4860-AE14-9EA807AEFE0B}"/>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60092627371250362"/>
          <c:y val="0.11770255990728432"/>
          <c:w val="0.34208606856309265"/>
          <c:h val="0.52235197872993144"/>
        </c:manualLayout>
      </c:layout>
      <c:overlay val="0"/>
      <c:txPr>
        <a:bodyPr/>
        <a:lstStyle/>
        <a:p>
          <a:pPr lvl="0">
            <a:defRPr sz="10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2F49-4E42-9CFF-0E8EA4B6CA92}"/>
              </c:ext>
            </c:extLst>
          </c:dPt>
          <c:dPt>
            <c:idx val="1"/>
            <c:bubble3D val="0"/>
            <c:spPr>
              <a:solidFill>
                <a:srgbClr val="FF0000"/>
              </a:solidFill>
            </c:spPr>
            <c:extLst>
              <c:ext xmlns:c16="http://schemas.microsoft.com/office/drawing/2014/chart" uri="{C3380CC4-5D6E-409C-BE32-E72D297353CC}">
                <c16:uniqueId val="{00000003-2F49-4E42-9CFF-0E8EA4B6CA92}"/>
              </c:ext>
            </c:extLst>
          </c:dPt>
          <c:dPt>
            <c:idx val="2"/>
            <c:bubble3D val="0"/>
            <c:spPr>
              <a:solidFill>
                <a:srgbClr val="FFC000"/>
              </a:solidFill>
            </c:spPr>
            <c:extLst>
              <c:ext xmlns:c16="http://schemas.microsoft.com/office/drawing/2014/chart" uri="{C3380CC4-5D6E-409C-BE32-E72D297353CC}">
                <c16:uniqueId val="{00000005-2F49-4E42-9CFF-0E8EA4B6CA92}"/>
              </c:ext>
            </c:extLst>
          </c:dPt>
          <c:dPt>
            <c:idx val="3"/>
            <c:bubble3D val="0"/>
            <c:spPr>
              <a:solidFill>
                <a:srgbClr val="92D050"/>
              </a:solidFill>
            </c:spPr>
            <c:extLst>
              <c:ext xmlns:c16="http://schemas.microsoft.com/office/drawing/2014/chart" uri="{C3380CC4-5D6E-409C-BE32-E72D297353CC}">
                <c16:uniqueId val="{00000007-2F49-4E42-9CFF-0E8EA4B6CA92}"/>
              </c:ext>
            </c:extLst>
          </c:dPt>
          <c:dPt>
            <c:idx val="4"/>
            <c:bubble3D val="0"/>
            <c:spPr>
              <a:solidFill>
                <a:srgbClr val="0070C0"/>
              </a:solidFill>
            </c:spPr>
            <c:extLst>
              <c:ext xmlns:c16="http://schemas.microsoft.com/office/drawing/2014/chart" uri="{C3380CC4-5D6E-409C-BE32-E72D297353CC}">
                <c16:uniqueId val="{00000009-2F49-4E42-9CFF-0E8EA4B6CA92}"/>
              </c:ext>
            </c:extLst>
          </c:dPt>
          <c:dPt>
            <c:idx val="5"/>
            <c:bubble3D val="0"/>
            <c:spPr>
              <a:solidFill>
                <a:srgbClr val="FF99CC"/>
              </a:solidFill>
            </c:spPr>
            <c:extLst>
              <c:ext xmlns:c16="http://schemas.microsoft.com/office/drawing/2014/chart" uri="{C3380CC4-5D6E-409C-BE32-E72D297353CC}">
                <c16:uniqueId val="{0000000B-2F49-4E42-9CFF-0E8EA4B6CA92}"/>
              </c:ext>
            </c:extLst>
          </c:dPt>
          <c:dLbls>
            <c:spPr>
              <a:noFill/>
              <a:ln>
                <a:noFill/>
              </a:ln>
              <a:effectLst/>
            </c:spPr>
            <c:txPr>
              <a:bodyPr wrap="square" lIns="38100" tIns="19050" rIns="38100" bIns="19050" anchor="ctr">
                <a:spAutoFit/>
              </a:bodyPr>
              <a:lstStyle/>
              <a:p>
                <a:pPr>
                  <a:defRPr sz="900"/>
                </a:pPr>
                <a:endParaRPr lang="pt-BR"/>
              </a:p>
            </c:tx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3.3333333333333333E-2</c:v>
                </c:pt>
                <c:pt idx="2">
                  <c:v>0.42499999999999999</c:v>
                </c:pt>
                <c:pt idx="3">
                  <c:v>0.46666666666666667</c:v>
                </c:pt>
                <c:pt idx="4">
                  <c:v>5.8333333333333334E-2</c:v>
                </c:pt>
                <c:pt idx="5">
                  <c:v>1.6666666666666666E-2</c:v>
                </c:pt>
              </c:numCache>
            </c:numRef>
          </c:val>
          <c:extLst>
            <c:ext xmlns:c16="http://schemas.microsoft.com/office/drawing/2014/chart" uri="{C3380CC4-5D6E-409C-BE32-E72D297353CC}">
              <c16:uniqueId val="{0000000C-2F49-4E42-9CFF-0E8EA4B6CA9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61958433307424554"/>
          <c:y val="6.9943075297405996E-2"/>
          <c:w val="0.33749721199013216"/>
          <c:h val="0.548684937110134"/>
        </c:manualLayout>
      </c:layout>
      <c:overlay val="0"/>
      <c:txPr>
        <a:bodyPr/>
        <a:lstStyle/>
        <a:p>
          <a:pPr lvl="0">
            <a:defRPr sz="10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10</xdr:col>
      <xdr:colOff>500062</xdr:colOff>
      <xdr:row>26</xdr:row>
      <xdr:rowOff>0</xdr:rowOff>
    </xdr:from>
    <xdr:ext cx="6036469" cy="1804988"/>
    <xdr:graphicFrame macro="">
      <xdr:nvGraphicFramePr>
        <xdr:cNvPr id="1998794339" name="Chart 1">
          <a:extLst>
            <a:ext uri="{FF2B5EF4-FFF2-40B4-BE49-F238E27FC236}">
              <a16:creationId xmlns:a16="http://schemas.microsoft.com/office/drawing/2014/main" id="{00000000-0008-0000-0100-0000632E23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1975779" name="Chart 2">
          <a:extLst>
            <a:ext uri="{FF2B5EF4-FFF2-40B4-BE49-F238E27FC236}">
              <a16:creationId xmlns:a16="http://schemas.microsoft.com/office/drawing/2014/main" id="{00000000-0008-0000-0100-000063BCB6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585154680" name="Chart 3">
          <a:extLst>
            <a:ext uri="{FF2B5EF4-FFF2-40B4-BE49-F238E27FC236}">
              <a16:creationId xmlns:a16="http://schemas.microsoft.com/office/drawing/2014/main" id="{00000000-0008-0000-0100-000078C0E0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24</xdr:row>
      <xdr:rowOff>104775</xdr:rowOff>
    </xdr:from>
    <xdr:ext cx="5762625" cy="2057400"/>
    <xdr:graphicFrame macro="">
      <xdr:nvGraphicFramePr>
        <xdr:cNvPr id="1949760574" name="Chart 4">
          <a:extLst>
            <a:ext uri="{FF2B5EF4-FFF2-40B4-BE49-F238E27FC236}">
              <a16:creationId xmlns:a16="http://schemas.microsoft.com/office/drawing/2014/main" id="{00000000-0008-0000-0300-00003EFC36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249540252" name="Chart 5" title="Gráfico">
          <a:extLst>
            <a:ext uri="{FF2B5EF4-FFF2-40B4-BE49-F238E27FC236}">
              <a16:creationId xmlns:a16="http://schemas.microsoft.com/office/drawing/2014/main" id="{00000000-0008-0000-0300-00009C787A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279226155" name="Chart 6">
          <a:extLst>
            <a:ext uri="{FF2B5EF4-FFF2-40B4-BE49-F238E27FC236}">
              <a16:creationId xmlns:a16="http://schemas.microsoft.com/office/drawing/2014/main" id="{00000000-0008-0000-0300-00002B713F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31</xdr:col>
      <xdr:colOff>1209675</xdr:colOff>
      <xdr:row>3</xdr:row>
      <xdr:rowOff>28575</xdr:rowOff>
    </xdr:from>
    <xdr:ext cx="4257675" cy="8667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400-000004000000}"/>
            </a:ext>
          </a:extLst>
        </xdr:cNvPr>
        <xdr:cNvSpPr/>
      </xdr:nvSpPr>
      <xdr:spPr>
        <a:xfrm>
          <a:off x="3221925" y="3351375"/>
          <a:ext cx="4248150" cy="85725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200025</xdr:colOff>
      <xdr:row>24</xdr:row>
      <xdr:rowOff>171450</xdr:rowOff>
    </xdr:from>
    <xdr:ext cx="5762625" cy="2085975"/>
    <xdr:graphicFrame macro="">
      <xdr:nvGraphicFramePr>
        <xdr:cNvPr id="1092162646" name="Chart 7">
          <a:extLst>
            <a:ext uri="{FF2B5EF4-FFF2-40B4-BE49-F238E27FC236}">
              <a16:creationId xmlns:a16="http://schemas.microsoft.com/office/drawing/2014/main" id="{00000000-0008-0000-0500-0000561419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28" name="Chart 8">
          <a:extLst>
            <a:ext uri="{FF2B5EF4-FFF2-40B4-BE49-F238E27FC236}">
              <a16:creationId xmlns:a16="http://schemas.microsoft.com/office/drawing/2014/main" id="{00000000-0008-0000-0500-0000DC66E573}"/>
            </a:ext>
            <a:ext uri="{147F2762-F138-4A5C-976F-8EAC2B608ADB}">
              <a16:predDERef xmlns:a16="http://schemas.microsoft.com/office/drawing/2014/main" pred="{00000000-0008-0000-0500-0000561419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495300</xdr:colOff>
      <xdr:row>11</xdr:row>
      <xdr:rowOff>152400</xdr:rowOff>
    </xdr:from>
    <xdr:ext cx="4438650" cy="2933700"/>
    <xdr:graphicFrame macro="">
      <xdr:nvGraphicFramePr>
        <xdr:cNvPr id="32" name="Chart 9">
          <a:extLst>
            <a:ext uri="{FF2B5EF4-FFF2-40B4-BE49-F238E27FC236}">
              <a16:creationId xmlns:a16="http://schemas.microsoft.com/office/drawing/2014/main" id="{00000000-0008-0000-0500-00003CA97237}"/>
            </a:ext>
            <a:ext uri="{147F2762-F138-4A5C-976F-8EAC2B608ADB}">
              <a16:predDERef xmlns:a16="http://schemas.microsoft.com/office/drawing/2014/main" pred="{00000000-0008-0000-0500-0000DC66E5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7</xdr:col>
      <xdr:colOff>314325</xdr:colOff>
      <xdr:row>20</xdr:row>
      <xdr:rowOff>114300</xdr:rowOff>
    </xdr:from>
    <xdr:ext cx="5305425" cy="1809750"/>
    <xdr:graphicFrame macro="">
      <xdr:nvGraphicFramePr>
        <xdr:cNvPr id="13" name="Chart 13">
          <a:extLst>
            <a:ext uri="{FF2B5EF4-FFF2-40B4-BE49-F238E27FC236}">
              <a16:creationId xmlns:a16="http://schemas.microsoft.com/office/drawing/2014/main" id="{00000000-0008-0000-0900-0000873D0C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47625</xdr:colOff>
      <xdr:row>9</xdr:row>
      <xdr:rowOff>104775</xdr:rowOff>
    </xdr:from>
    <xdr:ext cx="4362450" cy="2676525"/>
    <xdr:graphicFrame macro="">
      <xdr:nvGraphicFramePr>
        <xdr:cNvPr id="2" name="Chart 14">
          <a:extLst>
            <a:ext uri="{FF2B5EF4-FFF2-40B4-BE49-F238E27FC236}">
              <a16:creationId xmlns:a16="http://schemas.microsoft.com/office/drawing/2014/main" id="{00000000-0008-0000-0900-0000B6C0CD14}"/>
            </a:ext>
            <a:ext uri="{147F2762-F138-4A5C-976F-8EAC2B608ADB}">
              <a16:predDERef xmlns:a16="http://schemas.microsoft.com/office/drawing/2014/main" pred="{00000000-0008-0000-0900-0000873D0C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www.facebook.com/desenvolvimentorural.pgdr/photos/pcb.1336664586457162/1335734293216858/?type=3&amp;theater" TargetMode="External"/><Relationship Id="rId1" Type="http://schemas.openxmlformats.org/officeDocument/2006/relationships/hyperlink" Target="https://editorarealize.com.br/revistas/conedu/trabalhos/TRABALHO_EV056_MD1_SA10_ID949_15082016135351.pdf"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ornalja.com.br/ambiente/ministerio-publico-estadual-investiga-devastacao-ambiental-em-arambare/se-fosse-incendio-acidental-os-espacos-de-areia-sem-vegetacao-seriam-barreiras-para-expansao-do-fogo_arambare_divulgacao/" TargetMode="External"/><Relationship Id="rId1" Type="http://schemas.openxmlformats.org/officeDocument/2006/relationships/hyperlink" Target="https://hidroviasustentavel.wixsite.com/sit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ppgbac.furg.br/dissertacoes-e-teses"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hyperlink" Target="http://www.portaldosmaresdosul.eco.br/" TargetMode="External"/><Relationship Id="rId1" Type="http://schemas.openxmlformats.org/officeDocument/2006/relationships/hyperlink" Target="http://www.portaldosmaresdosul.eco.br/"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1000"/>
  <sheetViews>
    <sheetView showGridLines="0" zoomScale="80" zoomScaleNormal="80" workbookViewId="0">
      <selection activeCell="E11" sqref="E11"/>
    </sheetView>
  </sheetViews>
  <sheetFormatPr defaultColWidth="12.625" defaultRowHeight="15" customHeight="1" x14ac:dyDescent="0.2"/>
  <cols>
    <col min="1" max="1" width="26.125" customWidth="1"/>
    <col min="2" max="2" width="6.125" customWidth="1"/>
    <col min="3" max="3" width="34.375" customWidth="1"/>
    <col min="4" max="4" width="39.375" customWidth="1"/>
    <col min="5" max="5" width="45.625" customWidth="1"/>
    <col min="6" max="6" width="14.5" customWidth="1"/>
    <col min="7" max="7" width="15.375" customWidth="1"/>
    <col min="8" max="8" width="21.375" customWidth="1"/>
    <col min="9" max="9" width="16.375" customWidth="1"/>
    <col min="10" max="10" width="50.875" customWidth="1"/>
    <col min="11" max="11" width="28.625" customWidth="1"/>
    <col min="12" max="12" width="26.125" customWidth="1"/>
    <col min="13" max="13" width="47.75" customWidth="1"/>
    <col min="14" max="14" width="15.875" customWidth="1"/>
    <col min="15" max="15" width="14.5" customWidth="1"/>
    <col min="16" max="16" width="14.75" customWidth="1"/>
    <col min="17" max="17" width="13.5" customWidth="1"/>
    <col min="18" max="18" width="12.875" customWidth="1"/>
    <col min="19" max="19" width="13.125" customWidth="1"/>
    <col min="20" max="20" width="107.625" customWidth="1"/>
    <col min="21" max="21" width="76.25" customWidth="1"/>
    <col min="22" max="22" width="58" customWidth="1"/>
    <col min="23" max="23" width="26.125" customWidth="1"/>
    <col min="24" max="24" width="76" customWidth="1"/>
    <col min="25" max="25" width="30.5" customWidth="1"/>
    <col min="26" max="26" width="32.125" customWidth="1"/>
    <col min="27" max="27" width="30.875" customWidth="1"/>
    <col min="28" max="34" width="26.125" customWidth="1"/>
    <col min="35" max="35" width="39.875" customWidth="1"/>
    <col min="36" max="39" width="26.125" customWidth="1"/>
  </cols>
  <sheetData>
    <row r="1" spans="1:39" ht="27.75" customHeight="1" x14ac:dyDescent="0.2">
      <c r="A1" s="937" t="s">
        <v>0</v>
      </c>
      <c r="B1" s="938"/>
      <c r="C1" s="938"/>
      <c r="D1" s="938"/>
      <c r="E1" s="938"/>
      <c r="F1" s="938"/>
      <c r="G1" s="938"/>
      <c r="H1" s="938"/>
      <c r="I1" s="938"/>
      <c r="J1" s="938"/>
      <c r="K1" s="938"/>
      <c r="L1" s="938"/>
      <c r="M1" s="938"/>
      <c r="N1" s="938"/>
      <c r="O1" s="938"/>
      <c r="P1" s="938"/>
      <c r="Q1" s="938"/>
      <c r="R1" s="938"/>
      <c r="S1" s="938"/>
      <c r="T1" s="938"/>
      <c r="U1" s="938"/>
      <c r="V1" s="938"/>
      <c r="W1" s="938"/>
      <c r="X1" s="938"/>
      <c r="Y1" s="938"/>
      <c r="Z1" s="938"/>
      <c r="AA1" s="938"/>
      <c r="AB1" s="938"/>
      <c r="AC1" s="938"/>
      <c r="AD1" s="938"/>
      <c r="AE1" s="938"/>
      <c r="AF1" s="938"/>
      <c r="AG1" s="938"/>
      <c r="AH1" s="938"/>
      <c r="AI1" s="938"/>
      <c r="AJ1" s="1"/>
      <c r="AK1" s="1"/>
      <c r="AL1" s="1"/>
      <c r="AM1" s="1"/>
    </row>
    <row r="2" spans="1:39" ht="31.5" customHeight="1" x14ac:dyDescent="0.2">
      <c r="A2" s="939" t="s">
        <v>1</v>
      </c>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1"/>
      <c r="AK2" s="1"/>
      <c r="AL2" s="1"/>
      <c r="AM2" s="1"/>
    </row>
    <row r="3" spans="1:39" ht="6" customHeight="1" x14ac:dyDescent="0.2">
      <c r="A3" s="2"/>
      <c r="B3" s="3"/>
      <c r="C3" s="4"/>
      <c r="D3" s="4"/>
      <c r="E3" s="4"/>
      <c r="F3" s="4"/>
      <c r="G3" s="4"/>
      <c r="H3" s="4"/>
      <c r="I3" s="2"/>
      <c r="J3" s="4"/>
      <c r="K3" s="4"/>
      <c r="L3" s="4"/>
      <c r="M3" s="4"/>
      <c r="N3" s="2"/>
      <c r="O3" s="2"/>
      <c r="P3" s="2"/>
      <c r="Q3" s="2"/>
      <c r="R3" s="2"/>
      <c r="S3" s="2"/>
      <c r="T3" s="4"/>
      <c r="U3" s="4"/>
      <c r="V3" s="4"/>
      <c r="W3" s="5"/>
      <c r="X3" s="4"/>
      <c r="Y3" s="4"/>
      <c r="Z3" s="4"/>
      <c r="AA3" s="4"/>
      <c r="AB3" s="4"/>
      <c r="AC3" s="3"/>
      <c r="AD3" s="3"/>
      <c r="AE3" s="4"/>
      <c r="AF3" s="3"/>
      <c r="AG3" s="4"/>
      <c r="AH3" s="4"/>
      <c r="AI3" s="4"/>
      <c r="AJ3" s="4"/>
      <c r="AK3" s="4"/>
      <c r="AL3" s="4"/>
      <c r="AM3" s="4"/>
    </row>
    <row r="4" spans="1:39" ht="26.25" customHeight="1" x14ac:dyDescent="0.2">
      <c r="A4" s="360" t="s">
        <v>2</v>
      </c>
      <c r="B4" s="941" t="s">
        <v>3</v>
      </c>
      <c r="C4" s="942"/>
      <c r="D4" s="942"/>
      <c r="E4" s="942"/>
      <c r="F4" s="942"/>
      <c r="G4" s="942"/>
      <c r="H4" s="942"/>
      <c r="I4" s="942"/>
      <c r="J4" s="942"/>
      <c r="K4" s="942"/>
      <c r="L4" s="942"/>
      <c r="M4" s="943"/>
      <c r="N4" s="6"/>
      <c r="O4" s="6"/>
      <c r="P4" s="6"/>
      <c r="Q4" s="6"/>
      <c r="R4" s="6"/>
      <c r="S4" s="7"/>
      <c r="T4" s="7"/>
      <c r="U4" s="7"/>
      <c r="V4" s="7"/>
      <c r="W4" s="8"/>
      <c r="X4" s="7"/>
      <c r="Y4" s="7"/>
      <c r="Z4" s="7"/>
      <c r="AA4" s="7"/>
      <c r="AB4" s="7"/>
      <c r="AC4" s="9"/>
      <c r="AD4" s="9"/>
      <c r="AE4" s="7"/>
      <c r="AF4" s="9"/>
      <c r="AG4" s="7"/>
      <c r="AH4" s="7"/>
      <c r="AI4" s="7"/>
      <c r="AJ4" s="7"/>
      <c r="AK4" s="7"/>
      <c r="AL4" s="7"/>
      <c r="AM4" s="7"/>
    </row>
    <row r="5" spans="1:39" ht="6" customHeight="1" x14ac:dyDescent="0.2">
      <c r="A5" s="2"/>
      <c r="B5" s="3"/>
      <c r="C5" s="4"/>
      <c r="D5" s="4"/>
      <c r="E5" s="4"/>
      <c r="F5" s="4"/>
      <c r="G5" s="4"/>
      <c r="H5" s="4"/>
      <c r="I5" s="2"/>
      <c r="J5" s="4"/>
      <c r="K5" s="4"/>
      <c r="L5" s="4"/>
      <c r="M5" s="4"/>
      <c r="N5" s="2"/>
      <c r="O5" s="2"/>
      <c r="P5" s="2"/>
      <c r="Q5" s="2"/>
      <c r="R5" s="2"/>
      <c r="S5" s="2"/>
      <c r="T5" s="4"/>
      <c r="U5" s="4"/>
      <c r="V5" s="4"/>
      <c r="W5" s="5"/>
      <c r="X5" s="4"/>
      <c r="Y5" s="4"/>
      <c r="Z5" s="4"/>
      <c r="AA5" s="4"/>
      <c r="AB5" s="4"/>
      <c r="AC5" s="3"/>
      <c r="AD5" s="3"/>
      <c r="AE5" s="4"/>
      <c r="AF5" s="3"/>
      <c r="AG5" s="4"/>
      <c r="AH5" s="4"/>
      <c r="AI5" s="4"/>
      <c r="AJ5" s="4"/>
      <c r="AK5" s="4"/>
      <c r="AL5" s="4"/>
      <c r="AM5" s="4"/>
    </row>
    <row r="6" spans="1:39" ht="28.5" customHeight="1" x14ac:dyDescent="0.2">
      <c r="A6" s="360" t="s">
        <v>4</v>
      </c>
      <c r="B6" s="941" t="s">
        <v>5</v>
      </c>
      <c r="C6" s="943"/>
      <c r="D6" s="7"/>
      <c r="E6" s="7"/>
      <c r="F6" s="7"/>
      <c r="G6" s="7"/>
      <c r="H6" s="7"/>
      <c r="I6" s="6"/>
      <c r="J6" s="7"/>
      <c r="K6" s="7"/>
      <c r="L6" s="7"/>
      <c r="M6" s="6"/>
      <c r="N6" s="6"/>
      <c r="O6" s="6"/>
      <c r="P6" s="6"/>
      <c r="Q6" s="6"/>
      <c r="R6" s="6"/>
      <c r="S6" s="6"/>
      <c r="T6" s="7"/>
      <c r="U6" s="7"/>
      <c r="V6" s="7"/>
      <c r="W6" s="8"/>
      <c r="X6" s="7"/>
      <c r="Y6" s="7"/>
      <c r="Z6" s="7"/>
      <c r="AA6" s="7"/>
      <c r="AB6" s="7"/>
      <c r="AC6" s="9"/>
      <c r="AD6" s="9"/>
      <c r="AE6" s="7"/>
      <c r="AF6" s="9"/>
      <c r="AG6" s="7"/>
      <c r="AH6" s="7"/>
      <c r="AI6" s="7"/>
      <c r="AJ6" s="7"/>
      <c r="AK6" s="7"/>
      <c r="AL6" s="7"/>
      <c r="AM6" s="7" t="s">
        <v>6</v>
      </c>
    </row>
    <row r="7" spans="1:39" ht="9.75" customHeight="1" x14ac:dyDescent="0.2">
      <c r="A7" s="2"/>
      <c r="B7" s="3"/>
      <c r="C7" s="4"/>
      <c r="D7" s="4"/>
      <c r="E7" s="4"/>
      <c r="F7" s="4"/>
      <c r="G7" s="4"/>
      <c r="H7" s="4"/>
      <c r="I7" s="2"/>
      <c r="J7" s="4"/>
      <c r="K7" s="4"/>
      <c r="L7" s="4"/>
      <c r="M7" s="4"/>
      <c r="N7" s="2"/>
      <c r="O7" s="2"/>
      <c r="P7" s="2"/>
      <c r="Q7" s="2"/>
      <c r="R7" s="2"/>
      <c r="S7" s="2"/>
      <c r="T7" s="4"/>
      <c r="U7" s="4"/>
      <c r="V7" s="4"/>
      <c r="W7" s="5"/>
      <c r="X7" s="4"/>
      <c r="Y7" s="4"/>
      <c r="Z7" s="4"/>
      <c r="AA7" s="4"/>
      <c r="AB7" s="4"/>
      <c r="AC7" s="3"/>
      <c r="AD7" s="3"/>
      <c r="AE7" s="4"/>
      <c r="AF7" s="3"/>
      <c r="AG7" s="4"/>
      <c r="AH7" s="4"/>
      <c r="AI7" s="4"/>
      <c r="AJ7" s="4"/>
      <c r="AK7" s="4"/>
      <c r="AL7" s="4"/>
      <c r="AM7" s="10" t="s">
        <v>7</v>
      </c>
    </row>
    <row r="8" spans="1:39" ht="23.25" customHeight="1" x14ac:dyDescent="0.2">
      <c r="A8" s="944" t="s">
        <v>8</v>
      </c>
      <c r="B8" s="945"/>
      <c r="C8" s="945"/>
      <c r="D8" s="945"/>
      <c r="E8" s="945"/>
      <c r="F8" s="945"/>
      <c r="G8" s="945"/>
      <c r="H8" s="945"/>
      <c r="I8" s="945"/>
      <c r="J8" s="945"/>
      <c r="K8" s="945"/>
      <c r="L8" s="945"/>
      <c r="M8" s="946"/>
      <c r="N8" s="947" t="s">
        <v>9</v>
      </c>
      <c r="O8" s="945"/>
      <c r="P8" s="945"/>
      <c r="Q8" s="945"/>
      <c r="R8" s="945"/>
      <c r="S8" s="945"/>
      <c r="T8" s="945"/>
      <c r="U8" s="945"/>
      <c r="V8" s="945"/>
      <c r="W8" s="945"/>
      <c r="X8" s="948"/>
      <c r="Y8" s="949" t="s">
        <v>10</v>
      </c>
      <c r="Z8" s="945"/>
      <c r="AA8" s="945"/>
      <c r="AB8" s="945"/>
      <c r="AC8" s="945"/>
      <c r="AD8" s="945"/>
      <c r="AE8" s="945"/>
      <c r="AF8" s="945"/>
      <c r="AG8" s="945"/>
      <c r="AH8" s="945"/>
      <c r="AI8" s="946"/>
      <c r="AJ8" s="4"/>
      <c r="AK8" s="4"/>
      <c r="AL8" s="4"/>
      <c r="AM8" s="4"/>
    </row>
    <row r="9" spans="1:39" ht="15.75" x14ac:dyDescent="0.2">
      <c r="A9" s="970" t="s">
        <v>11</v>
      </c>
      <c r="B9" s="952" t="s">
        <v>12</v>
      </c>
      <c r="C9" s="952" t="s">
        <v>13</v>
      </c>
      <c r="D9" s="952" t="s">
        <v>14</v>
      </c>
      <c r="E9" s="950" t="s">
        <v>15</v>
      </c>
      <c r="F9" s="953" t="s">
        <v>16</v>
      </c>
      <c r="G9" s="954"/>
      <c r="H9" s="952" t="s">
        <v>17</v>
      </c>
      <c r="I9" s="950" t="s">
        <v>18</v>
      </c>
      <c r="J9" s="952" t="s">
        <v>19</v>
      </c>
      <c r="K9" s="953" t="s">
        <v>20</v>
      </c>
      <c r="L9" s="954"/>
      <c r="M9" s="952" t="s">
        <v>21</v>
      </c>
      <c r="N9" s="955" t="s">
        <v>22</v>
      </c>
      <c r="O9" s="956" t="s">
        <v>23</v>
      </c>
      <c r="P9" s="957" t="s">
        <v>24</v>
      </c>
      <c r="Q9" s="958" t="s">
        <v>25</v>
      </c>
      <c r="R9" s="959" t="s">
        <v>26</v>
      </c>
      <c r="S9" s="960" t="s">
        <v>27</v>
      </c>
      <c r="T9" s="961" t="s">
        <v>28</v>
      </c>
      <c r="U9" s="961" t="s">
        <v>29</v>
      </c>
      <c r="V9" s="961" t="s">
        <v>30</v>
      </c>
      <c r="W9" s="961" t="s">
        <v>31</v>
      </c>
      <c r="X9" s="967" t="s">
        <v>32</v>
      </c>
      <c r="Y9" s="968" t="s">
        <v>33</v>
      </c>
      <c r="Z9" s="962" t="s">
        <v>34</v>
      </c>
      <c r="AA9" s="962" t="s">
        <v>35</v>
      </c>
      <c r="AB9" s="962" t="s">
        <v>36</v>
      </c>
      <c r="AC9" s="962" t="s">
        <v>37</v>
      </c>
      <c r="AD9" s="962" t="s">
        <v>38</v>
      </c>
      <c r="AE9" s="962" t="s">
        <v>39</v>
      </c>
      <c r="AF9" s="963" t="s">
        <v>40</v>
      </c>
      <c r="AG9" s="962" t="s">
        <v>41</v>
      </c>
      <c r="AH9" s="962" t="s">
        <v>42</v>
      </c>
      <c r="AI9" s="965" t="s">
        <v>43</v>
      </c>
      <c r="AJ9" s="4"/>
      <c r="AK9" s="4"/>
      <c r="AL9" s="4"/>
      <c r="AM9" s="4"/>
    </row>
    <row r="10" spans="1:39" ht="19.5" customHeight="1" x14ac:dyDescent="0.2">
      <c r="A10" s="969"/>
      <c r="B10" s="951"/>
      <c r="C10" s="951"/>
      <c r="D10" s="951"/>
      <c r="E10" s="951"/>
      <c r="F10" s="11" t="s">
        <v>44</v>
      </c>
      <c r="G10" s="11" t="s">
        <v>45</v>
      </c>
      <c r="H10" s="951"/>
      <c r="I10" s="951"/>
      <c r="J10" s="951"/>
      <c r="K10" s="12" t="s">
        <v>46</v>
      </c>
      <c r="L10" s="12" t="s">
        <v>47</v>
      </c>
      <c r="M10" s="951"/>
      <c r="N10" s="951"/>
      <c r="O10" s="951"/>
      <c r="P10" s="951"/>
      <c r="Q10" s="951"/>
      <c r="R10" s="951"/>
      <c r="S10" s="951"/>
      <c r="T10" s="951"/>
      <c r="U10" s="951"/>
      <c r="V10" s="951"/>
      <c r="W10" s="951"/>
      <c r="X10" s="964"/>
      <c r="Y10" s="969"/>
      <c r="Z10" s="951"/>
      <c r="AA10" s="951"/>
      <c r="AB10" s="951"/>
      <c r="AC10" s="951"/>
      <c r="AD10" s="951"/>
      <c r="AE10" s="951"/>
      <c r="AF10" s="964"/>
      <c r="AG10" s="951"/>
      <c r="AH10" s="951"/>
      <c r="AI10" s="966"/>
      <c r="AJ10" s="4"/>
      <c r="AK10" s="4"/>
      <c r="AL10" s="4"/>
      <c r="AM10" s="4"/>
    </row>
    <row r="11" spans="1:39" ht="120.75" customHeight="1" x14ac:dyDescent="0.2">
      <c r="A11" s="975" t="s">
        <v>48</v>
      </c>
      <c r="B11" s="13" t="s">
        <v>49</v>
      </c>
      <c r="C11" s="14" t="s">
        <v>50</v>
      </c>
      <c r="D11" s="15" t="s">
        <v>51</v>
      </c>
      <c r="E11" s="16" t="s">
        <v>52</v>
      </c>
      <c r="F11" s="17">
        <v>43344</v>
      </c>
      <c r="G11" s="17">
        <v>45139</v>
      </c>
      <c r="H11" s="18" t="s">
        <v>53</v>
      </c>
      <c r="I11" s="19">
        <v>26000</v>
      </c>
      <c r="J11" s="16" t="s">
        <v>54</v>
      </c>
      <c r="K11" s="20" t="s">
        <v>55</v>
      </c>
      <c r="L11" s="20" t="s">
        <v>56</v>
      </c>
      <c r="M11" s="16" t="s">
        <v>57</v>
      </c>
      <c r="N11" s="21"/>
      <c r="O11" s="21"/>
      <c r="P11" s="21" t="s">
        <v>58</v>
      </c>
      <c r="Q11" s="21"/>
      <c r="R11" s="21"/>
      <c r="S11" s="22"/>
      <c r="T11" s="15" t="s">
        <v>59</v>
      </c>
      <c r="U11" s="15" t="s">
        <v>60</v>
      </c>
      <c r="V11" s="15" t="s">
        <v>61</v>
      </c>
      <c r="W11" s="18" t="s">
        <v>62</v>
      </c>
      <c r="X11" s="15"/>
      <c r="Y11" s="23"/>
      <c r="Z11" s="21"/>
      <c r="AA11" s="21"/>
      <c r="AB11" s="21"/>
      <c r="AC11" s="22"/>
      <c r="AD11" s="18" t="s">
        <v>63</v>
      </c>
      <c r="AE11" s="21"/>
      <c r="AF11" s="22"/>
      <c r="AG11" s="21"/>
      <c r="AH11" s="21"/>
      <c r="AI11" s="24"/>
      <c r="AJ11" s="4"/>
      <c r="AK11" s="4"/>
      <c r="AL11" s="4"/>
      <c r="AM11" s="4"/>
    </row>
    <row r="12" spans="1:39" ht="108.75" customHeight="1" x14ac:dyDescent="0.2">
      <c r="A12" s="976"/>
      <c r="B12" s="25" t="s">
        <v>64</v>
      </c>
      <c r="C12" s="26" t="s">
        <v>65</v>
      </c>
      <c r="D12" s="27" t="s">
        <v>66</v>
      </c>
      <c r="E12" s="28" t="s">
        <v>67</v>
      </c>
      <c r="F12" s="29">
        <v>43344</v>
      </c>
      <c r="G12" s="29">
        <v>45139</v>
      </c>
      <c r="H12" s="30" t="s">
        <v>68</v>
      </c>
      <c r="I12" s="31">
        <v>5000</v>
      </c>
      <c r="J12" s="28" t="s">
        <v>69</v>
      </c>
      <c r="K12" s="32" t="s">
        <v>70</v>
      </c>
      <c r="L12" s="32" t="s">
        <v>71</v>
      </c>
      <c r="M12" s="33" t="s">
        <v>72</v>
      </c>
      <c r="N12" s="361"/>
      <c r="O12" s="361"/>
      <c r="P12" s="361" t="s">
        <v>58</v>
      </c>
      <c r="Q12" s="361"/>
      <c r="R12" s="361"/>
      <c r="S12" s="362"/>
      <c r="T12" s="2" t="s">
        <v>73</v>
      </c>
      <c r="U12" s="34"/>
      <c r="V12" s="27" t="s">
        <v>74</v>
      </c>
      <c r="W12" s="30" t="s">
        <v>75</v>
      </c>
      <c r="X12" s="215"/>
      <c r="Y12" s="34"/>
      <c r="Z12" s="35"/>
      <c r="AA12" s="35"/>
      <c r="AB12" s="35"/>
      <c r="AC12" s="36"/>
      <c r="AD12" s="363" t="s">
        <v>76</v>
      </c>
      <c r="AE12" s="35"/>
      <c r="AF12" s="36"/>
      <c r="AG12" s="35"/>
      <c r="AH12" s="35"/>
      <c r="AI12" s="37"/>
      <c r="AJ12" s="4"/>
      <c r="AK12" s="4"/>
      <c r="AL12" s="4"/>
      <c r="AM12" s="4"/>
    </row>
    <row r="13" spans="1:39" ht="121.5" customHeight="1" x14ac:dyDescent="0.2">
      <c r="A13" s="976"/>
      <c r="B13" s="3" t="s">
        <v>77</v>
      </c>
      <c r="C13" s="27" t="s">
        <v>78</v>
      </c>
      <c r="D13" s="27" t="s">
        <v>79</v>
      </c>
      <c r="E13" s="28" t="s">
        <v>80</v>
      </c>
      <c r="F13" s="29">
        <v>43344</v>
      </c>
      <c r="G13" s="29">
        <v>43678</v>
      </c>
      <c r="H13" s="30" t="s">
        <v>68</v>
      </c>
      <c r="I13" s="38">
        <v>155000</v>
      </c>
      <c r="J13" s="28" t="s">
        <v>81</v>
      </c>
      <c r="K13" s="32" t="s">
        <v>70</v>
      </c>
      <c r="L13" s="32" t="s">
        <v>71</v>
      </c>
      <c r="M13" s="32"/>
      <c r="N13" s="361"/>
      <c r="O13" s="361"/>
      <c r="P13" s="361"/>
      <c r="Q13" s="361"/>
      <c r="R13" s="361" t="s">
        <v>58</v>
      </c>
      <c r="S13" s="362"/>
      <c r="T13" s="39" t="s">
        <v>82</v>
      </c>
      <c r="U13" s="34" t="s">
        <v>83</v>
      </c>
      <c r="V13" s="27" t="s">
        <v>84</v>
      </c>
      <c r="W13" s="30" t="s">
        <v>85</v>
      </c>
      <c r="X13" s="40" t="s">
        <v>86</v>
      </c>
      <c r="Y13" s="34"/>
      <c r="Z13" s="35"/>
      <c r="AA13" s="35"/>
      <c r="AB13" s="35"/>
      <c r="AC13" s="36"/>
      <c r="AD13" s="363"/>
      <c r="AE13" s="35"/>
      <c r="AF13" s="36"/>
      <c r="AG13" s="35"/>
      <c r="AH13" s="35"/>
      <c r="AI13" s="41" t="s">
        <v>87</v>
      </c>
      <c r="AJ13" s="4"/>
      <c r="AK13" s="4"/>
      <c r="AL13" s="4"/>
      <c r="AM13" s="4"/>
    </row>
    <row r="14" spans="1:39" ht="116.25" customHeight="1" x14ac:dyDescent="0.2">
      <c r="A14" s="976"/>
      <c r="B14" s="25" t="s">
        <v>88</v>
      </c>
      <c r="C14" s="27" t="s">
        <v>89</v>
      </c>
      <c r="D14" s="27" t="s">
        <v>90</v>
      </c>
      <c r="E14" s="28" t="s">
        <v>91</v>
      </c>
      <c r="F14" s="29">
        <v>43344</v>
      </c>
      <c r="G14" s="29">
        <v>45139</v>
      </c>
      <c r="H14" s="30" t="s">
        <v>92</v>
      </c>
      <c r="I14" s="42">
        <v>584000</v>
      </c>
      <c r="J14" s="28" t="s">
        <v>93</v>
      </c>
      <c r="K14" s="32" t="s">
        <v>94</v>
      </c>
      <c r="L14" s="32" t="s">
        <v>95</v>
      </c>
      <c r="M14" s="28" t="s">
        <v>96</v>
      </c>
      <c r="N14" s="361"/>
      <c r="O14" s="361"/>
      <c r="P14" s="361"/>
      <c r="Q14" s="361" t="s">
        <v>58</v>
      </c>
      <c r="R14" s="361"/>
      <c r="S14" s="362"/>
      <c r="T14" s="43" t="s">
        <v>97</v>
      </c>
      <c r="U14" s="27" t="s">
        <v>98</v>
      </c>
      <c r="V14" s="34"/>
      <c r="W14" s="30" t="s">
        <v>99</v>
      </c>
      <c r="X14" s="364"/>
      <c r="Y14" s="34"/>
      <c r="Z14" s="35"/>
      <c r="AA14" s="34"/>
      <c r="AB14" s="34"/>
      <c r="AC14" s="25"/>
      <c r="AD14" s="25"/>
      <c r="AE14" s="34"/>
      <c r="AF14" s="25"/>
      <c r="AG14" s="34"/>
      <c r="AH14" s="34"/>
      <c r="AI14" s="44"/>
      <c r="AJ14" s="4"/>
      <c r="AK14" s="4"/>
      <c r="AL14" s="4"/>
      <c r="AM14" s="4"/>
    </row>
    <row r="15" spans="1:39" ht="121.5" customHeight="1" x14ac:dyDescent="0.2">
      <c r="A15" s="976"/>
      <c r="B15" s="25" t="s">
        <v>100</v>
      </c>
      <c r="C15" s="45" t="s">
        <v>101</v>
      </c>
      <c r="D15" s="27" t="s">
        <v>102</v>
      </c>
      <c r="E15" s="28" t="s">
        <v>103</v>
      </c>
      <c r="F15" s="29">
        <v>43344</v>
      </c>
      <c r="G15" s="29">
        <v>44409</v>
      </c>
      <c r="H15" s="30" t="s">
        <v>104</v>
      </c>
      <c r="I15" s="31">
        <v>900000</v>
      </c>
      <c r="J15" s="28" t="s">
        <v>105</v>
      </c>
      <c r="K15" s="32" t="s">
        <v>106</v>
      </c>
      <c r="L15" s="32" t="s">
        <v>107</v>
      </c>
      <c r="M15" s="32" t="s">
        <v>108</v>
      </c>
      <c r="N15" s="365"/>
      <c r="O15" s="365"/>
      <c r="P15" s="365" t="s">
        <v>58</v>
      </c>
      <c r="Q15" s="365"/>
      <c r="R15" s="365"/>
      <c r="S15" s="366"/>
      <c r="T15" s="27" t="s">
        <v>109</v>
      </c>
      <c r="U15" s="34"/>
      <c r="V15" s="34"/>
      <c r="W15" s="30" t="s">
        <v>110</v>
      </c>
      <c r="X15" s="364"/>
      <c r="Y15" s="34"/>
      <c r="Z15" s="34"/>
      <c r="AA15" s="34"/>
      <c r="AB15" s="34"/>
      <c r="AC15" s="29">
        <v>45139</v>
      </c>
      <c r="AD15" s="25"/>
      <c r="AE15" s="34"/>
      <c r="AF15" s="25"/>
      <c r="AG15" s="34"/>
      <c r="AH15" s="34"/>
      <c r="AI15" s="44"/>
      <c r="AJ15" s="4"/>
      <c r="AK15" s="4"/>
      <c r="AL15" s="4"/>
      <c r="AM15" s="4"/>
    </row>
    <row r="16" spans="1:39" ht="113.25" customHeight="1" x14ac:dyDescent="0.2">
      <c r="A16" s="976"/>
      <c r="B16" s="25" t="s">
        <v>111</v>
      </c>
      <c r="C16" s="27" t="s">
        <v>112</v>
      </c>
      <c r="D16" s="27" t="s">
        <v>113</v>
      </c>
      <c r="E16" s="28" t="s">
        <v>114</v>
      </c>
      <c r="F16" s="29">
        <v>43344</v>
      </c>
      <c r="G16" s="29">
        <v>45139</v>
      </c>
      <c r="H16" s="30" t="s">
        <v>115</v>
      </c>
      <c r="I16" s="42">
        <v>5000</v>
      </c>
      <c r="J16" s="28" t="s">
        <v>116</v>
      </c>
      <c r="K16" s="32" t="s">
        <v>117</v>
      </c>
      <c r="L16" s="32" t="s">
        <v>118</v>
      </c>
      <c r="M16" s="32"/>
      <c r="N16" s="361"/>
      <c r="O16" s="361" t="s">
        <v>58</v>
      </c>
      <c r="P16" s="361"/>
      <c r="Q16" s="361"/>
      <c r="R16" s="361"/>
      <c r="S16" s="362"/>
      <c r="T16" s="217" t="s">
        <v>119</v>
      </c>
      <c r="U16" s="34"/>
      <c r="V16" s="34" t="s">
        <v>120</v>
      </c>
      <c r="W16" s="5" t="s">
        <v>121</v>
      </c>
      <c r="X16" s="364"/>
      <c r="Y16" s="34"/>
      <c r="Z16" s="35"/>
      <c r="AA16" s="35"/>
      <c r="AB16" s="35"/>
      <c r="AC16" s="36"/>
      <c r="AD16" s="25"/>
      <c r="AE16" s="35"/>
      <c r="AF16" s="36"/>
      <c r="AG16" s="35"/>
      <c r="AH16" s="35"/>
      <c r="AI16" s="37"/>
      <c r="AJ16" s="4"/>
      <c r="AK16" s="4"/>
      <c r="AL16" s="4"/>
      <c r="AM16" s="4"/>
    </row>
    <row r="17" spans="1:39" ht="90.75" customHeight="1" x14ac:dyDescent="0.2">
      <c r="A17" s="976"/>
      <c r="B17" s="25" t="s">
        <v>122</v>
      </c>
      <c r="C17" s="27" t="s">
        <v>123</v>
      </c>
      <c r="D17" s="27" t="s">
        <v>124</v>
      </c>
      <c r="E17" s="28" t="s">
        <v>125</v>
      </c>
      <c r="F17" s="29">
        <v>43344</v>
      </c>
      <c r="G17" s="29">
        <v>43618</v>
      </c>
      <c r="H17" s="30" t="s">
        <v>126</v>
      </c>
      <c r="I17" s="31">
        <v>160000</v>
      </c>
      <c r="J17" s="46" t="s">
        <v>127</v>
      </c>
      <c r="K17" s="32" t="s">
        <v>128</v>
      </c>
      <c r="L17" s="32" t="s">
        <v>129</v>
      </c>
      <c r="M17" s="28" t="s">
        <v>130</v>
      </c>
      <c r="N17" s="361"/>
      <c r="O17" s="361" t="s">
        <v>58</v>
      </c>
      <c r="P17" s="361"/>
      <c r="Q17" s="361"/>
      <c r="R17" s="361"/>
      <c r="S17" s="362"/>
      <c r="T17" s="27" t="s">
        <v>131</v>
      </c>
      <c r="U17" s="27" t="s">
        <v>132</v>
      </c>
      <c r="V17" s="27" t="s">
        <v>133</v>
      </c>
      <c r="W17" s="30" t="s">
        <v>134</v>
      </c>
      <c r="X17" s="364"/>
      <c r="Y17" s="34"/>
      <c r="Z17" s="34"/>
      <c r="AA17" s="34"/>
      <c r="AB17" s="34"/>
      <c r="AC17" s="29">
        <v>45139</v>
      </c>
      <c r="AD17" s="25"/>
      <c r="AE17" s="34"/>
      <c r="AF17" s="25"/>
      <c r="AG17" s="34"/>
      <c r="AH17" s="34"/>
      <c r="AI17" s="44"/>
      <c r="AJ17" s="4"/>
      <c r="AK17" s="4"/>
      <c r="AL17" s="4"/>
      <c r="AM17" s="4"/>
    </row>
    <row r="18" spans="1:39" ht="78.75" customHeight="1" x14ac:dyDescent="0.2">
      <c r="A18" s="976"/>
      <c r="B18" s="25" t="s">
        <v>135</v>
      </c>
      <c r="C18" s="45" t="s">
        <v>136</v>
      </c>
      <c r="D18" s="47" t="s">
        <v>137</v>
      </c>
      <c r="E18" s="46" t="s">
        <v>138</v>
      </c>
      <c r="F18" s="29">
        <v>43497</v>
      </c>
      <c r="G18" s="29">
        <v>44044</v>
      </c>
      <c r="H18" s="30" t="s">
        <v>139</v>
      </c>
      <c r="I18" s="31">
        <v>30000</v>
      </c>
      <c r="J18" s="28" t="s">
        <v>140</v>
      </c>
      <c r="K18" s="46" t="s">
        <v>141</v>
      </c>
      <c r="L18" s="46" t="s">
        <v>142</v>
      </c>
      <c r="M18" s="32" t="s">
        <v>143</v>
      </c>
      <c r="N18" s="361"/>
      <c r="O18" s="361"/>
      <c r="P18" s="361"/>
      <c r="Q18" s="361" t="s">
        <v>58</v>
      </c>
      <c r="R18" s="361"/>
      <c r="S18" s="362"/>
      <c r="T18" s="27" t="s">
        <v>144</v>
      </c>
      <c r="U18" s="27" t="s">
        <v>145</v>
      </c>
      <c r="V18" s="27" t="s">
        <v>146</v>
      </c>
      <c r="W18" s="30" t="s">
        <v>147</v>
      </c>
      <c r="X18" s="27"/>
      <c r="Y18" s="34"/>
      <c r="Z18" s="35"/>
      <c r="AA18" s="35"/>
      <c r="AB18" s="35"/>
      <c r="AC18" s="29">
        <v>45139</v>
      </c>
      <c r="AD18" s="25"/>
      <c r="AE18" s="35"/>
      <c r="AF18" s="36"/>
      <c r="AG18" s="35"/>
      <c r="AH18" s="35"/>
      <c r="AI18" s="37"/>
      <c r="AJ18" s="4"/>
      <c r="AK18" s="4"/>
      <c r="AL18" s="4"/>
      <c r="AM18" s="4"/>
    </row>
    <row r="19" spans="1:39" ht="101.25" customHeight="1" x14ac:dyDescent="0.2">
      <c r="A19" s="976"/>
      <c r="B19" s="25" t="s">
        <v>148</v>
      </c>
      <c r="C19" s="45" t="s">
        <v>149</v>
      </c>
      <c r="D19" s="27" t="s">
        <v>150</v>
      </c>
      <c r="E19" s="28" t="s">
        <v>151</v>
      </c>
      <c r="F19" s="29">
        <v>43344</v>
      </c>
      <c r="G19" s="29">
        <v>45139</v>
      </c>
      <c r="H19" s="30" t="s">
        <v>152</v>
      </c>
      <c r="I19" s="38">
        <v>850000</v>
      </c>
      <c r="J19" s="28" t="s">
        <v>153</v>
      </c>
      <c r="K19" s="32" t="s">
        <v>154</v>
      </c>
      <c r="L19" s="32" t="s">
        <v>155</v>
      </c>
      <c r="M19" s="32"/>
      <c r="N19" s="361"/>
      <c r="O19" s="361"/>
      <c r="P19" s="361"/>
      <c r="Q19" s="361" t="s">
        <v>58</v>
      </c>
      <c r="R19" s="361"/>
      <c r="S19" s="362"/>
      <c r="T19" s="27" t="s">
        <v>156</v>
      </c>
      <c r="U19" s="27" t="s">
        <v>157</v>
      </c>
      <c r="V19" s="34"/>
      <c r="W19" s="30" t="s">
        <v>158</v>
      </c>
      <c r="X19" s="34"/>
      <c r="Y19" s="34"/>
      <c r="Z19" s="35"/>
      <c r="AA19" s="35"/>
      <c r="AB19" s="35"/>
      <c r="AC19" s="36"/>
      <c r="AD19" s="25"/>
      <c r="AE19" s="35"/>
      <c r="AF19" s="36"/>
      <c r="AG19" s="35"/>
      <c r="AH19" s="35"/>
      <c r="AI19" s="37"/>
      <c r="AJ19" s="4"/>
      <c r="AK19" s="4"/>
      <c r="AL19" s="4"/>
      <c r="AM19" s="4"/>
    </row>
    <row r="20" spans="1:39" ht="126" customHeight="1" x14ac:dyDescent="0.2">
      <c r="A20" s="976"/>
      <c r="B20" s="25" t="s">
        <v>159</v>
      </c>
      <c r="C20" s="27" t="s">
        <v>160</v>
      </c>
      <c r="D20" s="27" t="s">
        <v>161</v>
      </c>
      <c r="E20" s="28" t="s">
        <v>162</v>
      </c>
      <c r="F20" s="29">
        <v>43344</v>
      </c>
      <c r="G20" s="29">
        <v>44317</v>
      </c>
      <c r="H20" s="30" t="s">
        <v>163</v>
      </c>
      <c r="I20" s="42">
        <v>30000</v>
      </c>
      <c r="J20" s="48" t="s">
        <v>164</v>
      </c>
      <c r="K20" s="28" t="s">
        <v>165</v>
      </c>
      <c r="L20" s="28" t="s">
        <v>166</v>
      </c>
      <c r="M20" s="28" t="s">
        <v>167</v>
      </c>
      <c r="N20" s="361"/>
      <c r="O20" s="361"/>
      <c r="P20" s="361"/>
      <c r="Q20" s="361"/>
      <c r="R20" s="361" t="s">
        <v>58</v>
      </c>
      <c r="S20" s="362"/>
      <c r="T20" s="27" t="s">
        <v>168</v>
      </c>
      <c r="U20" s="34" t="s">
        <v>169</v>
      </c>
      <c r="V20" s="34"/>
      <c r="W20" s="30" t="s">
        <v>170</v>
      </c>
      <c r="X20" s="364"/>
      <c r="Y20" s="34"/>
      <c r="Z20" s="34"/>
      <c r="AA20" s="34"/>
      <c r="AB20" s="34"/>
      <c r="AC20" s="25"/>
      <c r="AD20" s="25"/>
      <c r="AE20" s="34"/>
      <c r="AF20" s="25"/>
      <c r="AG20" s="34"/>
      <c r="AH20" s="34"/>
      <c r="AI20" s="49" t="s">
        <v>171</v>
      </c>
      <c r="AJ20" s="4"/>
      <c r="AK20" s="4"/>
      <c r="AL20" s="4"/>
      <c r="AM20" s="4"/>
    </row>
    <row r="21" spans="1:39" ht="99.75" customHeight="1" x14ac:dyDescent="0.2">
      <c r="A21" s="976"/>
      <c r="B21" s="25" t="s">
        <v>172</v>
      </c>
      <c r="C21" s="45" t="s">
        <v>173</v>
      </c>
      <c r="D21" s="27" t="s">
        <v>174</v>
      </c>
      <c r="E21" s="28" t="s">
        <v>175</v>
      </c>
      <c r="F21" s="29">
        <v>43344</v>
      </c>
      <c r="G21" s="29">
        <v>44409</v>
      </c>
      <c r="H21" s="30" t="s">
        <v>176</v>
      </c>
      <c r="I21" s="42">
        <v>95000</v>
      </c>
      <c r="J21" s="28" t="s">
        <v>177</v>
      </c>
      <c r="K21" s="32" t="s">
        <v>178</v>
      </c>
      <c r="L21" s="32" t="s">
        <v>179</v>
      </c>
      <c r="M21" s="32" t="s">
        <v>180</v>
      </c>
      <c r="N21" s="361"/>
      <c r="O21" s="361"/>
      <c r="P21" s="361" t="s">
        <v>58</v>
      </c>
      <c r="Q21" s="361"/>
      <c r="R21" s="361"/>
      <c r="S21" s="362"/>
      <c r="T21" s="27" t="s">
        <v>181</v>
      </c>
      <c r="U21" s="27" t="s">
        <v>182</v>
      </c>
      <c r="V21" s="27" t="s">
        <v>183</v>
      </c>
      <c r="W21" s="30" t="s">
        <v>184</v>
      </c>
      <c r="X21" s="34"/>
      <c r="Y21" s="34"/>
      <c r="Z21" s="34"/>
      <c r="AA21" s="34"/>
      <c r="AB21" s="34"/>
      <c r="AC21" s="29">
        <v>45139</v>
      </c>
      <c r="AD21" s="25"/>
      <c r="AE21" s="34"/>
      <c r="AF21" s="25"/>
      <c r="AG21" s="34"/>
      <c r="AH21" s="34"/>
      <c r="AI21" s="44"/>
      <c r="AJ21" s="4"/>
      <c r="AK21" s="4"/>
      <c r="AL21" s="4"/>
      <c r="AM21" s="4"/>
    </row>
    <row r="22" spans="1:39" ht="142.5" customHeight="1" x14ac:dyDescent="0.2">
      <c r="A22" s="976"/>
      <c r="B22" s="25" t="s">
        <v>185</v>
      </c>
      <c r="C22" s="27" t="s">
        <v>186</v>
      </c>
      <c r="D22" s="27" t="s">
        <v>187</v>
      </c>
      <c r="E22" s="28" t="s">
        <v>188</v>
      </c>
      <c r="F22" s="29">
        <v>43525</v>
      </c>
      <c r="G22" s="29">
        <v>45139</v>
      </c>
      <c r="H22" s="30" t="s">
        <v>189</v>
      </c>
      <c r="I22" s="42">
        <v>100000</v>
      </c>
      <c r="J22" s="28" t="s">
        <v>190</v>
      </c>
      <c r="K22" s="28" t="s">
        <v>191</v>
      </c>
      <c r="L22" s="28" t="s">
        <v>192</v>
      </c>
      <c r="M22" s="28" t="s">
        <v>193</v>
      </c>
      <c r="N22" s="361"/>
      <c r="O22" s="361"/>
      <c r="P22" s="361"/>
      <c r="Q22" s="361" t="s">
        <v>58</v>
      </c>
      <c r="R22" s="361"/>
      <c r="S22" s="362"/>
      <c r="T22" s="27" t="s">
        <v>194</v>
      </c>
      <c r="U22" s="27" t="s">
        <v>195</v>
      </c>
      <c r="V22" s="27" t="s">
        <v>196</v>
      </c>
      <c r="W22" s="30" t="s">
        <v>197</v>
      </c>
      <c r="X22" s="364"/>
      <c r="Y22" s="34"/>
      <c r="Z22" s="34"/>
      <c r="AA22" s="34"/>
      <c r="AB22" s="34"/>
      <c r="AC22" s="25"/>
      <c r="AD22" s="25"/>
      <c r="AE22" s="34"/>
      <c r="AF22" s="25"/>
      <c r="AG22" s="34"/>
      <c r="AH22" s="34"/>
      <c r="AI22" s="44"/>
      <c r="AJ22" s="4"/>
      <c r="AK22" s="4"/>
      <c r="AL22" s="4"/>
      <c r="AM22" s="4"/>
    </row>
    <row r="23" spans="1:39" ht="115.5" customHeight="1" x14ac:dyDescent="0.2">
      <c r="A23" s="976"/>
      <c r="B23" s="25" t="s">
        <v>198</v>
      </c>
      <c r="C23" s="45" t="s">
        <v>199</v>
      </c>
      <c r="D23" s="27" t="s">
        <v>200</v>
      </c>
      <c r="E23" s="28" t="s">
        <v>201</v>
      </c>
      <c r="F23" s="29">
        <v>43344</v>
      </c>
      <c r="G23" s="29">
        <v>44774</v>
      </c>
      <c r="H23" s="30" t="s">
        <v>176</v>
      </c>
      <c r="I23" s="42">
        <v>110000</v>
      </c>
      <c r="J23" s="28" t="s">
        <v>202</v>
      </c>
      <c r="K23" s="32" t="s">
        <v>203</v>
      </c>
      <c r="L23" s="32" t="s">
        <v>56</v>
      </c>
      <c r="M23" s="50"/>
      <c r="N23" s="365"/>
      <c r="O23" s="365"/>
      <c r="P23" s="365"/>
      <c r="Q23" s="365"/>
      <c r="R23" s="365" t="s">
        <v>58</v>
      </c>
      <c r="S23" s="366"/>
      <c r="T23" s="27" t="s">
        <v>204</v>
      </c>
      <c r="U23" s="34" t="s">
        <v>205</v>
      </c>
      <c r="V23" s="34"/>
      <c r="W23" s="30" t="s">
        <v>184</v>
      </c>
      <c r="X23" s="51"/>
      <c r="Y23" s="34"/>
      <c r="Z23" s="34"/>
      <c r="AA23" s="34"/>
      <c r="AB23" s="34"/>
      <c r="AC23" s="25"/>
      <c r="AD23" s="25"/>
      <c r="AE23" s="34"/>
      <c r="AF23" s="25"/>
      <c r="AG23" s="34"/>
      <c r="AH23" s="34"/>
      <c r="AI23" s="41" t="s">
        <v>206</v>
      </c>
      <c r="AJ23" s="4"/>
      <c r="AK23" s="4"/>
      <c r="AL23" s="4"/>
      <c r="AM23" s="4"/>
    </row>
    <row r="24" spans="1:39" ht="70.5" customHeight="1" x14ac:dyDescent="0.2">
      <c r="A24" s="976"/>
      <c r="B24" s="25" t="s">
        <v>207</v>
      </c>
      <c r="C24" s="45" t="s">
        <v>208</v>
      </c>
      <c r="D24" s="27" t="s">
        <v>209</v>
      </c>
      <c r="E24" s="28" t="s">
        <v>210</v>
      </c>
      <c r="F24" s="29">
        <v>43497</v>
      </c>
      <c r="G24" s="29">
        <v>44774</v>
      </c>
      <c r="H24" s="30" t="s">
        <v>211</v>
      </c>
      <c r="I24" s="31">
        <v>225000</v>
      </c>
      <c r="J24" s="28" t="s">
        <v>212</v>
      </c>
      <c r="K24" s="52" t="s">
        <v>213</v>
      </c>
      <c r="L24" s="52" t="s">
        <v>214</v>
      </c>
      <c r="M24" s="52"/>
      <c r="N24" s="365"/>
      <c r="O24" s="365"/>
      <c r="P24" s="365"/>
      <c r="Q24" s="365" t="s">
        <v>58</v>
      </c>
      <c r="R24" s="365"/>
      <c r="S24" s="366"/>
      <c r="T24" s="2" t="s">
        <v>215</v>
      </c>
      <c r="U24" s="34" t="s">
        <v>216</v>
      </c>
      <c r="V24" s="34"/>
      <c r="W24" s="30" t="s">
        <v>217</v>
      </c>
      <c r="X24" s="364"/>
      <c r="Y24" s="34"/>
      <c r="Z24" s="34"/>
      <c r="AA24" s="34"/>
      <c r="AB24" s="34"/>
      <c r="AC24" s="29">
        <v>45139</v>
      </c>
      <c r="AD24" s="25"/>
      <c r="AE24" s="34"/>
      <c r="AF24" s="25"/>
      <c r="AG24" s="34"/>
      <c r="AH24" s="34"/>
      <c r="AI24" s="44"/>
      <c r="AJ24" s="4"/>
      <c r="AK24" s="4"/>
      <c r="AL24" s="4"/>
      <c r="AM24" s="4"/>
    </row>
    <row r="25" spans="1:39" ht="293.25" customHeight="1" x14ac:dyDescent="0.2">
      <c r="A25" s="976"/>
      <c r="B25" s="25" t="s">
        <v>218</v>
      </c>
      <c r="C25" s="53" t="s">
        <v>219</v>
      </c>
      <c r="D25" s="27" t="s">
        <v>220</v>
      </c>
      <c r="E25" s="28" t="s">
        <v>221</v>
      </c>
      <c r="F25" s="54">
        <v>43344</v>
      </c>
      <c r="G25" s="54">
        <v>45139</v>
      </c>
      <c r="H25" s="30" t="s">
        <v>222</v>
      </c>
      <c r="I25" s="42">
        <v>100000</v>
      </c>
      <c r="J25" s="28" t="s">
        <v>223</v>
      </c>
      <c r="K25" s="52" t="s">
        <v>224</v>
      </c>
      <c r="L25" s="52" t="s">
        <v>225</v>
      </c>
      <c r="M25" s="46" t="s">
        <v>226</v>
      </c>
      <c r="N25" s="365"/>
      <c r="O25" s="365"/>
      <c r="P25" s="365" t="s">
        <v>58</v>
      </c>
      <c r="Q25" s="365"/>
      <c r="R25" s="365"/>
      <c r="S25" s="366"/>
      <c r="T25" s="27" t="s">
        <v>227</v>
      </c>
      <c r="U25" s="27" t="s">
        <v>228</v>
      </c>
      <c r="V25" s="27" t="s">
        <v>229</v>
      </c>
      <c r="W25" s="30" t="s">
        <v>230</v>
      </c>
      <c r="X25" s="51"/>
      <c r="Y25" s="34"/>
      <c r="Z25" s="34"/>
      <c r="AA25" s="34"/>
      <c r="AB25" s="34"/>
      <c r="AC25" s="25"/>
      <c r="AD25" s="25"/>
      <c r="AE25" s="34"/>
      <c r="AF25" s="25"/>
      <c r="AG25" s="34"/>
      <c r="AH25" s="34"/>
      <c r="AI25" s="44"/>
      <c r="AJ25" s="4"/>
      <c r="AK25" s="4"/>
      <c r="AL25" s="4"/>
      <c r="AM25" s="4"/>
    </row>
    <row r="26" spans="1:39" ht="132" customHeight="1" x14ac:dyDescent="0.2">
      <c r="A26" s="976"/>
      <c r="B26" s="25" t="s">
        <v>231</v>
      </c>
      <c r="C26" s="26" t="s">
        <v>232</v>
      </c>
      <c r="D26" s="27" t="s">
        <v>233</v>
      </c>
      <c r="E26" s="28" t="s">
        <v>234</v>
      </c>
      <c r="F26" s="29">
        <v>43344</v>
      </c>
      <c r="G26" s="29">
        <v>43739</v>
      </c>
      <c r="H26" s="30" t="s">
        <v>235</v>
      </c>
      <c r="I26" s="42">
        <v>15000</v>
      </c>
      <c r="J26" s="28" t="s">
        <v>236</v>
      </c>
      <c r="K26" s="28" t="s">
        <v>237</v>
      </c>
      <c r="L26" s="28" t="s">
        <v>238</v>
      </c>
      <c r="M26" s="28"/>
      <c r="N26" s="365"/>
      <c r="O26" s="365"/>
      <c r="P26" s="365"/>
      <c r="Q26" s="365"/>
      <c r="R26" s="365" t="s">
        <v>58</v>
      </c>
      <c r="S26" s="366"/>
      <c r="T26" s="27" t="s">
        <v>181</v>
      </c>
      <c r="U26" s="27" t="s">
        <v>182</v>
      </c>
      <c r="V26" s="27" t="s">
        <v>239</v>
      </c>
      <c r="W26" s="30" t="s">
        <v>184</v>
      </c>
      <c r="X26" s="26" t="s">
        <v>240</v>
      </c>
      <c r="Y26" s="4"/>
      <c r="Z26" s="55"/>
      <c r="AA26" s="34"/>
      <c r="AB26" s="34"/>
      <c r="AC26" s="25"/>
      <c r="AD26" s="25"/>
      <c r="AE26" s="34"/>
      <c r="AF26" s="25"/>
      <c r="AG26" s="34"/>
      <c r="AH26" s="34"/>
      <c r="AI26" s="49" t="s">
        <v>241</v>
      </c>
      <c r="AJ26" s="4"/>
      <c r="AK26" s="4"/>
      <c r="AL26" s="4"/>
      <c r="AM26" s="4"/>
    </row>
    <row r="27" spans="1:39" ht="71.25" customHeight="1" x14ac:dyDescent="0.2">
      <c r="A27" s="976"/>
      <c r="B27" s="25" t="s">
        <v>242</v>
      </c>
      <c r="C27" s="27" t="s">
        <v>243</v>
      </c>
      <c r="D27" s="27" t="s">
        <v>244</v>
      </c>
      <c r="E27" s="28" t="s">
        <v>210</v>
      </c>
      <c r="F27" s="54">
        <v>43497</v>
      </c>
      <c r="G27" s="54">
        <v>44044</v>
      </c>
      <c r="H27" s="30" t="s">
        <v>245</v>
      </c>
      <c r="I27" s="42">
        <v>40000</v>
      </c>
      <c r="J27" s="28" t="s">
        <v>246</v>
      </c>
      <c r="K27" s="28" t="s">
        <v>247</v>
      </c>
      <c r="L27" s="28" t="s">
        <v>248</v>
      </c>
      <c r="M27" s="34"/>
      <c r="N27" s="365"/>
      <c r="O27" s="365" t="s">
        <v>58</v>
      </c>
      <c r="P27" s="365"/>
      <c r="Q27" s="365"/>
      <c r="R27" s="365"/>
      <c r="S27" s="366"/>
      <c r="T27" s="27" t="s">
        <v>249</v>
      </c>
      <c r="U27" s="34" t="s">
        <v>250</v>
      </c>
      <c r="V27" s="27" t="s">
        <v>251</v>
      </c>
      <c r="W27" s="30" t="s">
        <v>252</v>
      </c>
      <c r="X27" s="34"/>
      <c r="Y27" s="34"/>
      <c r="Z27" s="34"/>
      <c r="AA27" s="34"/>
      <c r="AB27" s="34"/>
      <c r="AC27" s="29">
        <v>45139</v>
      </c>
      <c r="AD27" s="25"/>
      <c r="AE27" s="34"/>
      <c r="AF27" s="25"/>
      <c r="AG27" s="34"/>
      <c r="AH27" s="34"/>
      <c r="AI27" s="44"/>
      <c r="AJ27" s="4"/>
      <c r="AK27" s="4"/>
      <c r="AL27" s="4"/>
      <c r="AM27" s="4"/>
    </row>
    <row r="28" spans="1:39" ht="75" customHeight="1" x14ac:dyDescent="0.2">
      <c r="A28" s="976"/>
      <c r="B28" s="25" t="s">
        <v>253</v>
      </c>
      <c r="C28" s="27" t="s">
        <v>254</v>
      </c>
      <c r="D28" s="27" t="s">
        <v>255</v>
      </c>
      <c r="E28" s="28" t="s">
        <v>210</v>
      </c>
      <c r="F28" s="54">
        <v>43497</v>
      </c>
      <c r="G28" s="54">
        <v>44044</v>
      </c>
      <c r="H28" s="30" t="s">
        <v>245</v>
      </c>
      <c r="I28" s="42">
        <v>40000</v>
      </c>
      <c r="J28" s="28" t="s">
        <v>256</v>
      </c>
      <c r="K28" s="28" t="s">
        <v>165</v>
      </c>
      <c r="L28" s="28" t="s">
        <v>257</v>
      </c>
      <c r="M28" s="4"/>
      <c r="N28" s="365"/>
      <c r="O28" s="365" t="s">
        <v>58</v>
      </c>
      <c r="P28" s="365"/>
      <c r="Q28" s="365"/>
      <c r="R28" s="365"/>
      <c r="S28" s="366"/>
      <c r="T28" s="27" t="s">
        <v>249</v>
      </c>
      <c r="U28" s="34" t="s">
        <v>250</v>
      </c>
      <c r="V28" s="27" t="s">
        <v>251</v>
      </c>
      <c r="W28" s="30" t="s">
        <v>252</v>
      </c>
      <c r="X28" s="34"/>
      <c r="Y28" s="34"/>
      <c r="Z28" s="34"/>
      <c r="AA28" s="34"/>
      <c r="AB28" s="34"/>
      <c r="AC28" s="29">
        <v>45139</v>
      </c>
      <c r="AD28" s="25"/>
      <c r="AE28" s="34"/>
      <c r="AF28" s="25"/>
      <c r="AG28" s="34"/>
      <c r="AH28" s="34"/>
      <c r="AI28" s="44"/>
      <c r="AJ28" s="4"/>
      <c r="AK28" s="4"/>
      <c r="AL28" s="4"/>
      <c r="AM28" s="4"/>
    </row>
    <row r="29" spans="1:39" ht="180" customHeight="1" x14ac:dyDescent="0.2">
      <c r="A29" s="976"/>
      <c r="B29" s="25" t="s">
        <v>258</v>
      </c>
      <c r="C29" s="27" t="s">
        <v>259</v>
      </c>
      <c r="D29" s="27" t="s">
        <v>260</v>
      </c>
      <c r="E29" s="28" t="s">
        <v>261</v>
      </c>
      <c r="F29" s="54">
        <v>43709</v>
      </c>
      <c r="G29" s="54">
        <v>45139</v>
      </c>
      <c r="H29" s="30" t="s">
        <v>262</v>
      </c>
      <c r="I29" s="42">
        <v>15000</v>
      </c>
      <c r="J29" s="28" t="s">
        <v>263</v>
      </c>
      <c r="K29" s="28" t="s">
        <v>264</v>
      </c>
      <c r="L29" s="28" t="s">
        <v>265</v>
      </c>
      <c r="M29" s="28"/>
      <c r="N29" s="365"/>
      <c r="O29" s="365"/>
      <c r="P29" s="365" t="s">
        <v>58</v>
      </c>
      <c r="Q29" s="365"/>
      <c r="R29" s="365"/>
      <c r="S29" s="366"/>
      <c r="T29" s="56" t="s">
        <v>266</v>
      </c>
      <c r="U29" s="56" t="s">
        <v>267</v>
      </c>
      <c r="V29" s="56" t="s">
        <v>268</v>
      </c>
      <c r="W29" s="30" t="s">
        <v>269</v>
      </c>
      <c r="X29" s="364"/>
      <c r="Y29" s="34"/>
      <c r="Z29" s="34"/>
      <c r="AA29" s="34"/>
      <c r="AB29" s="34"/>
      <c r="AC29" s="25"/>
      <c r="AD29" s="25"/>
      <c r="AE29" s="34"/>
      <c r="AF29" s="25"/>
      <c r="AG29" s="34"/>
      <c r="AH29" s="34"/>
      <c r="AI29" s="44"/>
      <c r="AJ29" s="4"/>
      <c r="AK29" s="4"/>
      <c r="AL29" s="4"/>
      <c r="AM29" s="4"/>
    </row>
    <row r="30" spans="1:39" ht="344.25" customHeight="1" x14ac:dyDescent="0.2">
      <c r="A30" s="976"/>
      <c r="B30" s="25" t="s">
        <v>270</v>
      </c>
      <c r="C30" s="26" t="s">
        <v>271</v>
      </c>
      <c r="D30" s="27" t="s">
        <v>272</v>
      </c>
      <c r="E30" s="28" t="s">
        <v>273</v>
      </c>
      <c r="F30" s="54">
        <v>43344</v>
      </c>
      <c r="G30" s="54">
        <v>45139</v>
      </c>
      <c r="H30" s="30" t="s">
        <v>222</v>
      </c>
      <c r="I30" s="31">
        <v>50000</v>
      </c>
      <c r="J30" s="28" t="s">
        <v>274</v>
      </c>
      <c r="K30" s="57" t="s">
        <v>275</v>
      </c>
      <c r="L30" s="28" t="s">
        <v>276</v>
      </c>
      <c r="M30" s="58" t="s">
        <v>277</v>
      </c>
      <c r="N30" s="365"/>
      <c r="O30" s="365"/>
      <c r="P30" s="365"/>
      <c r="Q30" s="365" t="s">
        <v>58</v>
      </c>
      <c r="R30" s="365"/>
      <c r="S30" s="366"/>
      <c r="T30" s="27" t="s">
        <v>278</v>
      </c>
      <c r="U30" s="27" t="s">
        <v>279</v>
      </c>
      <c r="V30" s="27" t="s">
        <v>280</v>
      </c>
      <c r="W30" s="30" t="s">
        <v>281</v>
      </c>
      <c r="X30" s="51"/>
      <c r="Y30" s="34"/>
      <c r="Z30" s="34"/>
      <c r="AA30" s="34"/>
      <c r="AB30" s="34"/>
      <c r="AC30" s="25"/>
      <c r="AD30" s="25"/>
      <c r="AE30" s="34"/>
      <c r="AF30" s="25"/>
      <c r="AG30" s="34"/>
      <c r="AH30" s="34"/>
      <c r="AI30" s="44"/>
      <c r="AJ30" s="4"/>
      <c r="AK30" s="4"/>
      <c r="AL30" s="4"/>
      <c r="AM30" s="4"/>
    </row>
    <row r="31" spans="1:39" ht="138" customHeight="1" x14ac:dyDescent="0.2">
      <c r="A31" s="976"/>
      <c r="B31" s="25" t="s">
        <v>282</v>
      </c>
      <c r="C31" s="27" t="s">
        <v>283</v>
      </c>
      <c r="D31" s="27" t="s">
        <v>284</v>
      </c>
      <c r="E31" s="28" t="s">
        <v>285</v>
      </c>
      <c r="F31" s="54">
        <v>43709</v>
      </c>
      <c r="G31" s="54">
        <v>44774</v>
      </c>
      <c r="H31" s="30" t="s">
        <v>176</v>
      </c>
      <c r="I31" s="42">
        <v>150000</v>
      </c>
      <c r="J31" s="28" t="s">
        <v>286</v>
      </c>
      <c r="K31" s="28" t="s">
        <v>56</v>
      </c>
      <c r="L31" s="28" t="s">
        <v>192</v>
      </c>
      <c r="M31" s="28"/>
      <c r="N31" s="365"/>
      <c r="O31" s="365"/>
      <c r="P31" s="365" t="s">
        <v>58</v>
      </c>
      <c r="Q31" s="365"/>
      <c r="R31" s="365"/>
      <c r="S31" s="366"/>
      <c r="T31" s="27" t="s">
        <v>287</v>
      </c>
      <c r="U31" s="34"/>
      <c r="V31" s="34" t="s">
        <v>288</v>
      </c>
      <c r="W31" s="30" t="s">
        <v>184</v>
      </c>
      <c r="X31" s="51"/>
      <c r="Y31" s="34"/>
      <c r="Z31" s="34"/>
      <c r="AA31" s="34"/>
      <c r="AB31" s="34"/>
      <c r="AC31" s="29">
        <v>45139</v>
      </c>
      <c r="AD31" s="25"/>
      <c r="AE31" s="34"/>
      <c r="AF31" s="25"/>
      <c r="AG31" s="34"/>
      <c r="AH31" s="34"/>
      <c r="AI31" s="44"/>
      <c r="AJ31" s="4"/>
      <c r="AK31" s="4"/>
      <c r="AL31" s="4"/>
      <c r="AM31" s="4"/>
    </row>
    <row r="32" spans="1:39" ht="150" customHeight="1" x14ac:dyDescent="0.2">
      <c r="A32" s="976"/>
      <c r="B32" s="25" t="s">
        <v>289</v>
      </c>
      <c r="C32" s="26" t="s">
        <v>290</v>
      </c>
      <c r="D32" s="27" t="s">
        <v>291</v>
      </c>
      <c r="E32" s="28" t="s">
        <v>292</v>
      </c>
      <c r="F32" s="54">
        <v>43891</v>
      </c>
      <c r="G32" s="54">
        <v>44593</v>
      </c>
      <c r="H32" s="30" t="s">
        <v>176</v>
      </c>
      <c r="I32" s="42">
        <v>80000</v>
      </c>
      <c r="J32" s="28" t="s">
        <v>293</v>
      </c>
      <c r="K32" s="48" t="s">
        <v>294</v>
      </c>
      <c r="L32" s="28" t="s">
        <v>295</v>
      </c>
      <c r="M32" s="28" t="s">
        <v>296</v>
      </c>
      <c r="N32" s="365"/>
      <c r="O32" s="365"/>
      <c r="P32" s="365" t="s">
        <v>58</v>
      </c>
      <c r="Q32" s="365"/>
      <c r="R32" s="365"/>
      <c r="S32" s="366"/>
      <c r="T32" s="27" t="s">
        <v>297</v>
      </c>
      <c r="U32" s="34"/>
      <c r="V32" s="27" t="s">
        <v>298</v>
      </c>
      <c r="W32" s="30" t="s">
        <v>184</v>
      </c>
      <c r="X32" s="51"/>
      <c r="Y32" s="34"/>
      <c r="Z32" s="34"/>
      <c r="AA32" s="34"/>
      <c r="AB32" s="34"/>
      <c r="AC32" s="29">
        <v>45140</v>
      </c>
      <c r="AD32" s="25"/>
      <c r="AE32" s="34"/>
      <c r="AF32" s="25"/>
      <c r="AG32" s="34"/>
      <c r="AH32" s="34"/>
      <c r="AI32" s="44"/>
      <c r="AJ32" s="4"/>
      <c r="AK32" s="4"/>
      <c r="AL32" s="4"/>
      <c r="AM32" s="4"/>
    </row>
    <row r="33" spans="1:39" ht="409.5" customHeight="1" x14ac:dyDescent="0.2">
      <c r="A33" s="976"/>
      <c r="B33" s="25" t="s">
        <v>299</v>
      </c>
      <c r="C33" s="27" t="s">
        <v>300</v>
      </c>
      <c r="D33" s="27" t="s">
        <v>301</v>
      </c>
      <c r="E33" s="28" t="s">
        <v>302</v>
      </c>
      <c r="F33" s="54">
        <v>43344</v>
      </c>
      <c r="G33" s="54">
        <v>45139</v>
      </c>
      <c r="H33" s="30" t="s">
        <v>303</v>
      </c>
      <c r="I33" s="42">
        <v>31000</v>
      </c>
      <c r="J33" s="28" t="s">
        <v>304</v>
      </c>
      <c r="K33" s="28" t="s">
        <v>305</v>
      </c>
      <c r="L33" s="28" t="s">
        <v>192</v>
      </c>
      <c r="M33" s="28"/>
      <c r="N33" s="365"/>
      <c r="O33" s="365"/>
      <c r="P33" s="365"/>
      <c r="Q33" s="365" t="s">
        <v>58</v>
      </c>
      <c r="R33" s="365"/>
      <c r="S33" s="366"/>
      <c r="T33" s="27" t="s">
        <v>306</v>
      </c>
      <c r="U33" s="27" t="s">
        <v>307</v>
      </c>
      <c r="V33" s="59"/>
      <c r="W33" s="30" t="s">
        <v>303</v>
      </c>
      <c r="X33" s="51"/>
      <c r="Y33" s="34"/>
      <c r="Z33" s="34"/>
      <c r="AA33" s="34"/>
      <c r="AB33" s="34"/>
      <c r="AC33" s="25"/>
      <c r="AD33" s="25"/>
      <c r="AE33" s="34"/>
      <c r="AF33" s="25"/>
      <c r="AG33" s="34"/>
      <c r="AH33" s="34"/>
      <c r="AI33" s="44"/>
      <c r="AJ33" s="4"/>
      <c r="AK33" s="4"/>
      <c r="AL33" s="4"/>
      <c r="AM33" s="4"/>
    </row>
    <row r="34" spans="1:39" ht="63.6" customHeight="1" x14ac:dyDescent="0.2">
      <c r="A34" s="976"/>
      <c r="B34" s="25" t="s">
        <v>308</v>
      </c>
      <c r="C34" s="27" t="s">
        <v>309</v>
      </c>
      <c r="D34" s="60" t="s">
        <v>310</v>
      </c>
      <c r="E34" s="28" t="s">
        <v>311</v>
      </c>
      <c r="F34" s="54">
        <v>43344</v>
      </c>
      <c r="G34" s="54">
        <v>45139</v>
      </c>
      <c r="H34" s="30" t="s">
        <v>312</v>
      </c>
      <c r="I34" s="42">
        <v>5000</v>
      </c>
      <c r="J34" s="28" t="s">
        <v>313</v>
      </c>
      <c r="K34" s="367" t="s">
        <v>314</v>
      </c>
      <c r="L34" s="367" t="s">
        <v>315</v>
      </c>
      <c r="M34" s="28"/>
      <c r="N34" s="365"/>
      <c r="O34" s="365"/>
      <c r="P34" s="365" t="s">
        <v>58</v>
      </c>
      <c r="Q34" s="365"/>
      <c r="R34" s="365"/>
      <c r="S34" s="366"/>
      <c r="T34" s="27" t="s">
        <v>316</v>
      </c>
      <c r="U34" s="34"/>
      <c r="V34" s="34"/>
      <c r="W34" s="30" t="s">
        <v>317</v>
      </c>
      <c r="X34" s="51"/>
      <c r="Y34" s="34"/>
      <c r="Z34" s="34"/>
      <c r="AA34" s="34"/>
      <c r="AB34" s="34"/>
      <c r="AC34" s="25"/>
      <c r="AD34" s="25"/>
      <c r="AE34" s="34"/>
      <c r="AF34" s="30" t="s">
        <v>318</v>
      </c>
      <c r="AG34" s="34"/>
      <c r="AH34" s="34"/>
      <c r="AI34" s="44"/>
      <c r="AJ34" s="4"/>
      <c r="AK34" s="4"/>
      <c r="AL34" s="4"/>
      <c r="AM34" s="4"/>
    </row>
    <row r="35" spans="1:39" ht="142.5" customHeight="1" x14ac:dyDescent="0.2">
      <c r="A35" s="976"/>
      <c r="B35" s="25" t="s">
        <v>319</v>
      </c>
      <c r="C35" s="53" t="s">
        <v>320</v>
      </c>
      <c r="D35" s="27" t="s">
        <v>321</v>
      </c>
      <c r="E35" s="28" t="s">
        <v>322</v>
      </c>
      <c r="F35" s="54">
        <v>43344</v>
      </c>
      <c r="G35" s="54">
        <v>45139</v>
      </c>
      <c r="H35" s="30" t="s">
        <v>323</v>
      </c>
      <c r="I35" s="31">
        <v>80000</v>
      </c>
      <c r="J35" s="28" t="s">
        <v>324</v>
      </c>
      <c r="K35" s="32" t="s">
        <v>325</v>
      </c>
      <c r="L35" s="32" t="s">
        <v>326</v>
      </c>
      <c r="M35" s="28" t="s">
        <v>327</v>
      </c>
      <c r="N35" s="365"/>
      <c r="O35" s="365"/>
      <c r="P35" s="365"/>
      <c r="Q35" s="365" t="s">
        <v>58</v>
      </c>
      <c r="R35" s="365"/>
      <c r="S35" s="366"/>
      <c r="T35" s="2" t="s">
        <v>328</v>
      </c>
      <c r="U35" s="27" t="s">
        <v>329</v>
      </c>
      <c r="V35" s="365"/>
      <c r="W35" s="363" t="s">
        <v>330</v>
      </c>
      <c r="X35" s="368"/>
      <c r="Y35" s="365"/>
      <c r="Z35" s="34"/>
      <c r="AA35" s="34"/>
      <c r="AB35" s="34"/>
      <c r="AC35" s="25"/>
      <c r="AD35" s="25"/>
      <c r="AE35" s="34"/>
      <c r="AF35" s="25"/>
      <c r="AG35" s="34"/>
      <c r="AH35" s="34"/>
      <c r="AI35" s="44"/>
      <c r="AJ35" s="4"/>
      <c r="AK35" s="4"/>
      <c r="AL35" s="4"/>
      <c r="AM35" s="4"/>
    </row>
    <row r="36" spans="1:39" ht="119.25" customHeight="1" x14ac:dyDescent="0.2">
      <c r="A36" s="976"/>
      <c r="B36" s="25" t="s">
        <v>331</v>
      </c>
      <c r="C36" s="27" t="s">
        <v>332</v>
      </c>
      <c r="D36" s="47" t="s">
        <v>333</v>
      </c>
      <c r="E36" s="46" t="s">
        <v>334</v>
      </c>
      <c r="F36" s="54">
        <v>43344</v>
      </c>
      <c r="G36" s="54">
        <v>45139</v>
      </c>
      <c r="H36" s="61" t="s">
        <v>335</v>
      </c>
      <c r="I36" s="31">
        <v>1500000</v>
      </c>
      <c r="J36" s="46" t="s">
        <v>336</v>
      </c>
      <c r="K36" s="62" t="s">
        <v>337</v>
      </c>
      <c r="L36" s="46" t="s">
        <v>338</v>
      </c>
      <c r="M36" s="32" t="s">
        <v>339</v>
      </c>
      <c r="N36" s="365"/>
      <c r="O36" s="365"/>
      <c r="P36" s="365"/>
      <c r="Q36" s="365" t="s">
        <v>58</v>
      </c>
      <c r="R36" s="365"/>
      <c r="S36" s="366"/>
      <c r="T36" s="63" t="s">
        <v>340</v>
      </c>
      <c r="U36" s="27" t="s">
        <v>341</v>
      </c>
      <c r="V36" s="34"/>
      <c r="W36" s="30" t="s">
        <v>342</v>
      </c>
      <c r="X36" s="27" t="s">
        <v>343</v>
      </c>
      <c r="Y36" s="34"/>
      <c r="Z36" s="34"/>
      <c r="AA36" s="34"/>
      <c r="AB36" s="34"/>
      <c r="AC36" s="25"/>
      <c r="AD36" s="25"/>
      <c r="AE36" s="34"/>
      <c r="AF36" s="25"/>
      <c r="AG36" s="34"/>
      <c r="AH36" s="34"/>
      <c r="AI36" s="44"/>
      <c r="AJ36" s="4"/>
      <c r="AK36" s="4"/>
      <c r="AL36" s="4"/>
      <c r="AM36" s="4"/>
    </row>
    <row r="37" spans="1:39" ht="102.75" customHeight="1" x14ac:dyDescent="0.2">
      <c r="A37" s="976"/>
      <c r="B37" s="25" t="s">
        <v>344</v>
      </c>
      <c r="C37" s="27" t="s">
        <v>345</v>
      </c>
      <c r="D37" s="47" t="s">
        <v>346</v>
      </c>
      <c r="E37" s="46" t="s">
        <v>347</v>
      </c>
      <c r="F37" s="54">
        <v>43344</v>
      </c>
      <c r="G37" s="54">
        <v>45139</v>
      </c>
      <c r="H37" s="30" t="s">
        <v>335</v>
      </c>
      <c r="I37" s="31">
        <v>1500000</v>
      </c>
      <c r="J37" s="46" t="s">
        <v>348</v>
      </c>
      <c r="K37" s="32" t="s">
        <v>349</v>
      </c>
      <c r="L37" s="369" t="s">
        <v>192</v>
      </c>
      <c r="M37" s="32" t="s">
        <v>339</v>
      </c>
      <c r="N37" s="365"/>
      <c r="O37" s="365"/>
      <c r="P37" s="365"/>
      <c r="Q37" s="365" t="s">
        <v>58</v>
      </c>
      <c r="R37" s="365"/>
      <c r="S37" s="366"/>
      <c r="T37" s="63" t="s">
        <v>350</v>
      </c>
      <c r="U37" s="27" t="s">
        <v>351</v>
      </c>
      <c r="V37" s="34"/>
      <c r="W37" s="30" t="s">
        <v>342</v>
      </c>
      <c r="X37" s="27" t="s">
        <v>343</v>
      </c>
      <c r="Y37" s="34"/>
      <c r="Z37" s="34"/>
      <c r="AA37" s="34"/>
      <c r="AB37" s="34"/>
      <c r="AC37" s="25"/>
      <c r="AD37" s="25"/>
      <c r="AE37" s="34"/>
      <c r="AF37" s="25"/>
      <c r="AG37" s="34"/>
      <c r="AH37" s="34"/>
      <c r="AI37" s="44"/>
      <c r="AJ37" s="4"/>
      <c r="AK37" s="4"/>
      <c r="AL37" s="4"/>
      <c r="AM37" s="4"/>
    </row>
    <row r="38" spans="1:39" ht="88.5" customHeight="1" x14ac:dyDescent="0.2">
      <c r="A38" s="976"/>
      <c r="B38" s="25" t="s">
        <v>352</v>
      </c>
      <c r="C38" s="27" t="s">
        <v>353</v>
      </c>
      <c r="D38" s="47" t="s">
        <v>354</v>
      </c>
      <c r="E38" s="46" t="s">
        <v>347</v>
      </c>
      <c r="F38" s="54">
        <v>43344</v>
      </c>
      <c r="G38" s="54">
        <v>45139</v>
      </c>
      <c r="H38" s="30" t="s">
        <v>335</v>
      </c>
      <c r="I38" s="31">
        <v>2000000</v>
      </c>
      <c r="J38" s="62" t="s">
        <v>355</v>
      </c>
      <c r="K38" s="28" t="s">
        <v>356</v>
      </c>
      <c r="L38" s="369" t="s">
        <v>192</v>
      </c>
      <c r="M38" s="32" t="s">
        <v>339</v>
      </c>
      <c r="N38" s="365"/>
      <c r="O38" s="365"/>
      <c r="P38" s="365"/>
      <c r="Q38" s="365" t="s">
        <v>58</v>
      </c>
      <c r="R38" s="365"/>
      <c r="S38" s="366"/>
      <c r="T38" s="63" t="s">
        <v>357</v>
      </c>
      <c r="U38" s="27" t="s">
        <v>358</v>
      </c>
      <c r="V38" s="34"/>
      <c r="W38" s="30" t="s">
        <v>342</v>
      </c>
      <c r="X38" s="27" t="s">
        <v>359</v>
      </c>
      <c r="Y38" s="34"/>
      <c r="Z38" s="34"/>
      <c r="AA38" s="34"/>
      <c r="AB38" s="34"/>
      <c r="AC38" s="25"/>
      <c r="AD38" s="25"/>
      <c r="AE38" s="34"/>
      <c r="AF38" s="25"/>
      <c r="AG38" s="34"/>
      <c r="AH38" s="34"/>
      <c r="AI38" s="44"/>
      <c r="AJ38" s="4"/>
      <c r="AK38" s="4"/>
      <c r="AL38" s="4"/>
      <c r="AM38" s="4"/>
    </row>
    <row r="39" spans="1:39" ht="244.5" customHeight="1" x14ac:dyDescent="0.2">
      <c r="A39" s="976"/>
      <c r="B39" s="25" t="s">
        <v>360</v>
      </c>
      <c r="C39" s="2" t="s">
        <v>361</v>
      </c>
      <c r="D39" s="47" t="s">
        <v>362</v>
      </c>
      <c r="E39" s="46" t="s">
        <v>363</v>
      </c>
      <c r="F39" s="54">
        <v>43344</v>
      </c>
      <c r="G39" s="54">
        <v>45139</v>
      </c>
      <c r="H39" s="64" t="s">
        <v>312</v>
      </c>
      <c r="I39" s="370">
        <v>500000</v>
      </c>
      <c r="J39" s="369" t="s">
        <v>364</v>
      </c>
      <c r="K39" s="369" t="s">
        <v>192</v>
      </c>
      <c r="L39" s="369" t="s">
        <v>192</v>
      </c>
      <c r="M39" s="65"/>
      <c r="N39" s="365"/>
      <c r="O39" s="365"/>
      <c r="P39" s="365"/>
      <c r="Q39" s="365" t="s">
        <v>58</v>
      </c>
      <c r="R39" s="365"/>
      <c r="S39" s="366"/>
      <c r="T39" s="2" t="s">
        <v>365</v>
      </c>
      <c r="U39" s="27" t="s">
        <v>366</v>
      </c>
      <c r="V39" s="34"/>
      <c r="W39" s="30" t="s">
        <v>317</v>
      </c>
      <c r="X39" s="215" t="s">
        <v>367</v>
      </c>
      <c r="Y39" s="27" t="s">
        <v>368</v>
      </c>
      <c r="Z39" s="34"/>
      <c r="AA39" s="34"/>
      <c r="AB39" s="34"/>
      <c r="AC39" s="25"/>
      <c r="AD39" s="25"/>
      <c r="AE39" s="34"/>
      <c r="AF39" s="25"/>
      <c r="AG39" s="34"/>
      <c r="AH39" s="34"/>
      <c r="AI39" s="44"/>
      <c r="AJ39" s="4"/>
      <c r="AK39" s="4"/>
      <c r="AL39" s="4"/>
      <c r="AM39" s="4"/>
    </row>
    <row r="40" spans="1:39" ht="174.75" customHeight="1" x14ac:dyDescent="0.2">
      <c r="A40" s="976"/>
      <c r="B40" s="25" t="s">
        <v>369</v>
      </c>
      <c r="C40" s="27" t="s">
        <v>370</v>
      </c>
      <c r="D40" s="27" t="s">
        <v>371</v>
      </c>
      <c r="E40" s="28" t="s">
        <v>372</v>
      </c>
      <c r="F40" s="54">
        <v>43344</v>
      </c>
      <c r="G40" s="54">
        <v>45139</v>
      </c>
      <c r="H40" s="30" t="s">
        <v>373</v>
      </c>
      <c r="I40" s="42">
        <v>30000</v>
      </c>
      <c r="J40" s="28" t="s">
        <v>374</v>
      </c>
      <c r="K40" s="32" t="s">
        <v>375</v>
      </c>
      <c r="L40" s="32" t="s">
        <v>376</v>
      </c>
      <c r="M40" s="32" t="s">
        <v>377</v>
      </c>
      <c r="N40" s="365"/>
      <c r="O40" s="365"/>
      <c r="P40" s="365"/>
      <c r="Q40" s="365" t="s">
        <v>58</v>
      </c>
      <c r="R40" s="365"/>
      <c r="S40" s="366"/>
      <c r="T40" s="27" t="s">
        <v>378</v>
      </c>
      <c r="U40" s="27" t="s">
        <v>379</v>
      </c>
      <c r="V40" s="59"/>
      <c r="W40" s="30" t="s">
        <v>380</v>
      </c>
      <c r="X40" s="28" t="s">
        <v>381</v>
      </c>
      <c r="Y40" s="27" t="s">
        <v>382</v>
      </c>
      <c r="Z40" s="34"/>
      <c r="AA40" s="34"/>
      <c r="AB40" s="34"/>
      <c r="AC40" s="25"/>
      <c r="AD40" s="25"/>
      <c r="AE40" s="34"/>
      <c r="AF40" s="25"/>
      <c r="AG40" s="34"/>
      <c r="AH40" s="34"/>
      <c r="AI40" s="44"/>
      <c r="AJ40" s="4"/>
      <c r="AK40" s="4"/>
      <c r="AL40" s="4"/>
      <c r="AM40" s="4"/>
    </row>
    <row r="41" spans="1:39" ht="96" customHeight="1" x14ac:dyDescent="0.2">
      <c r="A41" s="976"/>
      <c r="B41" s="25" t="s">
        <v>383</v>
      </c>
      <c r="C41" s="45" t="s">
        <v>384</v>
      </c>
      <c r="D41" s="371" t="s">
        <v>385</v>
      </c>
      <c r="E41" s="46" t="s">
        <v>386</v>
      </c>
      <c r="F41" s="54">
        <v>43709</v>
      </c>
      <c r="G41" s="54">
        <v>43862</v>
      </c>
      <c r="H41" s="30" t="s">
        <v>387</v>
      </c>
      <c r="I41" s="38">
        <v>5000</v>
      </c>
      <c r="J41" s="28" t="s">
        <v>388</v>
      </c>
      <c r="K41" s="46" t="s">
        <v>389</v>
      </c>
      <c r="L41" s="46" t="s">
        <v>390</v>
      </c>
      <c r="M41" s="28"/>
      <c r="N41" s="365"/>
      <c r="O41" s="365"/>
      <c r="P41" s="365" t="s">
        <v>58</v>
      </c>
      <c r="Q41" s="365"/>
      <c r="R41" s="365"/>
      <c r="S41" s="366"/>
      <c r="T41" s="27" t="s">
        <v>391</v>
      </c>
      <c r="U41" s="34" t="s">
        <v>392</v>
      </c>
      <c r="V41" s="27" t="s">
        <v>393</v>
      </c>
      <c r="W41" s="30" t="s">
        <v>147</v>
      </c>
      <c r="X41" s="27" t="s">
        <v>394</v>
      </c>
      <c r="Y41" s="34"/>
      <c r="Z41" s="34"/>
      <c r="AA41" s="34"/>
      <c r="AB41" s="34"/>
      <c r="AC41" s="29">
        <v>45139</v>
      </c>
      <c r="AD41" s="25"/>
      <c r="AE41" s="34"/>
      <c r="AF41" s="25"/>
      <c r="AG41" s="34"/>
      <c r="AH41" s="34"/>
      <c r="AI41" s="44"/>
      <c r="AJ41" s="4"/>
      <c r="AK41" s="4"/>
      <c r="AL41" s="4"/>
      <c r="AM41" s="4"/>
    </row>
    <row r="42" spans="1:39" ht="166.5" customHeight="1" x14ac:dyDescent="0.2">
      <c r="A42" s="976"/>
      <c r="B42" s="25" t="s">
        <v>395</v>
      </c>
      <c r="C42" s="27" t="s">
        <v>396</v>
      </c>
      <c r="D42" s="28" t="s">
        <v>397</v>
      </c>
      <c r="E42" s="27" t="s">
        <v>398</v>
      </c>
      <c r="F42" s="54">
        <v>43405</v>
      </c>
      <c r="G42" s="54">
        <v>45139</v>
      </c>
      <c r="H42" s="30" t="s">
        <v>399</v>
      </c>
      <c r="I42" s="42">
        <v>200000</v>
      </c>
      <c r="J42" s="28" t="s">
        <v>400</v>
      </c>
      <c r="K42" s="28" t="s">
        <v>401</v>
      </c>
      <c r="L42" s="28" t="s">
        <v>192</v>
      </c>
      <c r="M42" s="28"/>
      <c r="N42" s="365"/>
      <c r="O42" s="365"/>
      <c r="P42" s="365"/>
      <c r="Q42" s="365" t="s">
        <v>58</v>
      </c>
      <c r="R42" s="365"/>
      <c r="S42" s="366"/>
      <c r="T42" s="27" t="s">
        <v>402</v>
      </c>
      <c r="U42" s="27" t="s">
        <v>403</v>
      </c>
      <c r="V42" s="59"/>
      <c r="W42" s="30" t="s">
        <v>404</v>
      </c>
      <c r="X42" s="364"/>
      <c r="Y42" s="34"/>
      <c r="Z42" s="34"/>
      <c r="AA42" s="34"/>
      <c r="AB42" s="34"/>
      <c r="AC42" s="25"/>
      <c r="AD42" s="25"/>
      <c r="AE42" s="34"/>
      <c r="AF42" s="25"/>
      <c r="AG42" s="34"/>
      <c r="AH42" s="34"/>
      <c r="AI42" s="44"/>
      <c r="AJ42" s="4"/>
      <c r="AK42" s="4"/>
      <c r="AL42" s="4"/>
      <c r="AM42" s="4"/>
    </row>
    <row r="43" spans="1:39" ht="204" customHeight="1" x14ac:dyDescent="0.2">
      <c r="A43" s="976"/>
      <c r="B43" s="25" t="s">
        <v>405</v>
      </c>
      <c r="C43" s="27" t="s">
        <v>406</v>
      </c>
      <c r="D43" s="47" t="s">
        <v>407</v>
      </c>
      <c r="E43" s="28" t="s">
        <v>408</v>
      </c>
      <c r="F43" s="54">
        <v>43344</v>
      </c>
      <c r="G43" s="54">
        <v>43497</v>
      </c>
      <c r="H43" s="30" t="s">
        <v>92</v>
      </c>
      <c r="I43" s="31">
        <v>650000</v>
      </c>
      <c r="J43" s="28" t="s">
        <v>409</v>
      </c>
      <c r="K43" s="66" t="s">
        <v>410</v>
      </c>
      <c r="L43" s="66" t="s">
        <v>411</v>
      </c>
      <c r="M43" s="32" t="s">
        <v>412</v>
      </c>
      <c r="N43" s="365"/>
      <c r="O43" s="365"/>
      <c r="P43" s="365"/>
      <c r="Q43" s="365"/>
      <c r="R43" s="365" t="s">
        <v>58</v>
      </c>
      <c r="S43" s="366"/>
      <c r="T43" s="27" t="s">
        <v>413</v>
      </c>
      <c r="U43" s="27" t="s">
        <v>414</v>
      </c>
      <c r="V43" s="34"/>
      <c r="W43" s="30" t="s">
        <v>415</v>
      </c>
      <c r="X43" s="364"/>
      <c r="Y43" s="34"/>
      <c r="Z43" s="34"/>
      <c r="AA43" s="34"/>
      <c r="AB43" s="34"/>
      <c r="AC43" s="25"/>
      <c r="AD43" s="25"/>
      <c r="AE43" s="34"/>
      <c r="AF43" s="25"/>
      <c r="AG43" s="34"/>
      <c r="AH43" s="34"/>
      <c r="AI43" s="41" t="s">
        <v>416</v>
      </c>
      <c r="AJ43" s="4"/>
      <c r="AK43" s="4"/>
      <c r="AL43" s="4"/>
      <c r="AM43" s="4"/>
    </row>
    <row r="44" spans="1:39" ht="15.75" customHeight="1" x14ac:dyDescent="0.2">
      <c r="A44" s="976"/>
      <c r="B44" s="25" t="s">
        <v>417</v>
      </c>
      <c r="C44" s="27" t="s">
        <v>418</v>
      </c>
      <c r="D44" s="27" t="s">
        <v>419</v>
      </c>
      <c r="E44" s="28" t="s">
        <v>420</v>
      </c>
      <c r="F44" s="54">
        <v>43344</v>
      </c>
      <c r="G44" s="54">
        <v>45139</v>
      </c>
      <c r="H44" s="30" t="s">
        <v>163</v>
      </c>
      <c r="I44" s="42">
        <v>100000</v>
      </c>
      <c r="J44" s="28" t="s">
        <v>421</v>
      </c>
      <c r="K44" s="28" t="s">
        <v>422</v>
      </c>
      <c r="L44" s="28" t="s">
        <v>192</v>
      </c>
      <c r="M44" s="28"/>
      <c r="N44" s="365"/>
      <c r="O44" s="365"/>
      <c r="P44" s="365"/>
      <c r="Q44" s="365" t="s">
        <v>58</v>
      </c>
      <c r="R44" s="365"/>
      <c r="S44" s="366"/>
      <c r="T44" s="27" t="s">
        <v>423</v>
      </c>
      <c r="U44" s="34"/>
      <c r="V44" s="59"/>
      <c r="W44" s="30" t="s">
        <v>170</v>
      </c>
      <c r="X44" s="215" t="s">
        <v>424</v>
      </c>
      <c r="Y44" s="27" t="s">
        <v>425</v>
      </c>
      <c r="Z44" s="34"/>
      <c r="AA44" s="34"/>
      <c r="AB44" s="34"/>
      <c r="AC44" s="25"/>
      <c r="AD44" s="25"/>
      <c r="AE44" s="34"/>
      <c r="AF44" s="25"/>
      <c r="AG44" s="34"/>
      <c r="AH44" s="34"/>
      <c r="AI44" s="44"/>
      <c r="AJ44" s="4"/>
      <c r="AK44" s="4"/>
      <c r="AL44" s="4"/>
      <c r="AM44" s="4"/>
    </row>
    <row r="45" spans="1:39" ht="206.25" customHeight="1" x14ac:dyDescent="0.2">
      <c r="A45" s="976"/>
      <c r="B45" s="25" t="s">
        <v>426</v>
      </c>
      <c r="C45" s="45" t="s">
        <v>427</v>
      </c>
      <c r="D45" s="27" t="s">
        <v>428</v>
      </c>
      <c r="E45" s="28" t="s">
        <v>429</v>
      </c>
      <c r="F45" s="54">
        <v>43344</v>
      </c>
      <c r="G45" s="54">
        <v>45139</v>
      </c>
      <c r="H45" s="67" t="s">
        <v>430</v>
      </c>
      <c r="I45" s="31">
        <v>39000</v>
      </c>
      <c r="J45" s="372" t="s">
        <v>431</v>
      </c>
      <c r="K45" s="32" t="s">
        <v>432</v>
      </c>
      <c r="L45" s="32" t="s">
        <v>433</v>
      </c>
      <c r="M45" s="28"/>
      <c r="N45" s="365"/>
      <c r="O45" s="365"/>
      <c r="P45" s="365" t="s">
        <v>58</v>
      </c>
      <c r="Q45" s="365"/>
      <c r="R45" s="365"/>
      <c r="S45" s="366"/>
      <c r="T45" s="27" t="s">
        <v>434</v>
      </c>
      <c r="U45" s="34"/>
      <c r="V45" s="34"/>
      <c r="W45" s="30" t="s">
        <v>435</v>
      </c>
      <c r="X45" s="27" t="s">
        <v>436</v>
      </c>
      <c r="Y45" s="34"/>
      <c r="Z45" s="27" t="s">
        <v>437</v>
      </c>
      <c r="AA45" s="34"/>
      <c r="AB45" s="34"/>
      <c r="AC45" s="25"/>
      <c r="AD45" s="25"/>
      <c r="AE45" s="34"/>
      <c r="AF45" s="25"/>
      <c r="AG45" s="34"/>
      <c r="AH45" s="34"/>
      <c r="AI45" s="44"/>
      <c r="AJ45" s="4"/>
      <c r="AK45" s="4"/>
      <c r="AL45" s="4"/>
      <c r="AM45" s="4"/>
    </row>
    <row r="46" spans="1:39" ht="147.75" customHeight="1" x14ac:dyDescent="0.2">
      <c r="A46" s="976"/>
      <c r="B46" s="25" t="s">
        <v>438</v>
      </c>
      <c r="C46" s="27" t="s">
        <v>439</v>
      </c>
      <c r="D46" s="27" t="s">
        <v>440</v>
      </c>
      <c r="E46" s="28" t="s">
        <v>441</v>
      </c>
      <c r="F46" s="54">
        <v>43344</v>
      </c>
      <c r="G46" s="54">
        <v>43466</v>
      </c>
      <c r="H46" s="30" t="s">
        <v>442</v>
      </c>
      <c r="I46" s="31">
        <v>2500</v>
      </c>
      <c r="J46" s="46" t="s">
        <v>443</v>
      </c>
      <c r="K46" s="28" t="s">
        <v>444</v>
      </c>
      <c r="L46" s="28" t="s">
        <v>445</v>
      </c>
      <c r="M46" s="28" t="s">
        <v>446</v>
      </c>
      <c r="N46" s="365"/>
      <c r="O46" s="365" t="s">
        <v>58</v>
      </c>
      <c r="P46" s="365"/>
      <c r="Q46" s="365"/>
      <c r="R46" s="365"/>
      <c r="S46" s="366" t="s">
        <v>7</v>
      </c>
      <c r="T46" s="43" t="s">
        <v>447</v>
      </c>
      <c r="U46" s="34"/>
      <c r="V46" s="34"/>
      <c r="W46" s="30" t="s">
        <v>217</v>
      </c>
      <c r="X46" s="215" t="s">
        <v>448</v>
      </c>
      <c r="Y46" s="34"/>
      <c r="Z46" s="34"/>
      <c r="AA46" s="34"/>
      <c r="AB46" s="34"/>
      <c r="AC46" s="29">
        <v>45139</v>
      </c>
      <c r="AD46" s="25"/>
      <c r="AE46" s="34"/>
      <c r="AF46" s="25"/>
      <c r="AG46" s="34"/>
      <c r="AH46" s="34"/>
      <c r="AI46" s="49" t="s">
        <v>449</v>
      </c>
      <c r="AJ46" s="4"/>
      <c r="AK46" s="4"/>
      <c r="AL46" s="4"/>
      <c r="AM46" s="4"/>
    </row>
    <row r="47" spans="1:39" ht="90" customHeight="1" x14ac:dyDescent="0.2">
      <c r="A47" s="976"/>
      <c r="B47" s="25" t="s">
        <v>450</v>
      </c>
      <c r="C47" s="26" t="s">
        <v>451</v>
      </c>
      <c r="D47" s="27" t="s">
        <v>452</v>
      </c>
      <c r="E47" s="28" t="s">
        <v>453</v>
      </c>
      <c r="F47" s="54">
        <v>43344</v>
      </c>
      <c r="G47" s="54">
        <v>45139</v>
      </c>
      <c r="H47" s="30" t="s">
        <v>68</v>
      </c>
      <c r="I47" s="42">
        <v>50000</v>
      </c>
      <c r="J47" s="28" t="s">
        <v>454</v>
      </c>
      <c r="K47" s="32" t="s">
        <v>455</v>
      </c>
      <c r="L47" s="32" t="s">
        <v>456</v>
      </c>
      <c r="M47" s="32"/>
      <c r="N47" s="365"/>
      <c r="O47" s="365" t="s">
        <v>58</v>
      </c>
      <c r="P47" s="365"/>
      <c r="Q47" s="365"/>
      <c r="R47" s="365"/>
      <c r="S47" s="366"/>
      <c r="T47" s="34" t="s">
        <v>457</v>
      </c>
      <c r="U47" s="34"/>
      <c r="V47" s="27" t="s">
        <v>458</v>
      </c>
      <c r="W47" s="30" t="s">
        <v>75</v>
      </c>
      <c r="X47" s="215" t="s">
        <v>459</v>
      </c>
      <c r="Y47" s="34"/>
      <c r="Z47" s="34"/>
      <c r="AA47" s="34"/>
      <c r="AB47" s="34"/>
      <c r="AC47" s="25"/>
      <c r="AD47" s="25"/>
      <c r="AE47" s="34"/>
      <c r="AF47" s="25"/>
      <c r="AG47" s="34"/>
      <c r="AH47" s="34"/>
      <c r="AI47" s="41" t="s">
        <v>460</v>
      </c>
      <c r="AJ47" s="4"/>
      <c r="AK47" s="4"/>
      <c r="AL47" s="4"/>
      <c r="AM47" s="4"/>
    </row>
    <row r="48" spans="1:39" ht="90" customHeight="1" x14ac:dyDescent="0.2">
      <c r="A48" s="976"/>
      <c r="B48" s="25" t="s">
        <v>461</v>
      </c>
      <c r="C48" s="27" t="s">
        <v>462</v>
      </c>
      <c r="D48" s="27" t="s">
        <v>463</v>
      </c>
      <c r="E48" s="28" t="s">
        <v>464</v>
      </c>
      <c r="F48" s="54">
        <v>43344</v>
      </c>
      <c r="G48" s="54">
        <v>45139</v>
      </c>
      <c r="H48" s="30" t="s">
        <v>68</v>
      </c>
      <c r="I48" s="42">
        <v>5000</v>
      </c>
      <c r="J48" s="28" t="s">
        <v>465</v>
      </c>
      <c r="K48" s="28" t="s">
        <v>466</v>
      </c>
      <c r="L48" s="28" t="s">
        <v>467</v>
      </c>
      <c r="M48" s="28"/>
      <c r="N48" s="365"/>
      <c r="O48" s="365"/>
      <c r="P48" s="365" t="s">
        <v>58</v>
      </c>
      <c r="Q48" s="365"/>
      <c r="R48" s="365"/>
      <c r="S48" s="366"/>
      <c r="T48" s="27" t="s">
        <v>468</v>
      </c>
      <c r="U48" s="34"/>
      <c r="V48" s="27" t="s">
        <v>469</v>
      </c>
      <c r="W48" s="30" t="s">
        <v>75</v>
      </c>
      <c r="X48" s="40" t="s">
        <v>470</v>
      </c>
      <c r="Y48" s="27" t="s">
        <v>471</v>
      </c>
      <c r="Z48" s="27" t="s">
        <v>472</v>
      </c>
      <c r="AA48" s="27" t="s">
        <v>473</v>
      </c>
      <c r="AB48" s="29"/>
      <c r="AC48" s="29"/>
      <c r="AD48" s="30" t="s">
        <v>474</v>
      </c>
      <c r="AE48" s="68">
        <v>5000</v>
      </c>
      <c r="AF48" s="30" t="s">
        <v>475</v>
      </c>
      <c r="AG48" s="28" t="s">
        <v>476</v>
      </c>
      <c r="AH48" s="34" t="s">
        <v>477</v>
      </c>
      <c r="AI48" s="49" t="s">
        <v>478</v>
      </c>
      <c r="AJ48" s="4"/>
      <c r="AK48" s="4"/>
      <c r="AL48" s="4"/>
      <c r="AM48" s="4"/>
    </row>
    <row r="49" spans="1:39" ht="88.5" customHeight="1" x14ac:dyDescent="0.2">
      <c r="A49" s="976"/>
      <c r="B49" s="25" t="s">
        <v>479</v>
      </c>
      <c r="C49" s="45" t="s">
        <v>480</v>
      </c>
      <c r="D49" s="28" t="s">
        <v>481</v>
      </c>
      <c r="E49" s="28" t="s">
        <v>482</v>
      </c>
      <c r="F49" s="54">
        <v>43344</v>
      </c>
      <c r="G49" s="54">
        <v>45139</v>
      </c>
      <c r="H49" s="30" t="s">
        <v>68</v>
      </c>
      <c r="I49" s="42">
        <v>5000</v>
      </c>
      <c r="J49" s="28" t="s">
        <v>483</v>
      </c>
      <c r="K49" s="32" t="s">
        <v>484</v>
      </c>
      <c r="L49" s="32" t="s">
        <v>485</v>
      </c>
      <c r="M49" s="28" t="s">
        <v>486</v>
      </c>
      <c r="N49" s="365"/>
      <c r="O49" s="365"/>
      <c r="P49" s="365" t="s">
        <v>58</v>
      </c>
      <c r="Q49" s="365"/>
      <c r="R49" s="365"/>
      <c r="S49" s="366"/>
      <c r="T49" s="34" t="s">
        <v>487</v>
      </c>
      <c r="U49" s="34"/>
      <c r="V49" s="27" t="s">
        <v>458</v>
      </c>
      <c r="W49" s="30" t="s">
        <v>75</v>
      </c>
      <c r="X49" s="215" t="s">
        <v>488</v>
      </c>
      <c r="Y49" s="34"/>
      <c r="Z49" s="34"/>
      <c r="AA49" s="34"/>
      <c r="AB49" s="34"/>
      <c r="AC49" s="25"/>
      <c r="AD49" s="25"/>
      <c r="AE49" s="34"/>
      <c r="AF49" s="25"/>
      <c r="AG49" s="34"/>
      <c r="AH49" s="34"/>
      <c r="AI49" s="49" t="s">
        <v>489</v>
      </c>
      <c r="AJ49" s="4"/>
      <c r="AK49" s="4"/>
      <c r="AL49" s="4"/>
      <c r="AM49" s="4"/>
    </row>
    <row r="50" spans="1:39" ht="110.25" customHeight="1" x14ac:dyDescent="0.2">
      <c r="A50" s="976"/>
      <c r="B50" s="25" t="s">
        <v>490</v>
      </c>
      <c r="C50" s="27" t="s">
        <v>491</v>
      </c>
      <c r="D50" s="28" t="s">
        <v>492</v>
      </c>
      <c r="E50" s="28" t="s">
        <v>493</v>
      </c>
      <c r="F50" s="54">
        <v>43344</v>
      </c>
      <c r="G50" s="54">
        <v>45139</v>
      </c>
      <c r="H50" s="30" t="s">
        <v>68</v>
      </c>
      <c r="I50" s="42">
        <v>5000</v>
      </c>
      <c r="J50" s="28" t="s">
        <v>494</v>
      </c>
      <c r="K50" s="28" t="s">
        <v>70</v>
      </c>
      <c r="L50" s="28" t="s">
        <v>71</v>
      </c>
      <c r="M50" s="28" t="s">
        <v>495</v>
      </c>
      <c r="N50" s="365"/>
      <c r="O50" s="365"/>
      <c r="P50" s="365" t="s">
        <v>58</v>
      </c>
      <c r="Q50" s="365"/>
      <c r="R50" s="365"/>
      <c r="S50" s="366"/>
      <c r="T50" s="27" t="s">
        <v>496</v>
      </c>
      <c r="U50" s="34"/>
      <c r="V50" s="27" t="s">
        <v>497</v>
      </c>
      <c r="W50" s="30" t="s">
        <v>75</v>
      </c>
      <c r="X50" s="215"/>
      <c r="Y50" s="34"/>
      <c r="Z50" s="34"/>
      <c r="AA50" s="34"/>
      <c r="AB50" s="34"/>
      <c r="AC50" s="25"/>
      <c r="AD50" s="30" t="s">
        <v>474</v>
      </c>
      <c r="AE50" s="34"/>
      <c r="AF50" s="30" t="s">
        <v>498</v>
      </c>
      <c r="AG50" s="34"/>
      <c r="AH50" s="34"/>
      <c r="AI50" s="44"/>
      <c r="AJ50" s="4"/>
      <c r="AK50" s="4"/>
      <c r="AL50" s="4"/>
      <c r="AM50" s="4"/>
    </row>
    <row r="51" spans="1:39" ht="122.25" customHeight="1" x14ac:dyDescent="0.2">
      <c r="A51" s="976"/>
      <c r="B51" s="25" t="s">
        <v>499</v>
      </c>
      <c r="C51" s="45" t="s">
        <v>500</v>
      </c>
      <c r="D51" s="27" t="s">
        <v>501</v>
      </c>
      <c r="E51" s="28" t="s">
        <v>502</v>
      </c>
      <c r="F51" s="54">
        <v>43344</v>
      </c>
      <c r="G51" s="54">
        <v>44774</v>
      </c>
      <c r="H51" s="30" t="s">
        <v>503</v>
      </c>
      <c r="I51" s="42">
        <v>300000</v>
      </c>
      <c r="J51" s="28" t="s">
        <v>504</v>
      </c>
      <c r="K51" s="32" t="s">
        <v>505</v>
      </c>
      <c r="L51" s="32" t="s">
        <v>506</v>
      </c>
      <c r="M51" s="32"/>
      <c r="N51" s="365"/>
      <c r="O51" s="365"/>
      <c r="P51" s="365"/>
      <c r="Q51" s="365" t="s">
        <v>58</v>
      </c>
      <c r="R51" s="365"/>
      <c r="S51" s="366"/>
      <c r="T51" s="27" t="s">
        <v>507</v>
      </c>
      <c r="U51" s="34"/>
      <c r="V51" s="34"/>
      <c r="W51" s="30" t="s">
        <v>508</v>
      </c>
      <c r="X51" s="364"/>
      <c r="Y51" s="34"/>
      <c r="Z51" s="34"/>
      <c r="AA51" s="34"/>
      <c r="AB51" s="34"/>
      <c r="AC51" s="29">
        <v>45139</v>
      </c>
      <c r="AD51" s="25"/>
      <c r="AE51" s="34"/>
      <c r="AF51" s="25"/>
      <c r="AG51" s="34"/>
      <c r="AH51" s="34"/>
      <c r="AI51" s="44"/>
      <c r="AJ51" s="4"/>
      <c r="AK51" s="4"/>
      <c r="AL51" s="4"/>
      <c r="AM51" s="4"/>
    </row>
    <row r="52" spans="1:39" ht="192" customHeight="1" x14ac:dyDescent="0.2">
      <c r="A52" s="976"/>
      <c r="B52" s="25" t="s">
        <v>509</v>
      </c>
      <c r="C52" s="45" t="s">
        <v>510</v>
      </c>
      <c r="D52" s="27" t="s">
        <v>511</v>
      </c>
      <c r="E52" s="28" t="s">
        <v>512</v>
      </c>
      <c r="F52" s="54">
        <v>43344</v>
      </c>
      <c r="G52" s="54">
        <v>43739</v>
      </c>
      <c r="H52" s="30" t="s">
        <v>176</v>
      </c>
      <c r="I52" s="42">
        <v>15000</v>
      </c>
      <c r="J52" s="32" t="s">
        <v>513</v>
      </c>
      <c r="K52" s="32" t="s">
        <v>514</v>
      </c>
      <c r="L52" s="32" t="s">
        <v>515</v>
      </c>
      <c r="M52" s="28" t="s">
        <v>516</v>
      </c>
      <c r="N52" s="365"/>
      <c r="O52" s="365"/>
      <c r="P52" s="365"/>
      <c r="Q52" s="365"/>
      <c r="R52" s="365" t="s">
        <v>58</v>
      </c>
      <c r="S52" s="366"/>
      <c r="T52" s="27" t="s">
        <v>517</v>
      </c>
      <c r="U52" s="34" t="s">
        <v>518</v>
      </c>
      <c r="V52" s="27" t="s">
        <v>519</v>
      </c>
      <c r="W52" s="30" t="s">
        <v>184</v>
      </c>
      <c r="X52" s="26" t="s">
        <v>520</v>
      </c>
      <c r="Y52" s="34"/>
      <c r="Z52" s="34"/>
      <c r="AA52" s="34"/>
      <c r="AB52" s="34"/>
      <c r="AC52" s="69"/>
      <c r="AD52" s="25"/>
      <c r="AE52" s="34"/>
      <c r="AF52" s="25"/>
      <c r="AG52" s="34"/>
      <c r="AH52" s="34"/>
      <c r="AI52" s="49" t="s">
        <v>521</v>
      </c>
      <c r="AJ52" s="4"/>
      <c r="AK52" s="4"/>
      <c r="AL52" s="4"/>
      <c r="AM52" s="4"/>
    </row>
    <row r="53" spans="1:39" ht="201.75" customHeight="1" x14ac:dyDescent="0.2">
      <c r="A53" s="976"/>
      <c r="B53" s="25" t="s">
        <v>522</v>
      </c>
      <c r="C53" s="45" t="s">
        <v>523</v>
      </c>
      <c r="D53" s="27" t="s">
        <v>524</v>
      </c>
      <c r="E53" s="28" t="s">
        <v>525</v>
      </c>
      <c r="F53" s="54">
        <v>43374</v>
      </c>
      <c r="G53" s="54">
        <v>45139</v>
      </c>
      <c r="H53" s="30" t="s">
        <v>526</v>
      </c>
      <c r="I53" s="31">
        <v>20000</v>
      </c>
      <c r="J53" s="372" t="s">
        <v>304</v>
      </c>
      <c r="K53" s="32" t="s">
        <v>527</v>
      </c>
      <c r="L53" s="32" t="s">
        <v>528</v>
      </c>
      <c r="M53" s="28" t="s">
        <v>529</v>
      </c>
      <c r="N53" s="365"/>
      <c r="O53" s="365"/>
      <c r="P53" s="365"/>
      <c r="Q53" s="365" t="s">
        <v>58</v>
      </c>
      <c r="R53" s="365"/>
      <c r="S53" s="366"/>
      <c r="T53" s="2" t="s">
        <v>530</v>
      </c>
      <c r="U53" s="34"/>
      <c r="V53" s="34"/>
      <c r="W53" s="30" t="s">
        <v>531</v>
      </c>
      <c r="X53" s="26"/>
      <c r="Y53" s="34"/>
      <c r="Z53" s="34"/>
      <c r="AA53" s="34"/>
      <c r="AB53" s="34"/>
      <c r="AC53" s="25"/>
      <c r="AD53" s="363" t="s">
        <v>532</v>
      </c>
      <c r="AE53" s="34"/>
      <c r="AF53" s="25"/>
      <c r="AG53" s="34"/>
      <c r="AH53" s="34"/>
      <c r="AI53" s="44"/>
      <c r="AJ53" s="4"/>
      <c r="AK53" s="4"/>
      <c r="AL53" s="4"/>
      <c r="AM53" s="4"/>
    </row>
    <row r="54" spans="1:39" ht="366.75" customHeight="1" x14ac:dyDescent="0.2">
      <c r="A54" s="976"/>
      <c r="B54" s="25" t="s">
        <v>533</v>
      </c>
      <c r="C54" s="27" t="s">
        <v>534</v>
      </c>
      <c r="D54" s="27" t="s">
        <v>535</v>
      </c>
      <c r="E54" s="28" t="s">
        <v>536</v>
      </c>
      <c r="F54" s="54">
        <v>43678</v>
      </c>
      <c r="G54" s="54">
        <v>43983</v>
      </c>
      <c r="H54" s="61" t="s">
        <v>537</v>
      </c>
      <c r="I54" s="31">
        <v>50000</v>
      </c>
      <c r="J54" s="28" t="s">
        <v>538</v>
      </c>
      <c r="K54" s="28" t="s">
        <v>539</v>
      </c>
      <c r="L54" s="28" t="s">
        <v>265</v>
      </c>
      <c r="M54" s="28"/>
      <c r="N54" s="365"/>
      <c r="O54" s="365"/>
      <c r="P54" s="365"/>
      <c r="Q54" s="365" t="s">
        <v>58</v>
      </c>
      <c r="R54" s="365"/>
      <c r="S54" s="366"/>
      <c r="T54" s="56" t="s">
        <v>540</v>
      </c>
      <c r="U54" s="34"/>
      <c r="V54" s="27" t="s">
        <v>541</v>
      </c>
      <c r="W54" s="61" t="s">
        <v>542</v>
      </c>
      <c r="X54" s="215" t="s">
        <v>543</v>
      </c>
      <c r="Y54" s="34"/>
      <c r="Z54" s="27" t="s">
        <v>544</v>
      </c>
      <c r="AA54" s="34"/>
      <c r="AB54" s="34"/>
      <c r="AC54" s="29">
        <v>45139</v>
      </c>
      <c r="AD54" s="25"/>
      <c r="AE54" s="34"/>
      <c r="AF54" s="25" t="s">
        <v>545</v>
      </c>
      <c r="AG54" s="34"/>
      <c r="AH54" s="34"/>
      <c r="AI54" s="44"/>
      <c r="AJ54" s="4"/>
      <c r="AK54" s="4"/>
      <c r="AL54" s="4"/>
      <c r="AM54" s="4"/>
    </row>
    <row r="55" spans="1:39" ht="279" customHeight="1" x14ac:dyDescent="0.2">
      <c r="A55" s="976"/>
      <c r="B55" s="25" t="s">
        <v>546</v>
      </c>
      <c r="C55" s="26" t="s">
        <v>547</v>
      </c>
      <c r="D55" s="27" t="s">
        <v>548</v>
      </c>
      <c r="E55" s="28" t="s">
        <v>549</v>
      </c>
      <c r="F55" s="54">
        <v>43617</v>
      </c>
      <c r="G55" s="54">
        <v>44958</v>
      </c>
      <c r="H55" s="30" t="s">
        <v>537</v>
      </c>
      <c r="I55" s="31">
        <v>125000</v>
      </c>
      <c r="J55" s="70" t="s">
        <v>550</v>
      </c>
      <c r="K55" s="28" t="s">
        <v>551</v>
      </c>
      <c r="L55" s="70" t="s">
        <v>552</v>
      </c>
      <c r="M55" s="28"/>
      <c r="N55" s="365"/>
      <c r="O55" s="365"/>
      <c r="P55" s="365"/>
      <c r="Q55" s="365" t="s">
        <v>58</v>
      </c>
      <c r="R55" s="365"/>
      <c r="S55" s="366"/>
      <c r="T55" s="71" t="s">
        <v>553</v>
      </c>
      <c r="U55" s="34"/>
      <c r="V55" s="34"/>
      <c r="W55" s="61" t="s">
        <v>554</v>
      </c>
      <c r="X55" s="27" t="s">
        <v>555</v>
      </c>
      <c r="Y55" s="27" t="s">
        <v>556</v>
      </c>
      <c r="Z55" s="27" t="s">
        <v>557</v>
      </c>
      <c r="AA55" s="28" t="s">
        <v>558</v>
      </c>
      <c r="AB55" s="34"/>
      <c r="AC55" s="29">
        <v>45139</v>
      </c>
      <c r="AD55" s="25"/>
      <c r="AE55" s="34"/>
      <c r="AF55" s="30" t="s">
        <v>559</v>
      </c>
      <c r="AG55" s="34"/>
      <c r="AH55" s="34"/>
      <c r="AI55" s="44"/>
      <c r="AJ55" s="4"/>
      <c r="AK55" s="4"/>
      <c r="AL55" s="4"/>
      <c r="AM55" s="4"/>
    </row>
    <row r="56" spans="1:39" ht="107.25" customHeight="1" x14ac:dyDescent="0.2">
      <c r="A56" s="976"/>
      <c r="B56" s="25" t="s">
        <v>560</v>
      </c>
      <c r="C56" s="72" t="s">
        <v>561</v>
      </c>
      <c r="D56" s="72" t="s">
        <v>562</v>
      </c>
      <c r="E56" s="65" t="s">
        <v>563</v>
      </c>
      <c r="F56" s="54">
        <v>43344</v>
      </c>
      <c r="G56" s="54">
        <v>45139</v>
      </c>
      <c r="H56" s="64" t="s">
        <v>564</v>
      </c>
      <c r="I56" s="73">
        <v>50000</v>
      </c>
      <c r="J56" s="28" t="s">
        <v>565</v>
      </c>
      <c r="K56" s="28" t="s">
        <v>192</v>
      </c>
      <c r="L56" s="28" t="s">
        <v>192</v>
      </c>
      <c r="M56" s="65"/>
      <c r="N56" s="365"/>
      <c r="O56" s="365"/>
      <c r="P56" s="365"/>
      <c r="Q56" s="365" t="s">
        <v>58</v>
      </c>
      <c r="R56" s="365"/>
      <c r="S56" s="366"/>
      <c r="T56" s="27" t="s">
        <v>566</v>
      </c>
      <c r="U56" s="34"/>
      <c r="V56" s="34"/>
      <c r="W56" s="30" t="s">
        <v>567</v>
      </c>
      <c r="X56" s="215" t="s">
        <v>568</v>
      </c>
      <c r="Y56" s="34"/>
      <c r="Z56" s="34"/>
      <c r="AA56" s="34"/>
      <c r="AB56" s="34"/>
      <c r="AC56" s="25"/>
      <c r="AD56" s="25"/>
      <c r="AE56" s="34"/>
      <c r="AF56" s="30" t="s">
        <v>569</v>
      </c>
      <c r="AG56" s="34"/>
      <c r="AH56" s="34"/>
      <c r="AI56" s="49" t="s">
        <v>570</v>
      </c>
      <c r="AJ56" s="4"/>
      <c r="AK56" s="4"/>
      <c r="AL56" s="4"/>
      <c r="AM56" s="4"/>
    </row>
    <row r="57" spans="1:39" ht="158.25" customHeight="1" x14ac:dyDescent="0.2">
      <c r="A57" s="976"/>
      <c r="B57" s="25" t="s">
        <v>571</v>
      </c>
      <c r="C57" s="27" t="s">
        <v>572</v>
      </c>
      <c r="D57" s="47" t="s">
        <v>573</v>
      </c>
      <c r="E57" s="46" t="s">
        <v>574</v>
      </c>
      <c r="F57" s="54">
        <v>43709</v>
      </c>
      <c r="G57" s="54">
        <v>45139</v>
      </c>
      <c r="H57" s="30" t="s">
        <v>312</v>
      </c>
      <c r="I57" s="31">
        <v>200000</v>
      </c>
      <c r="J57" s="28" t="s">
        <v>575</v>
      </c>
      <c r="K57" s="28" t="s">
        <v>192</v>
      </c>
      <c r="L57" s="28" t="s">
        <v>192</v>
      </c>
      <c r="M57" s="373"/>
      <c r="N57" s="365"/>
      <c r="O57" s="365"/>
      <c r="P57" s="365"/>
      <c r="Q57" s="365" t="s">
        <v>58</v>
      </c>
      <c r="R57" s="365"/>
      <c r="S57" s="366"/>
      <c r="T57" s="27" t="s">
        <v>576</v>
      </c>
      <c r="U57" s="27" t="s">
        <v>577</v>
      </c>
      <c r="V57" s="27" t="s">
        <v>578</v>
      </c>
      <c r="W57" s="30" t="s">
        <v>317</v>
      </c>
      <c r="X57" s="74"/>
      <c r="Y57" s="34"/>
      <c r="Z57" s="34"/>
      <c r="AA57" s="34"/>
      <c r="AB57" s="34"/>
      <c r="AC57" s="25"/>
      <c r="AD57" s="25"/>
      <c r="AE57" s="34"/>
      <c r="AF57" s="25"/>
      <c r="AG57" s="34"/>
      <c r="AH57" s="34"/>
      <c r="AI57" s="44"/>
      <c r="AJ57" s="4"/>
      <c r="AK57" s="4"/>
      <c r="AL57" s="4"/>
      <c r="AM57" s="4"/>
    </row>
    <row r="58" spans="1:39" ht="78.75" customHeight="1" x14ac:dyDescent="0.2">
      <c r="A58" s="976"/>
      <c r="B58" s="25" t="s">
        <v>579</v>
      </c>
      <c r="C58" s="27" t="s">
        <v>580</v>
      </c>
      <c r="D58" s="27" t="s">
        <v>581</v>
      </c>
      <c r="E58" s="28" t="s">
        <v>582</v>
      </c>
      <c r="F58" s="54">
        <v>43344</v>
      </c>
      <c r="G58" s="54">
        <v>45139</v>
      </c>
      <c r="H58" s="30" t="s">
        <v>583</v>
      </c>
      <c r="I58" s="42">
        <v>50000</v>
      </c>
      <c r="J58" s="28" t="s">
        <v>584</v>
      </c>
      <c r="K58" s="28" t="s">
        <v>585</v>
      </c>
      <c r="L58" s="28" t="s">
        <v>192</v>
      </c>
      <c r="M58" s="28"/>
      <c r="N58" s="365"/>
      <c r="O58" s="365"/>
      <c r="P58" s="365"/>
      <c r="Q58" s="365" t="s">
        <v>58</v>
      </c>
      <c r="R58" s="365"/>
      <c r="S58" s="366" t="s">
        <v>6</v>
      </c>
      <c r="T58" s="27" t="s">
        <v>586</v>
      </c>
      <c r="U58" s="27" t="s">
        <v>587</v>
      </c>
      <c r="V58" s="59"/>
      <c r="W58" s="30" t="s">
        <v>588</v>
      </c>
      <c r="X58" s="215" t="s">
        <v>589</v>
      </c>
      <c r="Y58" s="34"/>
      <c r="Z58" s="34"/>
      <c r="AA58" s="34"/>
      <c r="AB58" s="34"/>
      <c r="AC58" s="25"/>
      <c r="AD58" s="25"/>
      <c r="AE58" s="34"/>
      <c r="AF58" s="25"/>
      <c r="AG58" s="34"/>
      <c r="AH58" s="34"/>
      <c r="AI58" s="49" t="s">
        <v>590</v>
      </c>
      <c r="AJ58" s="4"/>
      <c r="AK58" s="4"/>
      <c r="AL58" s="4"/>
      <c r="AM58" s="4"/>
    </row>
    <row r="59" spans="1:39" ht="129.75" customHeight="1" x14ac:dyDescent="0.2">
      <c r="A59" s="976"/>
      <c r="B59" s="25" t="s">
        <v>591</v>
      </c>
      <c r="C59" s="27" t="s">
        <v>592</v>
      </c>
      <c r="D59" s="27" t="s">
        <v>593</v>
      </c>
      <c r="E59" s="28" t="s">
        <v>594</v>
      </c>
      <c r="F59" s="54">
        <v>43344</v>
      </c>
      <c r="G59" s="54">
        <v>44075</v>
      </c>
      <c r="H59" s="30" t="s">
        <v>595</v>
      </c>
      <c r="I59" s="374">
        <v>15000</v>
      </c>
      <c r="J59" s="32" t="s">
        <v>596</v>
      </c>
      <c r="K59" s="28" t="s">
        <v>597</v>
      </c>
      <c r="L59" s="28" t="s">
        <v>192</v>
      </c>
      <c r="M59" s="28"/>
      <c r="N59" s="365"/>
      <c r="O59" s="365"/>
      <c r="P59" s="365"/>
      <c r="Q59" s="365" t="s">
        <v>58</v>
      </c>
      <c r="R59" s="365"/>
      <c r="S59" s="366"/>
      <c r="T59" s="27" t="s">
        <v>598</v>
      </c>
      <c r="U59" s="27" t="s">
        <v>599</v>
      </c>
      <c r="V59" s="59"/>
      <c r="W59" s="30" t="s">
        <v>600</v>
      </c>
      <c r="X59" s="34"/>
      <c r="Y59" s="34"/>
      <c r="Z59" s="34"/>
      <c r="AA59" s="34"/>
      <c r="AB59" s="34"/>
      <c r="AC59" s="29">
        <v>45139</v>
      </c>
      <c r="AD59" s="25"/>
      <c r="AE59" s="34"/>
      <c r="AF59" s="25"/>
      <c r="AG59" s="34"/>
      <c r="AH59" s="34"/>
      <c r="AI59" s="44"/>
      <c r="AJ59" s="4"/>
      <c r="AK59" s="4"/>
      <c r="AL59" s="4"/>
      <c r="AM59" s="4"/>
    </row>
    <row r="60" spans="1:39" ht="152.25" customHeight="1" x14ac:dyDescent="0.2">
      <c r="A60" s="976"/>
      <c r="B60" s="25" t="s">
        <v>601</v>
      </c>
      <c r="C60" s="27" t="s">
        <v>602</v>
      </c>
      <c r="D60" s="27" t="s">
        <v>603</v>
      </c>
      <c r="E60" s="28" t="s">
        <v>604</v>
      </c>
      <c r="F60" s="54">
        <v>43405</v>
      </c>
      <c r="G60" s="54">
        <v>43862</v>
      </c>
      <c r="H60" s="30" t="s">
        <v>595</v>
      </c>
      <c r="I60" s="31">
        <v>10000</v>
      </c>
      <c r="J60" s="28" t="s">
        <v>605</v>
      </c>
      <c r="K60" s="28" t="s">
        <v>585</v>
      </c>
      <c r="L60" s="28" t="s">
        <v>192</v>
      </c>
      <c r="M60" s="28"/>
      <c r="N60" s="365"/>
      <c r="O60" s="365"/>
      <c r="P60" s="365" t="s">
        <v>58</v>
      </c>
      <c r="Q60" s="365"/>
      <c r="R60" s="365"/>
      <c r="S60" s="366"/>
      <c r="T60" s="27" t="s">
        <v>606</v>
      </c>
      <c r="U60" s="27" t="s">
        <v>607</v>
      </c>
      <c r="V60" s="27" t="s">
        <v>608</v>
      </c>
      <c r="W60" s="30" t="s">
        <v>600</v>
      </c>
      <c r="X60" s="34"/>
      <c r="Y60" s="27" t="s">
        <v>609</v>
      </c>
      <c r="Z60" s="34"/>
      <c r="AA60" s="34"/>
      <c r="AB60" s="34"/>
      <c r="AC60" s="29">
        <v>45139</v>
      </c>
      <c r="AD60" s="25"/>
      <c r="AE60" s="34"/>
      <c r="AF60" s="25"/>
      <c r="AG60" s="34"/>
      <c r="AH60" s="34"/>
      <c r="AI60" s="44"/>
      <c r="AJ60" s="4"/>
      <c r="AK60" s="4"/>
      <c r="AL60" s="4"/>
      <c r="AM60" s="4"/>
    </row>
    <row r="61" spans="1:39" ht="105" customHeight="1" x14ac:dyDescent="0.2">
      <c r="A61" s="976"/>
      <c r="B61" s="25" t="s">
        <v>610</v>
      </c>
      <c r="C61" s="27" t="s">
        <v>611</v>
      </c>
      <c r="D61" s="27" t="s">
        <v>612</v>
      </c>
      <c r="E61" s="27" t="s">
        <v>613</v>
      </c>
      <c r="F61" s="54">
        <v>43344</v>
      </c>
      <c r="G61" s="54">
        <v>45139</v>
      </c>
      <c r="H61" s="30" t="s">
        <v>614</v>
      </c>
      <c r="I61" s="42">
        <v>5000</v>
      </c>
      <c r="J61" s="28" t="s">
        <v>615</v>
      </c>
      <c r="K61" s="28" t="s">
        <v>305</v>
      </c>
      <c r="L61" s="28" t="s">
        <v>192</v>
      </c>
      <c r="M61" s="62" t="s">
        <v>616</v>
      </c>
      <c r="N61" s="365"/>
      <c r="O61" s="365" t="s">
        <v>58</v>
      </c>
      <c r="P61" s="365"/>
      <c r="Q61" s="365"/>
      <c r="R61" s="365"/>
      <c r="S61" s="366"/>
      <c r="T61" s="27" t="s">
        <v>617</v>
      </c>
      <c r="U61" s="27" t="s">
        <v>618</v>
      </c>
      <c r="V61" s="27" t="s">
        <v>619</v>
      </c>
      <c r="W61" s="30" t="s">
        <v>620</v>
      </c>
      <c r="X61" s="364"/>
      <c r="Y61" s="34"/>
      <c r="Z61" s="34"/>
      <c r="AA61" s="34"/>
      <c r="AB61" s="34"/>
      <c r="AC61" s="25"/>
      <c r="AD61" s="25"/>
      <c r="AE61" s="34"/>
      <c r="AF61" s="25"/>
      <c r="AG61" s="34"/>
      <c r="AH61" s="34"/>
      <c r="AI61" s="44"/>
      <c r="AJ61" s="4"/>
      <c r="AK61" s="4"/>
      <c r="AL61" s="4"/>
      <c r="AM61" s="4"/>
    </row>
    <row r="62" spans="1:39" ht="117" customHeight="1" x14ac:dyDescent="0.2">
      <c r="A62" s="976"/>
      <c r="B62" s="25" t="s">
        <v>621</v>
      </c>
      <c r="C62" s="27" t="s">
        <v>622</v>
      </c>
      <c r="D62" s="63" t="s">
        <v>623</v>
      </c>
      <c r="E62" s="75" t="s">
        <v>624</v>
      </c>
      <c r="F62" s="54">
        <v>43344</v>
      </c>
      <c r="G62" s="54">
        <v>45139</v>
      </c>
      <c r="H62" s="30" t="s">
        <v>614</v>
      </c>
      <c r="I62" s="375">
        <v>5000</v>
      </c>
      <c r="J62" s="58" t="s">
        <v>625</v>
      </c>
      <c r="K62" s="46" t="s">
        <v>626</v>
      </c>
      <c r="L62" s="28" t="s">
        <v>192</v>
      </c>
      <c r="M62" s="373"/>
      <c r="N62" s="365"/>
      <c r="O62" s="365"/>
      <c r="P62" s="365"/>
      <c r="Q62" s="365" t="s">
        <v>58</v>
      </c>
      <c r="R62" s="365"/>
      <c r="S62" s="366"/>
      <c r="T62" s="27" t="s">
        <v>627</v>
      </c>
      <c r="U62" s="34"/>
      <c r="V62" s="59"/>
      <c r="W62" s="30" t="s">
        <v>620</v>
      </c>
      <c r="X62" s="364"/>
      <c r="Y62" s="34"/>
      <c r="Z62" s="34"/>
      <c r="AA62" s="34"/>
      <c r="AB62" s="34"/>
      <c r="AC62" s="25"/>
      <c r="AD62" s="25"/>
      <c r="AE62" s="34"/>
      <c r="AF62" s="25"/>
      <c r="AG62" s="34"/>
      <c r="AH62" s="34"/>
      <c r="AI62" s="44"/>
      <c r="AJ62" s="4"/>
      <c r="AK62" s="4"/>
      <c r="AL62" s="4"/>
      <c r="AM62" s="4"/>
    </row>
    <row r="63" spans="1:39" ht="136.5" customHeight="1" x14ac:dyDescent="0.2">
      <c r="A63" s="969"/>
      <c r="B63" s="76" t="s">
        <v>628</v>
      </c>
      <c r="C63" s="77" t="s">
        <v>629</v>
      </c>
      <c r="D63" s="78" t="s">
        <v>630</v>
      </c>
      <c r="E63" s="79" t="s">
        <v>631</v>
      </c>
      <c r="F63" s="80">
        <v>44228</v>
      </c>
      <c r="G63" s="80">
        <v>45139</v>
      </c>
      <c r="H63" s="81" t="s">
        <v>632</v>
      </c>
      <c r="I63" s="82">
        <v>40000</v>
      </c>
      <c r="J63" s="83" t="s">
        <v>633</v>
      </c>
      <c r="K63" s="79" t="s">
        <v>634</v>
      </c>
      <c r="L63" s="84" t="s">
        <v>192</v>
      </c>
      <c r="M63" s="79" t="s">
        <v>635</v>
      </c>
      <c r="N63" s="85" t="s">
        <v>58</v>
      </c>
      <c r="O63" s="85"/>
      <c r="P63" s="85"/>
      <c r="Q63" s="85"/>
      <c r="R63" s="85"/>
      <c r="S63" s="86"/>
      <c r="T63" s="77" t="s">
        <v>636</v>
      </c>
      <c r="U63" s="87"/>
      <c r="V63" s="88"/>
      <c r="W63" s="89" t="s">
        <v>637</v>
      </c>
      <c r="X63" s="90"/>
      <c r="Y63" s="87"/>
      <c r="Z63" s="87"/>
      <c r="AA63" s="87"/>
      <c r="AB63" s="91"/>
      <c r="AC63" s="81"/>
      <c r="AD63" s="76"/>
      <c r="AE63" s="87"/>
      <c r="AF63" s="76"/>
      <c r="AG63" s="87"/>
      <c r="AH63" s="87"/>
      <c r="AI63" s="92"/>
      <c r="AJ63" s="4"/>
      <c r="AK63" s="4"/>
      <c r="AL63" s="4"/>
      <c r="AM63" s="4"/>
    </row>
    <row r="64" spans="1:39" ht="159" customHeight="1" x14ac:dyDescent="0.2">
      <c r="A64" s="975" t="s">
        <v>638</v>
      </c>
      <c r="B64" s="13" t="s">
        <v>639</v>
      </c>
      <c r="C64" s="14" t="s">
        <v>640</v>
      </c>
      <c r="D64" s="16" t="s">
        <v>641</v>
      </c>
      <c r="E64" s="16" t="s">
        <v>642</v>
      </c>
      <c r="F64" s="17">
        <v>43344</v>
      </c>
      <c r="G64" s="17">
        <v>45139</v>
      </c>
      <c r="H64" s="18" t="s">
        <v>595</v>
      </c>
      <c r="I64" s="93">
        <v>100000</v>
      </c>
      <c r="J64" s="94" t="s">
        <v>643</v>
      </c>
      <c r="K64" s="95" t="s">
        <v>644</v>
      </c>
      <c r="L64" s="95" t="s">
        <v>192</v>
      </c>
      <c r="M64" s="95" t="s">
        <v>645</v>
      </c>
      <c r="N64" s="23"/>
      <c r="O64" s="23"/>
      <c r="P64" s="23"/>
      <c r="Q64" s="23" t="s">
        <v>58</v>
      </c>
      <c r="R64" s="23"/>
      <c r="S64" s="13"/>
      <c r="T64" s="15" t="s">
        <v>646</v>
      </c>
      <c r="U64" s="15" t="s">
        <v>647</v>
      </c>
      <c r="V64" s="96"/>
      <c r="W64" s="18" t="s">
        <v>600</v>
      </c>
      <c r="X64" s="97"/>
      <c r="Y64" s="23"/>
      <c r="Z64" s="23"/>
      <c r="AA64" s="23"/>
      <c r="AB64" s="23"/>
      <c r="AC64" s="13"/>
      <c r="AD64" s="13"/>
      <c r="AE64" s="23"/>
      <c r="AF64" s="13"/>
      <c r="AG64" s="23"/>
      <c r="AH64" s="23"/>
      <c r="AI64" s="98"/>
      <c r="AJ64" s="4"/>
      <c r="AK64" s="4"/>
      <c r="AL64" s="4"/>
      <c r="AM64" s="4"/>
    </row>
    <row r="65" spans="1:39" ht="291.75" customHeight="1" x14ac:dyDescent="0.2">
      <c r="A65" s="976"/>
      <c r="B65" s="25" t="s">
        <v>648</v>
      </c>
      <c r="C65" s="27" t="s">
        <v>649</v>
      </c>
      <c r="D65" s="28" t="s">
        <v>650</v>
      </c>
      <c r="E65" s="28" t="s">
        <v>651</v>
      </c>
      <c r="F65" s="29">
        <v>43344</v>
      </c>
      <c r="G65" s="29">
        <v>44440</v>
      </c>
      <c r="H65" s="30" t="s">
        <v>632</v>
      </c>
      <c r="I65" s="42">
        <v>100000</v>
      </c>
      <c r="J65" s="27" t="s">
        <v>652</v>
      </c>
      <c r="K65" s="27" t="s">
        <v>653</v>
      </c>
      <c r="L65" s="99" t="s">
        <v>192</v>
      </c>
      <c r="M65" s="100" t="s">
        <v>654</v>
      </c>
      <c r="N65" s="365"/>
      <c r="O65" s="365"/>
      <c r="P65" s="365"/>
      <c r="Q65" s="365" t="s">
        <v>58</v>
      </c>
      <c r="R65" s="365"/>
      <c r="S65" s="366"/>
      <c r="T65" s="27" t="s">
        <v>655</v>
      </c>
      <c r="U65" s="27" t="s">
        <v>656</v>
      </c>
      <c r="V65" s="27" t="s">
        <v>657</v>
      </c>
      <c r="W65" s="30" t="s">
        <v>637</v>
      </c>
      <c r="X65" s="51"/>
      <c r="Y65" s="34"/>
      <c r="Z65" s="34"/>
      <c r="AA65" s="34"/>
      <c r="AB65" s="34"/>
      <c r="AC65" s="29">
        <v>45139</v>
      </c>
      <c r="AD65" s="25"/>
      <c r="AE65" s="34"/>
      <c r="AF65" s="25"/>
      <c r="AG65" s="34"/>
      <c r="AH65" s="34"/>
      <c r="AI65" s="44"/>
      <c r="AJ65" s="4"/>
      <c r="AK65" s="4"/>
      <c r="AL65" s="4"/>
      <c r="AM65" s="4"/>
    </row>
    <row r="66" spans="1:39" ht="120" customHeight="1" x14ac:dyDescent="0.2">
      <c r="A66" s="976"/>
      <c r="B66" s="25" t="s">
        <v>658</v>
      </c>
      <c r="C66" s="45" t="s">
        <v>659</v>
      </c>
      <c r="D66" s="27" t="s">
        <v>660</v>
      </c>
      <c r="E66" s="28" t="s">
        <v>661</v>
      </c>
      <c r="F66" s="29">
        <v>43556</v>
      </c>
      <c r="G66" s="29">
        <v>45139</v>
      </c>
      <c r="H66" s="30" t="s">
        <v>526</v>
      </c>
      <c r="I66" s="42">
        <v>10000</v>
      </c>
      <c r="J66" s="27" t="s">
        <v>662</v>
      </c>
      <c r="K66" s="99" t="s">
        <v>663</v>
      </c>
      <c r="L66" s="99" t="s">
        <v>664</v>
      </c>
      <c r="M66" s="27" t="s">
        <v>665</v>
      </c>
      <c r="N66" s="365"/>
      <c r="O66" s="365"/>
      <c r="P66" s="365"/>
      <c r="Q66" s="365" t="s">
        <v>58</v>
      </c>
      <c r="R66" s="365"/>
      <c r="S66" s="366"/>
      <c r="T66" s="43" t="s">
        <v>666</v>
      </c>
      <c r="U66" s="217" t="s">
        <v>667</v>
      </c>
      <c r="V66" s="365"/>
      <c r="W66" s="363" t="s">
        <v>668</v>
      </c>
      <c r="X66" s="376"/>
      <c r="Y66" s="365"/>
      <c r="Z66" s="365"/>
      <c r="AA66" s="365"/>
      <c r="AB66" s="365"/>
      <c r="AC66" s="366"/>
      <c r="AD66" s="363" t="s">
        <v>669</v>
      </c>
      <c r="AE66" s="365"/>
      <c r="AF66" s="366"/>
      <c r="AG66" s="365"/>
      <c r="AH66" s="365"/>
      <c r="AI66" s="44"/>
      <c r="AJ66" s="4"/>
      <c r="AK66" s="4"/>
      <c r="AL66" s="4"/>
      <c r="AM66" s="4"/>
    </row>
    <row r="67" spans="1:39" ht="126.75" customHeight="1" x14ac:dyDescent="0.2">
      <c r="A67" s="976"/>
      <c r="B67" s="25" t="s">
        <v>670</v>
      </c>
      <c r="C67" s="45" t="s">
        <v>671</v>
      </c>
      <c r="D67" s="28" t="s">
        <v>672</v>
      </c>
      <c r="E67" s="28" t="s">
        <v>673</v>
      </c>
      <c r="F67" s="29">
        <v>43344</v>
      </c>
      <c r="G67" s="29">
        <v>45139</v>
      </c>
      <c r="H67" s="30" t="s">
        <v>674</v>
      </c>
      <c r="I67" s="42">
        <v>300000</v>
      </c>
      <c r="J67" s="101" t="s">
        <v>675</v>
      </c>
      <c r="K67" s="99" t="s">
        <v>676</v>
      </c>
      <c r="L67" s="99" t="s">
        <v>165</v>
      </c>
      <c r="M67" s="99"/>
      <c r="N67" s="365"/>
      <c r="O67" s="365"/>
      <c r="P67" s="365"/>
      <c r="Q67" s="365" t="s">
        <v>58</v>
      </c>
      <c r="R67" s="365"/>
      <c r="S67" s="366"/>
      <c r="T67" s="27" t="s">
        <v>677</v>
      </c>
      <c r="U67" s="365" t="s">
        <v>678</v>
      </c>
      <c r="V67" s="377"/>
      <c r="W67" s="363" t="s">
        <v>679</v>
      </c>
      <c r="X67" s="365"/>
      <c r="Y67" s="365"/>
      <c r="Z67" s="365"/>
      <c r="AA67" s="365"/>
      <c r="AB67" s="365"/>
      <c r="AC67" s="366"/>
      <c r="AD67" s="366"/>
      <c r="AE67" s="365"/>
      <c r="AF67" s="366"/>
      <c r="AG67" s="365"/>
      <c r="AH67" s="365"/>
      <c r="AI67" s="44"/>
      <c r="AJ67" s="4"/>
      <c r="AK67" s="4"/>
      <c r="AL67" s="4"/>
      <c r="AM67" s="4"/>
    </row>
    <row r="68" spans="1:39" ht="333" customHeight="1" x14ac:dyDescent="0.2">
      <c r="A68" s="976"/>
      <c r="B68" s="25" t="s">
        <v>680</v>
      </c>
      <c r="C68" s="27" t="s">
        <v>681</v>
      </c>
      <c r="D68" s="28" t="s">
        <v>682</v>
      </c>
      <c r="E68" s="28" t="s">
        <v>683</v>
      </c>
      <c r="F68" s="29">
        <v>43345</v>
      </c>
      <c r="G68" s="29">
        <v>44409</v>
      </c>
      <c r="H68" s="30" t="s">
        <v>684</v>
      </c>
      <c r="I68" s="31">
        <v>50000</v>
      </c>
      <c r="J68" s="27" t="s">
        <v>685</v>
      </c>
      <c r="K68" s="27" t="s">
        <v>686</v>
      </c>
      <c r="L68" s="27" t="s">
        <v>687</v>
      </c>
      <c r="M68" s="27"/>
      <c r="N68" s="365"/>
      <c r="O68" s="365"/>
      <c r="P68" s="365"/>
      <c r="Q68" s="365" t="s">
        <v>58</v>
      </c>
      <c r="R68" s="365"/>
      <c r="S68" s="366"/>
      <c r="T68" s="217" t="s">
        <v>688</v>
      </c>
      <c r="U68" s="217" t="s">
        <v>689</v>
      </c>
      <c r="V68" s="365"/>
      <c r="W68" s="30" t="s">
        <v>690</v>
      </c>
      <c r="X68" s="364"/>
      <c r="Y68" s="365"/>
      <c r="Z68" s="217" t="s">
        <v>691</v>
      </c>
      <c r="AA68" s="365"/>
      <c r="AB68" s="365"/>
      <c r="AC68" s="29">
        <v>45139</v>
      </c>
      <c r="AD68" s="366"/>
      <c r="AE68" s="365"/>
      <c r="AF68" s="366"/>
      <c r="AG68" s="365"/>
      <c r="AH68" s="365"/>
      <c r="AI68" s="44"/>
      <c r="AJ68" s="4"/>
      <c r="AK68" s="4"/>
      <c r="AL68" s="4"/>
      <c r="AM68" s="4"/>
    </row>
    <row r="69" spans="1:39" ht="101.25" customHeight="1" x14ac:dyDescent="0.2">
      <c r="A69" s="976"/>
      <c r="B69" s="25" t="s">
        <v>692</v>
      </c>
      <c r="C69" s="27" t="s">
        <v>693</v>
      </c>
      <c r="D69" s="28" t="s">
        <v>694</v>
      </c>
      <c r="E69" s="28" t="s">
        <v>695</v>
      </c>
      <c r="F69" s="29">
        <v>43497</v>
      </c>
      <c r="G69" s="29">
        <v>44044</v>
      </c>
      <c r="H69" s="30" t="s">
        <v>696</v>
      </c>
      <c r="I69" s="42">
        <v>80000</v>
      </c>
      <c r="J69" s="102" t="s">
        <v>697</v>
      </c>
      <c r="K69" s="27" t="s">
        <v>192</v>
      </c>
      <c r="L69" s="27" t="s">
        <v>192</v>
      </c>
      <c r="M69" s="27"/>
      <c r="N69" s="365"/>
      <c r="O69" s="365"/>
      <c r="P69" s="365" t="s">
        <v>58</v>
      </c>
      <c r="Q69" s="365"/>
      <c r="R69" s="365"/>
      <c r="S69" s="366"/>
      <c r="T69" s="217" t="s">
        <v>698</v>
      </c>
      <c r="U69" s="365"/>
      <c r="V69" s="365" t="s">
        <v>699</v>
      </c>
      <c r="W69" s="30" t="s">
        <v>700</v>
      </c>
      <c r="X69" s="376"/>
      <c r="Y69" s="365"/>
      <c r="Z69" s="365"/>
      <c r="AA69" s="365"/>
      <c r="AB69" s="365"/>
      <c r="AC69" s="29">
        <v>45140</v>
      </c>
      <c r="AD69" s="366"/>
      <c r="AE69" s="365"/>
      <c r="AF69" s="366"/>
      <c r="AG69" s="365"/>
      <c r="AH69" s="365"/>
      <c r="AI69" s="44"/>
      <c r="AJ69" s="4"/>
      <c r="AK69" s="4"/>
      <c r="AL69" s="4"/>
      <c r="AM69" s="4"/>
    </row>
    <row r="70" spans="1:39" ht="85.5" customHeight="1" x14ac:dyDescent="0.2">
      <c r="A70" s="976"/>
      <c r="B70" s="25" t="s">
        <v>701</v>
      </c>
      <c r="C70" s="27" t="s">
        <v>702</v>
      </c>
      <c r="D70" s="28" t="s">
        <v>703</v>
      </c>
      <c r="E70" s="28" t="s">
        <v>704</v>
      </c>
      <c r="F70" s="29">
        <v>43497</v>
      </c>
      <c r="G70" s="29">
        <v>44044</v>
      </c>
      <c r="H70" s="30" t="s">
        <v>696</v>
      </c>
      <c r="I70" s="42">
        <v>85000</v>
      </c>
      <c r="J70" s="27" t="s">
        <v>705</v>
      </c>
      <c r="K70" s="27" t="s">
        <v>192</v>
      </c>
      <c r="L70" s="27" t="s">
        <v>192</v>
      </c>
      <c r="M70" s="27"/>
      <c r="N70" s="365"/>
      <c r="O70" s="365"/>
      <c r="P70" s="365" t="s">
        <v>58</v>
      </c>
      <c r="Q70" s="365"/>
      <c r="R70" s="365"/>
      <c r="S70" s="366"/>
      <c r="T70" s="217" t="s">
        <v>706</v>
      </c>
      <c r="U70" s="365"/>
      <c r="V70" s="365" t="s">
        <v>699</v>
      </c>
      <c r="W70" s="30" t="s">
        <v>700</v>
      </c>
      <c r="X70" s="376"/>
      <c r="Y70" s="365"/>
      <c r="Z70" s="365"/>
      <c r="AA70" s="365"/>
      <c r="AB70" s="365"/>
      <c r="AC70" s="29">
        <v>45139</v>
      </c>
      <c r="AD70" s="366"/>
      <c r="AE70" s="365"/>
      <c r="AF70" s="366"/>
      <c r="AG70" s="365"/>
      <c r="AH70" s="365"/>
      <c r="AI70" s="44"/>
      <c r="AJ70" s="4"/>
      <c r="AK70" s="4"/>
      <c r="AL70" s="4"/>
      <c r="AM70" s="4"/>
    </row>
    <row r="71" spans="1:39" ht="129" customHeight="1" x14ac:dyDescent="0.2">
      <c r="A71" s="976"/>
      <c r="B71" s="25" t="s">
        <v>707</v>
      </c>
      <c r="C71" s="27" t="s">
        <v>708</v>
      </c>
      <c r="D71" s="58" t="s">
        <v>709</v>
      </c>
      <c r="E71" s="103" t="s">
        <v>710</v>
      </c>
      <c r="F71" s="29">
        <v>43405</v>
      </c>
      <c r="G71" s="29">
        <v>44044</v>
      </c>
      <c r="H71" s="30" t="s">
        <v>537</v>
      </c>
      <c r="I71" s="104">
        <v>96000</v>
      </c>
      <c r="J71" s="103" t="s">
        <v>711</v>
      </c>
      <c r="K71" s="103" t="s">
        <v>712</v>
      </c>
      <c r="L71" s="103" t="s">
        <v>713</v>
      </c>
      <c r="M71" s="27"/>
      <c r="N71" s="365"/>
      <c r="O71" s="365" t="s">
        <v>58</v>
      </c>
      <c r="P71" s="365"/>
      <c r="Q71" s="365"/>
      <c r="R71" s="365"/>
      <c r="S71" s="366" t="s">
        <v>6</v>
      </c>
      <c r="T71" s="217" t="s">
        <v>714</v>
      </c>
      <c r="U71" s="365"/>
      <c r="V71" s="365"/>
      <c r="W71" s="30" t="s">
        <v>554</v>
      </c>
      <c r="X71" s="217" t="s">
        <v>715</v>
      </c>
      <c r="Y71" s="365"/>
      <c r="Z71" s="365"/>
      <c r="AA71" s="365"/>
      <c r="AB71" s="365"/>
      <c r="AC71" s="29">
        <v>45139</v>
      </c>
      <c r="AD71" s="366"/>
      <c r="AE71" s="365"/>
      <c r="AF71" s="366"/>
      <c r="AG71" s="365"/>
      <c r="AH71" s="365"/>
      <c r="AI71" s="378" t="s">
        <v>715</v>
      </c>
      <c r="AJ71" s="4"/>
      <c r="AK71" s="4"/>
      <c r="AL71" s="4"/>
      <c r="AM71" s="4"/>
    </row>
    <row r="72" spans="1:39" ht="129.75" customHeight="1" x14ac:dyDescent="0.2">
      <c r="A72" s="976"/>
      <c r="B72" s="25" t="s">
        <v>716</v>
      </c>
      <c r="C72" s="53" t="s">
        <v>717</v>
      </c>
      <c r="D72" s="28" t="s">
        <v>718</v>
      </c>
      <c r="E72" s="105" t="s">
        <v>719</v>
      </c>
      <c r="F72" s="29">
        <v>43344</v>
      </c>
      <c r="G72" s="29">
        <v>45139</v>
      </c>
      <c r="H72" s="30" t="s">
        <v>537</v>
      </c>
      <c r="I72" s="104">
        <v>80000</v>
      </c>
      <c r="J72" s="103" t="s">
        <v>720</v>
      </c>
      <c r="K72" s="99" t="s">
        <v>192</v>
      </c>
      <c r="L72" s="47" t="s">
        <v>192</v>
      </c>
      <c r="M72" s="27"/>
      <c r="N72" s="365"/>
      <c r="O72" s="365"/>
      <c r="P72" s="365"/>
      <c r="Q72" s="365" t="s">
        <v>58</v>
      </c>
      <c r="R72" s="365"/>
      <c r="S72" s="366"/>
      <c r="T72" s="217" t="s">
        <v>721</v>
      </c>
      <c r="U72" s="365" t="s">
        <v>722</v>
      </c>
      <c r="V72" s="365"/>
      <c r="W72" s="30" t="s">
        <v>554</v>
      </c>
      <c r="X72" s="217" t="s">
        <v>723</v>
      </c>
      <c r="Y72" s="217" t="s">
        <v>724</v>
      </c>
      <c r="Z72" s="365"/>
      <c r="AA72" s="365"/>
      <c r="AB72" s="365"/>
      <c r="AC72" s="366"/>
      <c r="AD72" s="366"/>
      <c r="AE72" s="365"/>
      <c r="AF72" s="366"/>
      <c r="AG72" s="365"/>
      <c r="AH72" s="365"/>
      <c r="AI72" s="106"/>
      <c r="AJ72" s="4"/>
      <c r="AK72" s="4"/>
      <c r="AL72" s="4"/>
      <c r="AM72" s="4"/>
    </row>
    <row r="73" spans="1:39" ht="112.5" customHeight="1" x14ac:dyDescent="0.2">
      <c r="A73" s="976"/>
      <c r="B73" s="25" t="s">
        <v>725</v>
      </c>
      <c r="C73" s="53" t="s">
        <v>726</v>
      </c>
      <c r="D73" s="28" t="s">
        <v>727</v>
      </c>
      <c r="E73" s="27" t="s">
        <v>728</v>
      </c>
      <c r="F73" s="29">
        <v>43406</v>
      </c>
      <c r="G73" s="29">
        <v>44317</v>
      </c>
      <c r="H73" s="30" t="s">
        <v>537</v>
      </c>
      <c r="I73" s="42">
        <v>80000</v>
      </c>
      <c r="J73" s="27" t="s">
        <v>729</v>
      </c>
      <c r="K73" s="27" t="s">
        <v>730</v>
      </c>
      <c r="L73" s="27" t="s">
        <v>731</v>
      </c>
      <c r="M73" s="27" t="s">
        <v>732</v>
      </c>
      <c r="N73" s="365"/>
      <c r="O73" s="365" t="s">
        <v>58</v>
      </c>
      <c r="P73" s="365"/>
      <c r="Q73" s="365"/>
      <c r="R73" s="365"/>
      <c r="S73" s="366" t="s">
        <v>6</v>
      </c>
      <c r="T73" s="217" t="s">
        <v>714</v>
      </c>
      <c r="U73" s="365"/>
      <c r="V73" s="365"/>
      <c r="W73" s="30" t="s">
        <v>554</v>
      </c>
      <c r="X73" s="217" t="s">
        <v>733</v>
      </c>
      <c r="Y73" s="365"/>
      <c r="Z73" s="365"/>
      <c r="AA73" s="365"/>
      <c r="AB73" s="365"/>
      <c r="AC73" s="29">
        <v>45139</v>
      </c>
      <c r="AD73" s="366"/>
      <c r="AE73" s="365"/>
      <c r="AF73" s="366"/>
      <c r="AG73" s="365"/>
      <c r="AH73" s="365"/>
      <c r="AI73" s="378" t="s">
        <v>733</v>
      </c>
      <c r="AJ73" s="4"/>
      <c r="AK73" s="4"/>
      <c r="AL73" s="4"/>
      <c r="AM73" s="4"/>
    </row>
    <row r="74" spans="1:39" ht="249" customHeight="1" x14ac:dyDescent="0.2">
      <c r="A74" s="976"/>
      <c r="B74" s="25" t="s">
        <v>734</v>
      </c>
      <c r="C74" s="45" t="s">
        <v>735</v>
      </c>
      <c r="D74" s="28" t="s">
        <v>736</v>
      </c>
      <c r="E74" s="28" t="s">
        <v>737</v>
      </c>
      <c r="F74" s="29">
        <v>43344</v>
      </c>
      <c r="G74" s="29">
        <v>45139</v>
      </c>
      <c r="H74" s="30" t="s">
        <v>323</v>
      </c>
      <c r="I74" s="31">
        <v>120000</v>
      </c>
      <c r="J74" s="101" t="s">
        <v>738</v>
      </c>
      <c r="K74" s="99" t="s">
        <v>192</v>
      </c>
      <c r="L74" s="47" t="s">
        <v>192</v>
      </c>
      <c r="M74" s="99" t="s">
        <v>739</v>
      </c>
      <c r="N74" s="365"/>
      <c r="O74" s="365"/>
      <c r="P74" s="365"/>
      <c r="Q74" s="365" t="s">
        <v>58</v>
      </c>
      <c r="R74" s="365"/>
      <c r="S74" s="366"/>
      <c r="T74" s="27" t="s">
        <v>740</v>
      </c>
      <c r="U74" s="217" t="s">
        <v>741</v>
      </c>
      <c r="V74" s="365"/>
      <c r="W74" s="363" t="s">
        <v>330</v>
      </c>
      <c r="X74" s="364"/>
      <c r="Y74" s="365"/>
      <c r="Z74" s="365"/>
      <c r="AA74" s="365"/>
      <c r="AB74" s="365"/>
      <c r="AC74" s="366"/>
      <c r="AD74" s="366"/>
      <c r="AE74" s="365"/>
      <c r="AF74" s="30" t="s">
        <v>318</v>
      </c>
      <c r="AG74" s="365"/>
      <c r="AH74" s="365"/>
      <c r="AI74" s="44"/>
      <c r="AJ74" s="4"/>
      <c r="AK74" s="4"/>
      <c r="AL74" s="4"/>
      <c r="AM74" s="4"/>
    </row>
    <row r="75" spans="1:39" ht="160.5" customHeight="1" x14ac:dyDescent="0.2">
      <c r="A75" s="976"/>
      <c r="B75" s="25" t="s">
        <v>742</v>
      </c>
      <c r="C75" s="45" t="s">
        <v>743</v>
      </c>
      <c r="D75" s="28" t="s">
        <v>744</v>
      </c>
      <c r="E75" s="28" t="s">
        <v>745</v>
      </c>
      <c r="F75" s="29">
        <v>43344</v>
      </c>
      <c r="G75" s="29">
        <v>44044</v>
      </c>
      <c r="H75" s="30" t="s">
        <v>323</v>
      </c>
      <c r="I75" s="31">
        <v>20000</v>
      </c>
      <c r="J75" s="47" t="s">
        <v>746</v>
      </c>
      <c r="K75" s="27" t="s">
        <v>747</v>
      </c>
      <c r="L75" s="47" t="s">
        <v>192</v>
      </c>
      <c r="M75" s="99" t="s">
        <v>739</v>
      </c>
      <c r="N75" s="365"/>
      <c r="O75" s="365"/>
      <c r="P75" s="365"/>
      <c r="Q75" s="365" t="s">
        <v>58</v>
      </c>
      <c r="R75" s="365"/>
      <c r="S75" s="366"/>
      <c r="T75" s="27" t="s">
        <v>748</v>
      </c>
      <c r="U75" s="217" t="s">
        <v>749</v>
      </c>
      <c r="V75" s="365"/>
      <c r="W75" s="363" t="s">
        <v>330</v>
      </c>
      <c r="X75" s="364"/>
      <c r="Y75" s="365"/>
      <c r="Z75" s="365"/>
      <c r="AA75" s="365"/>
      <c r="AB75" s="365"/>
      <c r="AC75" s="29">
        <v>45139</v>
      </c>
      <c r="AD75" s="366"/>
      <c r="AE75" s="365"/>
      <c r="AF75" s="366"/>
      <c r="AG75" s="365"/>
      <c r="AH75" s="365"/>
      <c r="AI75" s="44"/>
      <c r="AJ75" s="4"/>
      <c r="AK75" s="4"/>
      <c r="AL75" s="4"/>
      <c r="AM75" s="4"/>
    </row>
    <row r="76" spans="1:39" ht="154.5" customHeight="1" x14ac:dyDescent="0.2">
      <c r="A76" s="976"/>
      <c r="B76" s="25" t="s">
        <v>750</v>
      </c>
      <c r="C76" s="45" t="s">
        <v>751</v>
      </c>
      <c r="D76" s="28" t="s">
        <v>752</v>
      </c>
      <c r="E76" s="46" t="s">
        <v>753</v>
      </c>
      <c r="F76" s="29">
        <v>43344</v>
      </c>
      <c r="G76" s="29">
        <v>44774</v>
      </c>
      <c r="H76" s="30" t="s">
        <v>754</v>
      </c>
      <c r="I76" s="31">
        <v>50000</v>
      </c>
      <c r="J76" s="27" t="s">
        <v>755</v>
      </c>
      <c r="K76" s="99" t="s">
        <v>192</v>
      </c>
      <c r="L76" s="47" t="s">
        <v>192</v>
      </c>
      <c r="M76" s="27"/>
      <c r="N76" s="365"/>
      <c r="O76" s="365"/>
      <c r="P76" s="365"/>
      <c r="Q76" s="365" t="s">
        <v>58</v>
      </c>
      <c r="R76" s="365"/>
      <c r="S76" s="366"/>
      <c r="T76" s="27" t="s">
        <v>756</v>
      </c>
      <c r="U76" s="365" t="s">
        <v>757</v>
      </c>
      <c r="V76" s="377"/>
      <c r="W76" s="363" t="s">
        <v>758</v>
      </c>
      <c r="X76" s="364"/>
      <c r="Y76" s="365"/>
      <c r="Z76" s="28" t="s">
        <v>759</v>
      </c>
      <c r="AA76" s="365"/>
      <c r="AB76" s="365"/>
      <c r="AC76" s="29">
        <v>45139</v>
      </c>
      <c r="AD76" s="366"/>
      <c r="AE76" s="365"/>
      <c r="AF76" s="366"/>
      <c r="AG76" s="365"/>
      <c r="AH76" s="365"/>
      <c r="AI76" s="44"/>
      <c r="AJ76" s="4"/>
      <c r="AK76" s="4"/>
      <c r="AL76" s="4"/>
      <c r="AM76" s="4"/>
    </row>
    <row r="77" spans="1:39" ht="94.5" customHeight="1" x14ac:dyDescent="0.2">
      <c r="A77" s="976"/>
      <c r="B77" s="25" t="s">
        <v>760</v>
      </c>
      <c r="C77" s="27" t="s">
        <v>761</v>
      </c>
      <c r="D77" s="28" t="s">
        <v>762</v>
      </c>
      <c r="E77" s="28" t="s">
        <v>763</v>
      </c>
      <c r="F77" s="29">
        <v>43345</v>
      </c>
      <c r="G77" s="29">
        <v>45139</v>
      </c>
      <c r="H77" s="30" t="s">
        <v>764</v>
      </c>
      <c r="I77" s="31">
        <v>20000</v>
      </c>
      <c r="J77" s="26" t="s">
        <v>765</v>
      </c>
      <c r="K77" s="99" t="s">
        <v>766</v>
      </c>
      <c r="L77" s="99" t="s">
        <v>192</v>
      </c>
      <c r="M77" s="27"/>
      <c r="N77" s="365"/>
      <c r="O77" s="365"/>
      <c r="P77" s="365"/>
      <c r="Q77" s="365" t="s">
        <v>58</v>
      </c>
      <c r="R77" s="365"/>
      <c r="S77" s="366"/>
      <c r="T77" s="27" t="s">
        <v>767</v>
      </c>
      <c r="U77" s="365"/>
      <c r="V77" s="365"/>
      <c r="W77" s="363" t="s">
        <v>768</v>
      </c>
      <c r="X77" s="40"/>
      <c r="Y77" s="365"/>
      <c r="Z77" s="365"/>
      <c r="AA77" s="365"/>
      <c r="AB77" s="365"/>
      <c r="AC77" s="366"/>
      <c r="AD77" s="366" t="s">
        <v>768</v>
      </c>
      <c r="AE77" s="365"/>
      <c r="AF77" s="366"/>
      <c r="AG77" s="365"/>
      <c r="AH77" s="365"/>
      <c r="AI77" s="44"/>
      <c r="AJ77" s="4"/>
      <c r="AK77" s="4"/>
      <c r="AL77" s="4"/>
      <c r="AM77" s="4"/>
    </row>
    <row r="78" spans="1:39" ht="128.25" customHeight="1" x14ac:dyDescent="0.2">
      <c r="A78" s="976"/>
      <c r="B78" s="25" t="s">
        <v>769</v>
      </c>
      <c r="C78" s="27" t="s">
        <v>770</v>
      </c>
      <c r="D78" s="27" t="s">
        <v>771</v>
      </c>
      <c r="E78" s="27" t="s">
        <v>772</v>
      </c>
      <c r="F78" s="29">
        <v>43466</v>
      </c>
      <c r="G78" s="29">
        <v>44044</v>
      </c>
      <c r="H78" s="30" t="s">
        <v>323</v>
      </c>
      <c r="I78" s="31">
        <v>12000</v>
      </c>
      <c r="J78" s="27" t="s">
        <v>773</v>
      </c>
      <c r="K78" s="27" t="s">
        <v>774</v>
      </c>
      <c r="L78" s="27" t="s">
        <v>634</v>
      </c>
      <c r="M78" s="27"/>
      <c r="N78" s="365"/>
      <c r="O78" s="365"/>
      <c r="P78" s="365"/>
      <c r="Q78" s="365" t="s">
        <v>58</v>
      </c>
      <c r="R78" s="365"/>
      <c r="S78" s="366"/>
      <c r="T78" s="27" t="s">
        <v>775</v>
      </c>
      <c r="U78" s="217" t="s">
        <v>776</v>
      </c>
      <c r="V78" s="377"/>
      <c r="W78" s="363" t="s">
        <v>330</v>
      </c>
      <c r="X78" s="215" t="s">
        <v>777</v>
      </c>
      <c r="Y78" s="365"/>
      <c r="Z78" s="365"/>
      <c r="AA78" s="365"/>
      <c r="AB78" s="365"/>
      <c r="AC78" s="29">
        <v>45139</v>
      </c>
      <c r="AD78" s="366"/>
      <c r="AE78" s="365"/>
      <c r="AF78" s="366"/>
      <c r="AG78" s="365"/>
      <c r="AH78" s="365"/>
      <c r="AI78" s="49" t="s">
        <v>778</v>
      </c>
      <c r="AJ78" s="4"/>
      <c r="AK78" s="4"/>
      <c r="AL78" s="4"/>
      <c r="AM78" s="4"/>
    </row>
    <row r="79" spans="1:39" ht="15.75" customHeight="1" x14ac:dyDescent="0.2">
      <c r="A79" s="976"/>
      <c r="B79" s="25" t="s">
        <v>779</v>
      </c>
      <c r="C79" s="53" t="s">
        <v>780</v>
      </c>
      <c r="D79" s="27" t="s">
        <v>781</v>
      </c>
      <c r="E79" s="28" t="s">
        <v>782</v>
      </c>
      <c r="F79" s="29">
        <v>43344</v>
      </c>
      <c r="G79" s="29">
        <v>44105</v>
      </c>
      <c r="H79" s="30" t="s">
        <v>323</v>
      </c>
      <c r="I79" s="31">
        <v>24000</v>
      </c>
      <c r="J79" s="99" t="s">
        <v>773</v>
      </c>
      <c r="K79" s="99" t="s">
        <v>783</v>
      </c>
      <c r="L79" s="99" t="s">
        <v>784</v>
      </c>
      <c r="M79" s="99" t="s">
        <v>785</v>
      </c>
      <c r="N79" s="365"/>
      <c r="O79" s="365"/>
      <c r="P79" s="365"/>
      <c r="Q79" s="365" t="s">
        <v>58</v>
      </c>
      <c r="R79" s="365"/>
      <c r="S79" s="366" t="s">
        <v>6</v>
      </c>
      <c r="T79" s="27" t="s">
        <v>786</v>
      </c>
      <c r="U79" s="217" t="s">
        <v>787</v>
      </c>
      <c r="V79" s="377"/>
      <c r="W79" s="363" t="s">
        <v>330</v>
      </c>
      <c r="X79" s="215" t="s">
        <v>788</v>
      </c>
      <c r="Y79" s="365"/>
      <c r="Z79" s="365"/>
      <c r="AA79" s="365"/>
      <c r="AB79" s="365"/>
      <c r="AC79" s="29">
        <v>45139</v>
      </c>
      <c r="AD79" s="366"/>
      <c r="AE79" s="365"/>
      <c r="AF79" s="366"/>
      <c r="AG79" s="365"/>
      <c r="AH79" s="365"/>
      <c r="AI79" s="107" t="s">
        <v>788</v>
      </c>
      <c r="AJ79" s="4"/>
      <c r="AK79" s="4"/>
      <c r="AL79" s="4"/>
      <c r="AM79" s="4"/>
    </row>
    <row r="80" spans="1:39" ht="336" customHeight="1" x14ac:dyDescent="0.2">
      <c r="A80" s="976"/>
      <c r="B80" s="25" t="s">
        <v>789</v>
      </c>
      <c r="C80" s="45" t="s">
        <v>790</v>
      </c>
      <c r="D80" s="28" t="s">
        <v>791</v>
      </c>
      <c r="E80" s="28" t="s">
        <v>792</v>
      </c>
      <c r="F80" s="29">
        <v>43344</v>
      </c>
      <c r="G80" s="29">
        <v>44044</v>
      </c>
      <c r="H80" s="30" t="s">
        <v>793</v>
      </c>
      <c r="I80" s="31">
        <v>500000</v>
      </c>
      <c r="J80" s="101" t="s">
        <v>794</v>
      </c>
      <c r="K80" s="99" t="s">
        <v>795</v>
      </c>
      <c r="L80" s="99" t="s">
        <v>796</v>
      </c>
      <c r="M80" s="99" t="s">
        <v>797</v>
      </c>
      <c r="N80" s="365"/>
      <c r="O80" s="365"/>
      <c r="P80" s="365"/>
      <c r="Q80" s="365" t="s">
        <v>58</v>
      </c>
      <c r="R80" s="365"/>
      <c r="S80" s="366"/>
      <c r="T80" s="217" t="s">
        <v>798</v>
      </c>
      <c r="U80" s="217" t="s">
        <v>799</v>
      </c>
      <c r="V80" s="377"/>
      <c r="W80" s="30" t="s">
        <v>800</v>
      </c>
      <c r="X80" s="376"/>
      <c r="Y80" s="365"/>
      <c r="Z80" s="365"/>
      <c r="AA80" s="365"/>
      <c r="AB80" s="365"/>
      <c r="AC80" s="29">
        <v>45139</v>
      </c>
      <c r="AD80" s="366"/>
      <c r="AE80" s="365"/>
      <c r="AF80" s="366"/>
      <c r="AG80" s="365"/>
      <c r="AH80" s="365"/>
      <c r="AI80" s="44"/>
      <c r="AJ80" s="4"/>
      <c r="AK80" s="4"/>
      <c r="AL80" s="4"/>
      <c r="AM80" s="4"/>
    </row>
    <row r="81" spans="1:39" ht="70.5" customHeight="1" x14ac:dyDescent="0.2">
      <c r="A81" s="976"/>
      <c r="B81" s="25" t="s">
        <v>801</v>
      </c>
      <c r="C81" s="27" t="s">
        <v>802</v>
      </c>
      <c r="D81" s="28" t="s">
        <v>803</v>
      </c>
      <c r="E81" s="28" t="s">
        <v>804</v>
      </c>
      <c r="F81" s="29">
        <v>44440</v>
      </c>
      <c r="G81" s="29">
        <v>44774</v>
      </c>
      <c r="H81" s="30" t="s">
        <v>176</v>
      </c>
      <c r="I81" s="42">
        <v>200000</v>
      </c>
      <c r="J81" s="99" t="s">
        <v>805</v>
      </c>
      <c r="K81" s="27" t="s">
        <v>225</v>
      </c>
      <c r="L81" s="27" t="s">
        <v>192</v>
      </c>
      <c r="M81" s="27" t="s">
        <v>806</v>
      </c>
      <c r="N81" s="365" t="s">
        <v>58</v>
      </c>
      <c r="O81" s="365"/>
      <c r="P81" s="365"/>
      <c r="Q81" s="365"/>
      <c r="R81" s="365"/>
      <c r="S81" s="366"/>
      <c r="T81" s="217" t="s">
        <v>807</v>
      </c>
      <c r="U81" s="365"/>
      <c r="V81" s="365" t="s">
        <v>288</v>
      </c>
      <c r="W81" s="363" t="s">
        <v>184</v>
      </c>
      <c r="X81" s="376"/>
      <c r="Y81" s="365"/>
      <c r="Z81" s="365"/>
      <c r="AA81" s="365"/>
      <c r="AB81" s="365"/>
      <c r="AC81" s="29">
        <v>45139</v>
      </c>
      <c r="AD81" s="366"/>
      <c r="AE81" s="365"/>
      <c r="AF81" s="366"/>
      <c r="AG81" s="365"/>
      <c r="AH81" s="365"/>
      <c r="AI81" s="44"/>
      <c r="AJ81" s="4"/>
      <c r="AK81" s="4"/>
      <c r="AL81" s="4"/>
      <c r="AM81" s="4"/>
    </row>
    <row r="82" spans="1:39" ht="92.25" customHeight="1" x14ac:dyDescent="0.2">
      <c r="A82" s="976"/>
      <c r="B82" s="25" t="s">
        <v>808</v>
      </c>
      <c r="C82" s="45" t="s">
        <v>809</v>
      </c>
      <c r="D82" s="28" t="s">
        <v>810</v>
      </c>
      <c r="E82" s="28" t="s">
        <v>811</v>
      </c>
      <c r="F82" s="29">
        <v>43344</v>
      </c>
      <c r="G82" s="29">
        <v>45078</v>
      </c>
      <c r="H82" s="30" t="s">
        <v>262</v>
      </c>
      <c r="I82" s="42">
        <v>50000</v>
      </c>
      <c r="J82" s="27" t="s">
        <v>812</v>
      </c>
      <c r="K82" s="99" t="s">
        <v>192</v>
      </c>
      <c r="L82" s="47" t="s">
        <v>192</v>
      </c>
      <c r="M82" s="27"/>
      <c r="N82" s="365"/>
      <c r="O82" s="365"/>
      <c r="P82" s="365"/>
      <c r="Q82" s="365" t="s">
        <v>58</v>
      </c>
      <c r="R82" s="365"/>
      <c r="S82" s="366"/>
      <c r="T82" s="217" t="s">
        <v>813</v>
      </c>
      <c r="U82" s="365"/>
      <c r="V82" s="365"/>
      <c r="W82" s="363" t="s">
        <v>814</v>
      </c>
      <c r="X82" s="365"/>
      <c r="Y82" s="365"/>
      <c r="Z82" s="365"/>
      <c r="AA82" s="365"/>
      <c r="AB82" s="365"/>
      <c r="AC82" s="29">
        <v>45139</v>
      </c>
      <c r="AD82" s="366"/>
      <c r="AE82" s="365"/>
      <c r="AF82" s="366"/>
      <c r="AG82" s="365"/>
      <c r="AH82" s="365"/>
      <c r="AI82" s="44"/>
      <c r="AJ82" s="4"/>
      <c r="AK82" s="4"/>
      <c r="AL82" s="4"/>
      <c r="AM82" s="4"/>
    </row>
    <row r="83" spans="1:39" ht="221.25" customHeight="1" x14ac:dyDescent="0.2">
      <c r="A83" s="976"/>
      <c r="B83" s="25" t="s">
        <v>815</v>
      </c>
      <c r="C83" s="27" t="s">
        <v>816</v>
      </c>
      <c r="D83" s="28" t="s">
        <v>817</v>
      </c>
      <c r="E83" s="28" t="s">
        <v>818</v>
      </c>
      <c r="F83" s="29">
        <v>44044</v>
      </c>
      <c r="G83" s="29">
        <v>45139</v>
      </c>
      <c r="H83" s="30" t="s">
        <v>819</v>
      </c>
      <c r="I83" s="31">
        <v>200000</v>
      </c>
      <c r="J83" s="27" t="s">
        <v>820</v>
      </c>
      <c r="K83" s="63" t="s">
        <v>821</v>
      </c>
      <c r="L83" s="27" t="s">
        <v>192</v>
      </c>
      <c r="M83" s="27"/>
      <c r="N83" s="365" t="s">
        <v>58</v>
      </c>
      <c r="O83" s="365"/>
      <c r="P83" s="365"/>
      <c r="Q83" s="365"/>
      <c r="R83" s="365"/>
      <c r="S83" s="366"/>
      <c r="T83" s="365" t="s">
        <v>822</v>
      </c>
      <c r="U83" s="365"/>
      <c r="V83" s="365"/>
      <c r="W83" s="363"/>
      <c r="X83" s="376"/>
      <c r="Y83" s="365"/>
      <c r="Z83" s="365"/>
      <c r="AA83" s="365"/>
      <c r="AB83" s="365"/>
      <c r="AC83" s="67"/>
      <c r="AD83" s="366"/>
      <c r="AE83" s="365"/>
      <c r="AF83" s="366"/>
      <c r="AG83" s="365"/>
      <c r="AH83" s="365"/>
      <c r="AI83" s="44"/>
      <c r="AJ83" s="4"/>
      <c r="AK83" s="4"/>
      <c r="AL83" s="4"/>
      <c r="AM83" s="4"/>
    </row>
    <row r="84" spans="1:39" ht="351" customHeight="1" x14ac:dyDescent="0.2">
      <c r="A84" s="976"/>
      <c r="B84" s="25" t="s">
        <v>823</v>
      </c>
      <c r="C84" s="27" t="s">
        <v>824</v>
      </c>
      <c r="D84" s="28" t="s">
        <v>825</v>
      </c>
      <c r="E84" s="46" t="s">
        <v>826</v>
      </c>
      <c r="F84" s="29">
        <v>43344</v>
      </c>
      <c r="G84" s="29">
        <v>45139</v>
      </c>
      <c r="H84" s="30" t="s">
        <v>595</v>
      </c>
      <c r="I84" s="31">
        <v>80000</v>
      </c>
      <c r="J84" s="27" t="s">
        <v>827</v>
      </c>
      <c r="K84" s="99" t="s">
        <v>192</v>
      </c>
      <c r="L84" s="47" t="s">
        <v>192</v>
      </c>
      <c r="M84" s="27" t="s">
        <v>828</v>
      </c>
      <c r="N84" s="365"/>
      <c r="O84" s="365"/>
      <c r="P84" s="365"/>
      <c r="Q84" s="365" t="s">
        <v>58</v>
      </c>
      <c r="R84" s="365"/>
      <c r="S84" s="366"/>
      <c r="T84" s="217" t="s">
        <v>829</v>
      </c>
      <c r="U84" s="217" t="s">
        <v>830</v>
      </c>
      <c r="V84" s="217" t="s">
        <v>831</v>
      </c>
      <c r="W84" s="363" t="s">
        <v>600</v>
      </c>
      <c r="X84" s="364"/>
      <c r="Y84" s="365"/>
      <c r="Z84" s="365"/>
      <c r="AA84" s="365"/>
      <c r="AB84" s="365"/>
      <c r="AC84" s="67"/>
      <c r="AD84" s="366"/>
      <c r="AE84" s="365"/>
      <c r="AF84" s="366"/>
      <c r="AG84" s="365"/>
      <c r="AH84" s="365"/>
      <c r="AI84" s="44"/>
      <c r="AJ84" s="4"/>
      <c r="AK84" s="4"/>
      <c r="AL84" s="4"/>
      <c r="AM84" s="4"/>
    </row>
    <row r="85" spans="1:39" ht="111" customHeight="1" x14ac:dyDescent="0.2">
      <c r="A85" s="976"/>
      <c r="B85" s="25" t="s">
        <v>832</v>
      </c>
      <c r="C85" s="27" t="s">
        <v>833</v>
      </c>
      <c r="D85" s="28" t="s">
        <v>834</v>
      </c>
      <c r="E85" s="28" t="s">
        <v>835</v>
      </c>
      <c r="F85" s="29">
        <v>43344</v>
      </c>
      <c r="G85" s="29">
        <v>44593</v>
      </c>
      <c r="H85" s="30" t="s">
        <v>836</v>
      </c>
      <c r="I85" s="42">
        <v>75000</v>
      </c>
      <c r="J85" s="101" t="s">
        <v>837</v>
      </c>
      <c r="K85" s="27" t="s">
        <v>838</v>
      </c>
      <c r="L85" s="27" t="s">
        <v>839</v>
      </c>
      <c r="M85" s="27"/>
      <c r="N85" s="365"/>
      <c r="O85" s="365"/>
      <c r="P85" s="365"/>
      <c r="Q85" s="365" t="s">
        <v>58</v>
      </c>
      <c r="R85" s="365"/>
      <c r="S85" s="366"/>
      <c r="T85" s="27" t="s">
        <v>840</v>
      </c>
      <c r="U85" s="217" t="s">
        <v>841</v>
      </c>
      <c r="V85" s="365"/>
      <c r="W85" s="363" t="s">
        <v>842</v>
      </c>
      <c r="X85" s="365"/>
      <c r="Y85" s="365"/>
      <c r="Z85" s="365"/>
      <c r="AA85" s="365"/>
      <c r="AB85" s="365"/>
      <c r="AC85" s="29">
        <v>45139</v>
      </c>
      <c r="AD85" s="366"/>
      <c r="AE85" s="365"/>
      <c r="AF85" s="366"/>
      <c r="AG85" s="365"/>
      <c r="AH85" s="365"/>
      <c r="AI85" s="44"/>
      <c r="AJ85" s="4"/>
      <c r="AK85" s="4"/>
      <c r="AL85" s="4"/>
      <c r="AM85" s="4"/>
    </row>
    <row r="86" spans="1:39" ht="153" customHeight="1" x14ac:dyDescent="0.2">
      <c r="A86" s="976"/>
      <c r="B86" s="25" t="s">
        <v>843</v>
      </c>
      <c r="C86" s="45" t="s">
        <v>844</v>
      </c>
      <c r="D86" s="28" t="s">
        <v>845</v>
      </c>
      <c r="E86" s="28" t="s">
        <v>846</v>
      </c>
      <c r="F86" s="29">
        <v>43345</v>
      </c>
      <c r="G86" s="29">
        <v>45139</v>
      </c>
      <c r="H86" s="30" t="s">
        <v>847</v>
      </c>
      <c r="I86" s="42">
        <v>118000</v>
      </c>
      <c r="J86" s="99" t="s">
        <v>848</v>
      </c>
      <c r="K86" s="27" t="s">
        <v>849</v>
      </c>
      <c r="L86" s="27" t="s">
        <v>192</v>
      </c>
      <c r="M86" s="27"/>
      <c r="N86" s="365"/>
      <c r="O86" s="365"/>
      <c r="P86" s="365"/>
      <c r="Q86" s="365" t="s">
        <v>58</v>
      </c>
      <c r="R86" s="365"/>
      <c r="S86" s="366"/>
      <c r="T86" s="27" t="s">
        <v>850</v>
      </c>
      <c r="U86" s="217" t="s">
        <v>841</v>
      </c>
      <c r="V86" s="365"/>
      <c r="W86" s="363" t="s">
        <v>851</v>
      </c>
      <c r="X86" s="364"/>
      <c r="Y86" s="365"/>
      <c r="Z86" s="365"/>
      <c r="AA86" s="365"/>
      <c r="AB86" s="365"/>
      <c r="AC86" s="366"/>
      <c r="AD86" s="366"/>
      <c r="AE86" s="365"/>
      <c r="AF86" s="366"/>
      <c r="AG86" s="365"/>
      <c r="AH86" s="365"/>
      <c r="AI86" s="44"/>
      <c r="AJ86" s="4"/>
      <c r="AK86" s="4"/>
      <c r="AL86" s="4"/>
      <c r="AM86" s="4"/>
    </row>
    <row r="87" spans="1:39" ht="181.5" customHeight="1" x14ac:dyDescent="0.2">
      <c r="A87" s="976"/>
      <c r="B87" s="25" t="s">
        <v>852</v>
      </c>
      <c r="C87" s="45" t="s">
        <v>853</v>
      </c>
      <c r="D87" s="28" t="s">
        <v>854</v>
      </c>
      <c r="E87" s="28" t="s">
        <v>855</v>
      </c>
      <c r="F87" s="29">
        <v>43344</v>
      </c>
      <c r="G87" s="29">
        <v>43678</v>
      </c>
      <c r="H87" s="30" t="s">
        <v>856</v>
      </c>
      <c r="I87" s="42">
        <v>200000</v>
      </c>
      <c r="J87" s="101" t="s">
        <v>857</v>
      </c>
      <c r="K87" s="99" t="s">
        <v>858</v>
      </c>
      <c r="L87" s="99" t="s">
        <v>192</v>
      </c>
      <c r="M87" s="99"/>
      <c r="N87" s="365"/>
      <c r="O87" s="365"/>
      <c r="P87" s="365"/>
      <c r="Q87" s="365"/>
      <c r="R87" s="365" t="s">
        <v>58</v>
      </c>
      <c r="S87" s="366"/>
      <c r="T87" s="217" t="s">
        <v>859</v>
      </c>
      <c r="U87" s="217" t="s">
        <v>860</v>
      </c>
      <c r="V87" s="217" t="s">
        <v>861</v>
      </c>
      <c r="W87" s="363" t="s">
        <v>862</v>
      </c>
      <c r="X87" s="215"/>
      <c r="Y87" s="365"/>
      <c r="Z87" s="365"/>
      <c r="AA87" s="365"/>
      <c r="AB87" s="365"/>
      <c r="AC87" s="69"/>
      <c r="AD87" s="366"/>
      <c r="AE87" s="365"/>
      <c r="AF87" s="366"/>
      <c r="AG87" s="365"/>
      <c r="AH87" s="365"/>
      <c r="AI87" s="108" t="s">
        <v>863</v>
      </c>
      <c r="AJ87" s="4"/>
      <c r="AK87" s="4"/>
      <c r="AL87" s="4"/>
      <c r="AM87" s="4"/>
    </row>
    <row r="88" spans="1:39" ht="90" customHeight="1" x14ac:dyDescent="0.2">
      <c r="A88" s="976"/>
      <c r="B88" s="25" t="s">
        <v>864</v>
      </c>
      <c r="C88" s="45" t="s">
        <v>865</v>
      </c>
      <c r="D88" s="28" t="s">
        <v>866</v>
      </c>
      <c r="E88" s="28" t="s">
        <v>867</v>
      </c>
      <c r="F88" s="29">
        <v>43344</v>
      </c>
      <c r="G88" s="29">
        <v>45139</v>
      </c>
      <c r="H88" s="30" t="s">
        <v>868</v>
      </c>
      <c r="I88" s="38">
        <v>30000</v>
      </c>
      <c r="J88" s="101" t="s">
        <v>869</v>
      </c>
      <c r="K88" s="99" t="s">
        <v>870</v>
      </c>
      <c r="L88" s="99" t="s">
        <v>871</v>
      </c>
      <c r="M88" s="27"/>
      <c r="N88" s="365"/>
      <c r="O88" s="365"/>
      <c r="P88" s="365"/>
      <c r="Q88" s="365" t="s">
        <v>58</v>
      </c>
      <c r="R88" s="365"/>
      <c r="S88" s="366"/>
      <c r="T88" s="217" t="s">
        <v>872</v>
      </c>
      <c r="U88" s="217" t="s">
        <v>873</v>
      </c>
      <c r="V88" s="365"/>
      <c r="W88" s="30" t="s">
        <v>874</v>
      </c>
      <c r="X88" s="376"/>
      <c r="Y88" s="365"/>
      <c r="Z88" s="365"/>
      <c r="AA88" s="365"/>
      <c r="AB88" s="365"/>
      <c r="AC88" s="366"/>
      <c r="AD88" s="366"/>
      <c r="AE88" s="365"/>
      <c r="AF88" s="366"/>
      <c r="AG88" s="365"/>
      <c r="AH88" s="365"/>
      <c r="AI88" s="44"/>
      <c r="AJ88" s="4"/>
      <c r="AK88" s="4"/>
      <c r="AL88" s="4"/>
      <c r="AM88" s="4"/>
    </row>
    <row r="89" spans="1:39" ht="258.75" customHeight="1" x14ac:dyDescent="0.2">
      <c r="A89" s="976"/>
      <c r="B89" s="25" t="s">
        <v>875</v>
      </c>
      <c r="C89" s="45" t="s">
        <v>876</v>
      </c>
      <c r="D89" s="28" t="s">
        <v>877</v>
      </c>
      <c r="E89" s="28" t="s">
        <v>878</v>
      </c>
      <c r="F89" s="29">
        <v>43344</v>
      </c>
      <c r="G89" s="29">
        <v>45140</v>
      </c>
      <c r="H89" s="30" t="s">
        <v>262</v>
      </c>
      <c r="I89" s="42">
        <v>20000</v>
      </c>
      <c r="J89" s="101" t="s">
        <v>879</v>
      </c>
      <c r="K89" s="99" t="s">
        <v>880</v>
      </c>
      <c r="L89" s="99" t="s">
        <v>192</v>
      </c>
      <c r="M89" s="27"/>
      <c r="N89" s="365"/>
      <c r="O89" s="365"/>
      <c r="P89" s="365"/>
      <c r="Q89" s="365" t="s">
        <v>58</v>
      </c>
      <c r="R89" s="365"/>
      <c r="S89" s="366"/>
      <c r="T89" s="27" t="s">
        <v>881</v>
      </c>
      <c r="U89" s="27"/>
      <c r="V89" s="217" t="s">
        <v>882</v>
      </c>
      <c r="W89" s="363" t="s">
        <v>883</v>
      </c>
      <c r="X89" s="364"/>
      <c r="Y89" s="365"/>
      <c r="Z89" s="365"/>
      <c r="AA89" s="365"/>
      <c r="AB89" s="365"/>
      <c r="AC89" s="366"/>
      <c r="AD89" s="366"/>
      <c r="AE89" s="365"/>
      <c r="AF89" s="366"/>
      <c r="AG89" s="365"/>
      <c r="AH89" s="365"/>
      <c r="AI89" s="44"/>
      <c r="AJ89" s="4"/>
      <c r="AK89" s="4"/>
      <c r="AL89" s="4"/>
      <c r="AM89" s="4"/>
    </row>
    <row r="90" spans="1:39" ht="202.5" customHeight="1" x14ac:dyDescent="0.2">
      <c r="A90" s="976"/>
      <c r="B90" s="25" t="s">
        <v>884</v>
      </c>
      <c r="C90" s="45" t="s">
        <v>885</v>
      </c>
      <c r="D90" s="28" t="s">
        <v>886</v>
      </c>
      <c r="E90" s="28" t="s">
        <v>887</v>
      </c>
      <c r="F90" s="29">
        <v>43344</v>
      </c>
      <c r="G90" s="29">
        <v>45141</v>
      </c>
      <c r="H90" s="30" t="s">
        <v>888</v>
      </c>
      <c r="I90" s="31">
        <v>160000</v>
      </c>
      <c r="J90" s="101" t="s">
        <v>889</v>
      </c>
      <c r="K90" s="99" t="s">
        <v>890</v>
      </c>
      <c r="L90" s="99" t="s">
        <v>891</v>
      </c>
      <c r="M90" s="47" t="s">
        <v>892</v>
      </c>
      <c r="N90" s="365"/>
      <c r="O90" s="365"/>
      <c r="P90" s="365"/>
      <c r="Q90" s="365" t="s">
        <v>58</v>
      </c>
      <c r="R90" s="365"/>
      <c r="S90" s="366"/>
      <c r="T90" s="27" t="s">
        <v>893</v>
      </c>
      <c r="U90" s="365" t="s">
        <v>894</v>
      </c>
      <c r="V90" s="56" t="s">
        <v>895</v>
      </c>
      <c r="W90" s="363" t="s">
        <v>896</v>
      </c>
      <c r="X90" s="364"/>
      <c r="Y90" s="365"/>
      <c r="Z90" s="365"/>
      <c r="AA90" s="365"/>
      <c r="AB90" s="365"/>
      <c r="AC90" s="366"/>
      <c r="AD90" s="366"/>
      <c r="AE90" s="365"/>
      <c r="AF90" s="366"/>
      <c r="AG90" s="365"/>
      <c r="AH90" s="365"/>
      <c r="AI90" s="44"/>
      <c r="AJ90" s="4"/>
      <c r="AK90" s="4"/>
      <c r="AL90" s="4"/>
      <c r="AM90" s="4"/>
    </row>
    <row r="91" spans="1:39" ht="184.5" customHeight="1" x14ac:dyDescent="0.2">
      <c r="A91" s="976"/>
      <c r="B91" s="25" t="s">
        <v>897</v>
      </c>
      <c r="C91" s="45" t="s">
        <v>898</v>
      </c>
      <c r="D91" s="28" t="s">
        <v>899</v>
      </c>
      <c r="E91" s="28" t="s">
        <v>900</v>
      </c>
      <c r="F91" s="29">
        <v>43344</v>
      </c>
      <c r="G91" s="29">
        <v>45140</v>
      </c>
      <c r="H91" s="30" t="s">
        <v>901</v>
      </c>
      <c r="I91" s="31">
        <v>50000</v>
      </c>
      <c r="J91" s="27" t="s">
        <v>902</v>
      </c>
      <c r="K91" s="27" t="s">
        <v>903</v>
      </c>
      <c r="L91" s="27" t="s">
        <v>891</v>
      </c>
      <c r="M91" s="47" t="s">
        <v>904</v>
      </c>
      <c r="N91" s="365"/>
      <c r="O91" s="365"/>
      <c r="P91" s="365"/>
      <c r="Q91" s="365" t="s">
        <v>58</v>
      </c>
      <c r="R91" s="365"/>
      <c r="S91" s="366"/>
      <c r="T91" s="27" t="s">
        <v>905</v>
      </c>
      <c r="U91" s="217" t="s">
        <v>906</v>
      </c>
      <c r="V91" s="217" t="s">
        <v>907</v>
      </c>
      <c r="W91" s="363" t="s">
        <v>896</v>
      </c>
      <c r="X91" s="364"/>
      <c r="Y91" s="365"/>
      <c r="Z91" s="365"/>
      <c r="AA91" s="365"/>
      <c r="AB91" s="365"/>
      <c r="AC91" s="366"/>
      <c r="AD91" s="366"/>
      <c r="AE91" s="365"/>
      <c r="AF91" s="366"/>
      <c r="AG91" s="365"/>
      <c r="AH91" s="365"/>
      <c r="AI91" s="44"/>
      <c r="AJ91" s="4"/>
      <c r="AK91" s="4"/>
      <c r="AL91" s="4"/>
      <c r="AM91" s="4"/>
    </row>
    <row r="92" spans="1:39" ht="115.5" customHeight="1" x14ac:dyDescent="0.2">
      <c r="A92" s="976"/>
      <c r="B92" s="25" t="s">
        <v>908</v>
      </c>
      <c r="C92" s="45" t="s">
        <v>909</v>
      </c>
      <c r="D92" s="28" t="s">
        <v>910</v>
      </c>
      <c r="E92" s="28" t="s">
        <v>911</v>
      </c>
      <c r="F92" s="29">
        <v>43344</v>
      </c>
      <c r="G92" s="29">
        <v>45140</v>
      </c>
      <c r="H92" s="30" t="s">
        <v>262</v>
      </c>
      <c r="I92" s="42">
        <v>20000</v>
      </c>
      <c r="J92" s="101" t="s">
        <v>912</v>
      </c>
      <c r="K92" s="99" t="s">
        <v>913</v>
      </c>
      <c r="L92" s="99" t="s">
        <v>192</v>
      </c>
      <c r="M92" s="99" t="s">
        <v>914</v>
      </c>
      <c r="N92" s="365"/>
      <c r="O92" s="365"/>
      <c r="P92" s="365"/>
      <c r="Q92" s="365" t="s">
        <v>58</v>
      </c>
      <c r="R92" s="365"/>
      <c r="S92" s="366"/>
      <c r="T92" s="27" t="s">
        <v>915</v>
      </c>
      <c r="U92" s="365"/>
      <c r="V92" s="365"/>
      <c r="W92" s="363" t="s">
        <v>916</v>
      </c>
      <c r="X92" s="365"/>
      <c r="Y92" s="365"/>
      <c r="Z92" s="365"/>
      <c r="AA92" s="365"/>
      <c r="AB92" s="365"/>
      <c r="AC92" s="366"/>
      <c r="AD92" s="366"/>
      <c r="AE92" s="365"/>
      <c r="AF92" s="366"/>
      <c r="AG92" s="365"/>
      <c r="AH92" s="365"/>
      <c r="AI92" s="44"/>
      <c r="AJ92" s="4"/>
      <c r="AK92" s="4"/>
      <c r="AL92" s="4"/>
      <c r="AM92" s="4"/>
    </row>
    <row r="93" spans="1:39" ht="293.25" customHeight="1" x14ac:dyDescent="0.2">
      <c r="A93" s="976"/>
      <c r="B93" s="25" t="s">
        <v>917</v>
      </c>
      <c r="C93" s="27" t="s">
        <v>918</v>
      </c>
      <c r="D93" s="28" t="s">
        <v>919</v>
      </c>
      <c r="E93" s="28" t="s">
        <v>920</v>
      </c>
      <c r="F93" s="29">
        <v>43344</v>
      </c>
      <c r="G93" s="29">
        <v>43678</v>
      </c>
      <c r="H93" s="30" t="s">
        <v>819</v>
      </c>
      <c r="I93" s="31">
        <v>20000</v>
      </c>
      <c r="J93" s="27" t="s">
        <v>921</v>
      </c>
      <c r="K93" s="27" t="s">
        <v>922</v>
      </c>
      <c r="L93" s="99" t="s">
        <v>305</v>
      </c>
      <c r="M93" s="27"/>
      <c r="N93" s="365"/>
      <c r="O93" s="365" t="s">
        <v>58</v>
      </c>
      <c r="P93" s="365"/>
      <c r="Q93" s="365"/>
      <c r="R93" s="365"/>
      <c r="S93" s="366"/>
      <c r="T93" s="217" t="s">
        <v>923</v>
      </c>
      <c r="U93" s="365"/>
      <c r="V93" s="217" t="s">
        <v>924</v>
      </c>
      <c r="W93" s="363" t="s">
        <v>925</v>
      </c>
      <c r="X93" s="376"/>
      <c r="Y93" s="365"/>
      <c r="Z93" s="365"/>
      <c r="AA93" s="365"/>
      <c r="AB93" s="365"/>
      <c r="AC93" s="29">
        <v>45139</v>
      </c>
      <c r="AD93" s="366"/>
      <c r="AE93" s="365"/>
      <c r="AF93" s="366"/>
      <c r="AG93" s="365"/>
      <c r="AH93" s="365"/>
      <c r="AI93" s="44"/>
      <c r="AJ93" s="4"/>
      <c r="AK93" s="4"/>
      <c r="AL93" s="4"/>
      <c r="AM93" s="4"/>
    </row>
    <row r="94" spans="1:39" ht="349.5" customHeight="1" x14ac:dyDescent="0.2">
      <c r="A94" s="976"/>
      <c r="B94" s="25" t="s">
        <v>926</v>
      </c>
      <c r="C94" s="27" t="s">
        <v>927</v>
      </c>
      <c r="D94" s="27" t="s">
        <v>928</v>
      </c>
      <c r="E94" s="28" t="s">
        <v>929</v>
      </c>
      <c r="F94" s="29">
        <v>43344</v>
      </c>
      <c r="G94" s="29">
        <v>45139</v>
      </c>
      <c r="H94" s="30" t="s">
        <v>930</v>
      </c>
      <c r="I94" s="42">
        <v>50000</v>
      </c>
      <c r="J94" s="27" t="s">
        <v>931</v>
      </c>
      <c r="K94" s="27" t="s">
        <v>932</v>
      </c>
      <c r="L94" s="99" t="s">
        <v>192</v>
      </c>
      <c r="M94" s="27"/>
      <c r="N94" s="365"/>
      <c r="O94" s="365"/>
      <c r="P94" s="365"/>
      <c r="Q94" s="365" t="s">
        <v>58</v>
      </c>
      <c r="R94" s="365"/>
      <c r="S94" s="366"/>
      <c r="T94" s="217" t="s">
        <v>933</v>
      </c>
      <c r="U94" s="217" t="s">
        <v>873</v>
      </c>
      <c r="V94" s="365"/>
      <c r="W94" s="363" t="s">
        <v>934</v>
      </c>
      <c r="X94" s="364"/>
      <c r="Y94" s="365"/>
      <c r="Z94" s="365"/>
      <c r="AA94" s="365"/>
      <c r="AB94" s="365"/>
      <c r="AC94" s="366"/>
      <c r="AD94" s="366"/>
      <c r="AE94" s="365"/>
      <c r="AF94" s="366"/>
      <c r="AG94" s="365"/>
      <c r="AH94" s="365"/>
      <c r="AI94" s="44"/>
      <c r="AJ94" s="4"/>
      <c r="AK94" s="4"/>
      <c r="AL94" s="4"/>
      <c r="AM94" s="4"/>
    </row>
    <row r="95" spans="1:39" ht="60.6" customHeight="1" x14ac:dyDescent="0.2">
      <c r="A95" s="976"/>
      <c r="B95" s="25" t="s">
        <v>935</v>
      </c>
      <c r="C95" s="45" t="s">
        <v>936</v>
      </c>
      <c r="D95" s="28" t="s">
        <v>937</v>
      </c>
      <c r="E95" s="28" t="s">
        <v>938</v>
      </c>
      <c r="F95" s="29">
        <v>43344</v>
      </c>
      <c r="G95" s="29">
        <v>45139</v>
      </c>
      <c r="H95" s="109" t="s">
        <v>939</v>
      </c>
      <c r="I95" s="42">
        <v>500000</v>
      </c>
      <c r="J95" s="101" t="s">
        <v>940</v>
      </c>
      <c r="K95" s="99" t="s">
        <v>941</v>
      </c>
      <c r="L95" s="99" t="s">
        <v>942</v>
      </c>
      <c r="M95" s="27" t="s">
        <v>943</v>
      </c>
      <c r="N95" s="365"/>
      <c r="O95" s="365"/>
      <c r="P95" s="365" t="s">
        <v>58</v>
      </c>
      <c r="Q95" s="365"/>
      <c r="R95" s="365"/>
      <c r="S95" s="366"/>
      <c r="T95" s="27" t="s">
        <v>944</v>
      </c>
      <c r="U95" s="217" t="s">
        <v>945</v>
      </c>
      <c r="V95" s="217" t="s">
        <v>946</v>
      </c>
      <c r="W95" s="363" t="s">
        <v>947</v>
      </c>
      <c r="X95" s="215" t="s">
        <v>948</v>
      </c>
      <c r="Y95" s="217" t="s">
        <v>949</v>
      </c>
      <c r="Z95" s="365"/>
      <c r="AA95" s="365"/>
      <c r="AB95" s="365"/>
      <c r="AC95" s="366"/>
      <c r="AD95" s="363" t="s">
        <v>947</v>
      </c>
      <c r="AE95" s="365"/>
      <c r="AF95" s="363" t="s">
        <v>950</v>
      </c>
      <c r="AG95" s="27" t="s">
        <v>951</v>
      </c>
      <c r="AH95" s="27" t="s">
        <v>952</v>
      </c>
      <c r="AI95" s="107" t="s">
        <v>948</v>
      </c>
      <c r="AJ95" s="4"/>
      <c r="AK95" s="4"/>
      <c r="AL95" s="4"/>
      <c r="AM95" s="4"/>
    </row>
    <row r="96" spans="1:39" ht="141" customHeight="1" x14ac:dyDescent="0.2">
      <c r="A96" s="976"/>
      <c r="B96" s="25" t="s">
        <v>953</v>
      </c>
      <c r="C96" s="45" t="s">
        <v>954</v>
      </c>
      <c r="D96" s="27" t="s">
        <v>955</v>
      </c>
      <c r="E96" s="27" t="s">
        <v>956</v>
      </c>
      <c r="F96" s="29">
        <v>43344</v>
      </c>
      <c r="G96" s="29">
        <v>45139</v>
      </c>
      <c r="H96" s="30" t="s">
        <v>115</v>
      </c>
      <c r="I96" s="31">
        <v>5000</v>
      </c>
      <c r="J96" s="101" t="s">
        <v>957</v>
      </c>
      <c r="K96" s="27" t="s">
        <v>958</v>
      </c>
      <c r="L96" s="27" t="s">
        <v>959</v>
      </c>
      <c r="M96" s="110"/>
      <c r="N96" s="365"/>
      <c r="O96" s="365"/>
      <c r="P96" s="365"/>
      <c r="Q96" s="365" t="s">
        <v>58</v>
      </c>
      <c r="R96" s="365"/>
      <c r="S96" s="366" t="s">
        <v>6</v>
      </c>
      <c r="T96" s="27" t="s">
        <v>960</v>
      </c>
      <c r="U96" s="365"/>
      <c r="V96" s="377"/>
      <c r="W96" s="363" t="s">
        <v>961</v>
      </c>
      <c r="X96" s="215" t="s">
        <v>962</v>
      </c>
      <c r="Y96" s="365"/>
      <c r="Z96" s="365"/>
      <c r="AA96" s="365"/>
      <c r="AB96" s="365"/>
      <c r="AC96" s="366"/>
      <c r="AD96" s="366"/>
      <c r="AE96" s="365"/>
      <c r="AF96" s="366"/>
      <c r="AG96" s="365"/>
      <c r="AH96" s="365"/>
      <c r="AI96" s="107" t="s">
        <v>962</v>
      </c>
      <c r="AJ96" s="4"/>
      <c r="AK96" s="4"/>
      <c r="AL96" s="4"/>
      <c r="AM96" s="4"/>
    </row>
    <row r="97" spans="1:39" ht="255.75" customHeight="1" x14ac:dyDescent="0.2">
      <c r="A97" s="976"/>
      <c r="B97" s="25" t="s">
        <v>963</v>
      </c>
      <c r="C97" s="27" t="s">
        <v>964</v>
      </c>
      <c r="D97" s="28" t="s">
        <v>965</v>
      </c>
      <c r="E97" s="2" t="s">
        <v>966</v>
      </c>
      <c r="F97" s="29">
        <v>43344</v>
      </c>
      <c r="G97" s="29">
        <v>44228</v>
      </c>
      <c r="H97" s="30" t="s">
        <v>967</v>
      </c>
      <c r="I97" s="31">
        <v>80000</v>
      </c>
      <c r="J97" s="27" t="s">
        <v>968</v>
      </c>
      <c r="K97" s="27" t="s">
        <v>969</v>
      </c>
      <c r="L97" s="27" t="s">
        <v>192</v>
      </c>
      <c r="M97" s="27" t="s">
        <v>970</v>
      </c>
      <c r="N97" s="365"/>
      <c r="O97" s="365"/>
      <c r="P97" s="365" t="s">
        <v>58</v>
      </c>
      <c r="Q97" s="365"/>
      <c r="R97" s="365"/>
      <c r="S97" s="366"/>
      <c r="T97" s="217" t="s">
        <v>971</v>
      </c>
      <c r="U97" s="217" t="s">
        <v>972</v>
      </c>
      <c r="V97" s="217" t="s">
        <v>973</v>
      </c>
      <c r="W97" s="363" t="s">
        <v>967</v>
      </c>
      <c r="X97" s="217" t="s">
        <v>974</v>
      </c>
      <c r="Y97" s="217" t="s">
        <v>975</v>
      </c>
      <c r="Z97" s="365"/>
      <c r="AA97" s="365"/>
      <c r="AB97" s="365"/>
      <c r="AC97" s="29">
        <v>45139</v>
      </c>
      <c r="AD97" s="25"/>
      <c r="AE97" s="30" t="s">
        <v>474</v>
      </c>
      <c r="AF97" s="366"/>
      <c r="AG97" s="365"/>
      <c r="AH97" s="365"/>
      <c r="AI97" s="107" t="s">
        <v>974</v>
      </c>
      <c r="AJ97" s="4"/>
      <c r="AK97" s="4"/>
      <c r="AL97" s="4"/>
      <c r="AM97" s="4"/>
    </row>
    <row r="98" spans="1:39" ht="97.5" customHeight="1" x14ac:dyDescent="0.2">
      <c r="A98" s="969"/>
      <c r="B98" s="76" t="s">
        <v>976</v>
      </c>
      <c r="C98" s="111" t="s">
        <v>977</v>
      </c>
      <c r="D98" s="112" t="s">
        <v>978</v>
      </c>
      <c r="E98" s="113" t="s">
        <v>979</v>
      </c>
      <c r="F98" s="114">
        <v>43405</v>
      </c>
      <c r="G98" s="114">
        <v>45139</v>
      </c>
      <c r="H98" s="115" t="s">
        <v>980</v>
      </c>
      <c r="I98" s="116">
        <v>40000</v>
      </c>
      <c r="J98" s="112" t="s">
        <v>981</v>
      </c>
      <c r="K98" s="112" t="s">
        <v>982</v>
      </c>
      <c r="L98" s="112" t="s">
        <v>192</v>
      </c>
      <c r="M98" s="117"/>
      <c r="N98" s="85"/>
      <c r="O98" s="85" t="s">
        <v>58</v>
      </c>
      <c r="P98" s="85"/>
      <c r="Q98" s="85"/>
      <c r="R98" s="85"/>
      <c r="S98" s="86" t="s">
        <v>7</v>
      </c>
      <c r="T98" s="379" t="s">
        <v>983</v>
      </c>
      <c r="U98" s="85"/>
      <c r="V98" s="85"/>
      <c r="W98" s="118" t="s">
        <v>567</v>
      </c>
      <c r="X98" s="380" t="s">
        <v>984</v>
      </c>
      <c r="Y98" s="85"/>
      <c r="Z98" s="85"/>
      <c r="AA98" s="85"/>
      <c r="AB98" s="85"/>
      <c r="AC98" s="86"/>
      <c r="AD98" s="86"/>
      <c r="AE98" s="85"/>
      <c r="AF98" s="86"/>
      <c r="AG98" s="85"/>
      <c r="AH98" s="85"/>
      <c r="AI98" s="119" t="s">
        <v>985</v>
      </c>
      <c r="AJ98" s="4"/>
      <c r="AK98" s="4"/>
      <c r="AL98" s="4"/>
      <c r="AM98" s="4"/>
    </row>
    <row r="99" spans="1:39" ht="63" customHeight="1" x14ac:dyDescent="0.2">
      <c r="A99" s="975" t="s">
        <v>986</v>
      </c>
      <c r="B99" s="13" t="s">
        <v>987</v>
      </c>
      <c r="C99" s="14" t="s">
        <v>988</v>
      </c>
      <c r="D99" s="16" t="s">
        <v>989</v>
      </c>
      <c r="E99" s="15" t="s">
        <v>990</v>
      </c>
      <c r="F99" s="17">
        <v>43344</v>
      </c>
      <c r="G99" s="17">
        <v>45139</v>
      </c>
      <c r="H99" s="18" t="s">
        <v>614</v>
      </c>
      <c r="I99" s="19">
        <v>7300</v>
      </c>
      <c r="J99" s="20" t="s">
        <v>991</v>
      </c>
      <c r="K99" s="20" t="s">
        <v>992</v>
      </c>
      <c r="L99" s="120" t="s">
        <v>265</v>
      </c>
      <c r="M99" s="15" t="s">
        <v>993</v>
      </c>
      <c r="N99" s="23"/>
      <c r="O99" s="23"/>
      <c r="P99" s="23"/>
      <c r="Q99" s="23" t="s">
        <v>58</v>
      </c>
      <c r="R99" s="23"/>
      <c r="S99" s="13"/>
      <c r="T99" s="15" t="s">
        <v>994</v>
      </c>
      <c r="U99" s="15" t="s">
        <v>995</v>
      </c>
      <c r="V99" s="15"/>
      <c r="W99" s="18" t="s">
        <v>996</v>
      </c>
      <c r="X99" s="97"/>
      <c r="Y99" s="23"/>
      <c r="Z99" s="23"/>
      <c r="AA99" s="23"/>
      <c r="AB99" s="23"/>
      <c r="AC99" s="13"/>
      <c r="AD99" s="13"/>
      <c r="AE99" s="23"/>
      <c r="AF99" s="13"/>
      <c r="AG99" s="23"/>
      <c r="AH99" s="23"/>
      <c r="AI99" s="98"/>
      <c r="AJ99" s="4"/>
      <c r="AK99" s="4"/>
      <c r="AL99" s="4"/>
      <c r="AM99" s="4"/>
    </row>
    <row r="100" spans="1:39" ht="152.25" customHeight="1" x14ac:dyDescent="0.2">
      <c r="A100" s="976"/>
      <c r="B100" s="25" t="s">
        <v>997</v>
      </c>
      <c r="C100" s="45" t="s">
        <v>998</v>
      </c>
      <c r="D100" s="28" t="s">
        <v>999</v>
      </c>
      <c r="E100" s="27" t="s">
        <v>1000</v>
      </c>
      <c r="F100" s="29">
        <v>43344</v>
      </c>
      <c r="G100" s="29">
        <v>45139</v>
      </c>
      <c r="H100" s="30" t="s">
        <v>1001</v>
      </c>
      <c r="I100" s="42">
        <v>80000</v>
      </c>
      <c r="J100" s="32" t="s">
        <v>1002</v>
      </c>
      <c r="K100" s="32" t="s">
        <v>1003</v>
      </c>
      <c r="L100" s="32" t="s">
        <v>1004</v>
      </c>
      <c r="M100" s="27" t="s">
        <v>1005</v>
      </c>
      <c r="N100" s="365"/>
      <c r="O100" s="365"/>
      <c r="P100" s="365" t="s">
        <v>58</v>
      </c>
      <c r="Q100" s="365"/>
      <c r="R100" s="365"/>
      <c r="S100" s="366"/>
      <c r="T100" s="56" t="s">
        <v>1006</v>
      </c>
      <c r="U100" s="121" t="s">
        <v>1007</v>
      </c>
      <c r="V100" s="121" t="s">
        <v>1008</v>
      </c>
      <c r="W100" s="30" t="s">
        <v>1009</v>
      </c>
      <c r="X100" s="215" t="s">
        <v>1010</v>
      </c>
      <c r="Y100" s="27" t="s">
        <v>1011</v>
      </c>
      <c r="Z100" s="27" t="s">
        <v>1012</v>
      </c>
      <c r="AA100" s="34"/>
      <c r="AB100" s="34"/>
      <c r="AC100" s="25"/>
      <c r="AD100" s="25"/>
      <c r="AE100" s="34"/>
      <c r="AF100" s="30" t="s">
        <v>318</v>
      </c>
      <c r="AG100" s="34"/>
      <c r="AH100" s="34"/>
      <c r="AI100" s="49" t="s">
        <v>1013</v>
      </c>
      <c r="AJ100" s="4"/>
      <c r="AK100" s="4"/>
      <c r="AL100" s="4"/>
      <c r="AM100" s="4"/>
    </row>
    <row r="101" spans="1:39" ht="145.5" customHeight="1" x14ac:dyDescent="0.2">
      <c r="A101" s="976"/>
      <c r="B101" s="25" t="s">
        <v>1014</v>
      </c>
      <c r="C101" s="45" t="s">
        <v>1015</v>
      </c>
      <c r="D101" s="28" t="s">
        <v>999</v>
      </c>
      <c r="E101" s="27" t="s">
        <v>1000</v>
      </c>
      <c r="F101" s="29">
        <v>43344</v>
      </c>
      <c r="G101" s="29">
        <v>45139</v>
      </c>
      <c r="H101" s="30" t="s">
        <v>1001</v>
      </c>
      <c r="I101" s="42">
        <v>80000</v>
      </c>
      <c r="J101" s="32" t="s">
        <v>1016</v>
      </c>
      <c r="K101" s="32" t="s">
        <v>1003</v>
      </c>
      <c r="L101" s="32" t="s">
        <v>1004</v>
      </c>
      <c r="M101" s="27" t="s">
        <v>1005</v>
      </c>
      <c r="N101" s="365"/>
      <c r="O101" s="365"/>
      <c r="P101" s="365" t="s">
        <v>58</v>
      </c>
      <c r="Q101" s="365"/>
      <c r="R101" s="365"/>
      <c r="S101" s="366" t="s">
        <v>6</v>
      </c>
      <c r="T101" s="56" t="s">
        <v>1017</v>
      </c>
      <c r="U101" s="121" t="s">
        <v>1007</v>
      </c>
      <c r="V101" s="121" t="s">
        <v>1008</v>
      </c>
      <c r="W101" s="30" t="s">
        <v>1009</v>
      </c>
      <c r="X101" s="215" t="s">
        <v>1018</v>
      </c>
      <c r="Y101" s="34"/>
      <c r="Z101" s="27"/>
      <c r="AA101" s="34"/>
      <c r="AB101" s="34"/>
      <c r="AC101" s="25"/>
      <c r="AD101" s="25"/>
      <c r="AE101" s="34"/>
      <c r="AF101" s="25"/>
      <c r="AG101" s="34"/>
      <c r="AH101" s="34"/>
      <c r="AI101" s="107" t="s">
        <v>1019</v>
      </c>
      <c r="AJ101" s="4"/>
      <c r="AK101" s="4"/>
      <c r="AL101" s="4"/>
      <c r="AM101" s="4"/>
    </row>
    <row r="102" spans="1:39" ht="171.75" customHeight="1" x14ac:dyDescent="0.2">
      <c r="A102" s="976"/>
      <c r="B102" s="25" t="s">
        <v>1020</v>
      </c>
      <c r="C102" s="45" t="s">
        <v>1021</v>
      </c>
      <c r="D102" s="28" t="s">
        <v>1022</v>
      </c>
      <c r="E102" s="27" t="s">
        <v>1023</v>
      </c>
      <c r="F102" s="29">
        <v>43344</v>
      </c>
      <c r="G102" s="29">
        <v>44409</v>
      </c>
      <c r="H102" s="30" t="s">
        <v>1024</v>
      </c>
      <c r="I102" s="42">
        <v>90000</v>
      </c>
      <c r="J102" s="32" t="s">
        <v>1025</v>
      </c>
      <c r="K102" s="32" t="s">
        <v>1026</v>
      </c>
      <c r="L102" s="32" t="s">
        <v>1027</v>
      </c>
      <c r="M102" s="27"/>
      <c r="N102" s="365"/>
      <c r="O102" s="365"/>
      <c r="P102" s="365"/>
      <c r="Q102" s="365" t="s">
        <v>58</v>
      </c>
      <c r="R102" s="365"/>
      <c r="S102" s="366"/>
      <c r="T102" s="27" t="s">
        <v>1028</v>
      </c>
      <c r="U102" s="217" t="s">
        <v>1029</v>
      </c>
      <c r="V102" s="365"/>
      <c r="W102" s="363" t="s">
        <v>1030</v>
      </c>
      <c r="X102" s="364"/>
      <c r="Y102" s="365"/>
      <c r="Z102" s="365"/>
      <c r="AA102" s="365"/>
      <c r="AB102" s="365"/>
      <c r="AC102" s="29">
        <v>45139</v>
      </c>
      <c r="AD102" s="366"/>
      <c r="AE102" s="365"/>
      <c r="AF102" s="30" t="s">
        <v>318</v>
      </c>
      <c r="AG102" s="365"/>
      <c r="AH102" s="365"/>
      <c r="AI102" s="44"/>
      <c r="AJ102" s="4"/>
      <c r="AK102" s="4"/>
      <c r="AL102" s="4"/>
      <c r="AM102" s="4"/>
    </row>
    <row r="103" spans="1:39" ht="103.5" customHeight="1" x14ac:dyDescent="0.2">
      <c r="A103" s="976"/>
      <c r="B103" s="25" t="s">
        <v>1031</v>
      </c>
      <c r="C103" s="27" t="s">
        <v>1032</v>
      </c>
      <c r="D103" s="28" t="s">
        <v>1033</v>
      </c>
      <c r="E103" s="27" t="s">
        <v>1034</v>
      </c>
      <c r="F103" s="29">
        <v>43344</v>
      </c>
      <c r="G103" s="29">
        <v>44409</v>
      </c>
      <c r="H103" s="30" t="s">
        <v>1035</v>
      </c>
      <c r="I103" s="42">
        <v>120000</v>
      </c>
      <c r="J103" s="28" t="s">
        <v>1036</v>
      </c>
      <c r="K103" s="28" t="s">
        <v>1037</v>
      </c>
      <c r="L103" s="28" t="s">
        <v>1038</v>
      </c>
      <c r="M103" s="216"/>
      <c r="N103" s="365"/>
      <c r="O103" s="365"/>
      <c r="P103" s="365" t="s">
        <v>58</v>
      </c>
      <c r="Q103" s="365"/>
      <c r="R103" s="365"/>
      <c r="S103" s="366"/>
      <c r="T103" s="27" t="s">
        <v>1039</v>
      </c>
      <c r="U103" s="365"/>
      <c r="V103" s="217" t="s">
        <v>1040</v>
      </c>
      <c r="W103" s="363" t="s">
        <v>1030</v>
      </c>
      <c r="X103" s="364"/>
      <c r="Y103" s="365"/>
      <c r="Z103" s="365"/>
      <c r="AA103" s="365"/>
      <c r="AB103" s="365"/>
      <c r="AC103" s="29">
        <v>45139</v>
      </c>
      <c r="AD103" s="366"/>
      <c r="AE103" s="365"/>
      <c r="AF103" s="30" t="s">
        <v>318</v>
      </c>
      <c r="AG103" s="365"/>
      <c r="AH103" s="365"/>
      <c r="AI103" s="44"/>
      <c r="AJ103" s="4"/>
      <c r="AK103" s="4"/>
      <c r="AL103" s="4"/>
      <c r="AM103" s="4"/>
    </row>
    <row r="104" spans="1:39" ht="140.25" customHeight="1" x14ac:dyDescent="0.2">
      <c r="A104" s="976"/>
      <c r="B104" s="25" t="s">
        <v>1041</v>
      </c>
      <c r="C104" s="45" t="s">
        <v>1042</v>
      </c>
      <c r="D104" s="27" t="s">
        <v>1043</v>
      </c>
      <c r="E104" s="27" t="s">
        <v>1044</v>
      </c>
      <c r="F104" s="29">
        <v>43344</v>
      </c>
      <c r="G104" s="29">
        <v>45139</v>
      </c>
      <c r="H104" s="30" t="s">
        <v>1045</v>
      </c>
      <c r="I104" s="42">
        <v>25000</v>
      </c>
      <c r="J104" s="122" t="s">
        <v>1046</v>
      </c>
      <c r="K104" s="28" t="s">
        <v>1047</v>
      </c>
      <c r="L104" s="28" t="s">
        <v>192</v>
      </c>
      <c r="M104" s="27" t="s">
        <v>1048</v>
      </c>
      <c r="N104" s="365"/>
      <c r="O104" s="365"/>
      <c r="P104" s="365"/>
      <c r="Q104" s="365" t="s">
        <v>58</v>
      </c>
      <c r="R104" s="365"/>
      <c r="S104" s="366"/>
      <c r="T104" s="217" t="s">
        <v>1049</v>
      </c>
      <c r="U104" s="217" t="s">
        <v>1050</v>
      </c>
      <c r="V104" s="377"/>
      <c r="W104" s="30" t="s">
        <v>1045</v>
      </c>
      <c r="X104" s="364"/>
      <c r="Y104" s="365"/>
      <c r="Z104" s="365"/>
      <c r="AA104" s="365"/>
      <c r="AB104" s="365"/>
      <c r="AC104" s="366"/>
      <c r="AD104" s="366"/>
      <c r="AE104" s="365"/>
      <c r="AF104" s="366"/>
      <c r="AG104" s="365"/>
      <c r="AH104" s="365"/>
      <c r="AI104" s="44"/>
      <c r="AJ104" s="4"/>
      <c r="AK104" s="4"/>
      <c r="AL104" s="4"/>
      <c r="AM104" s="4"/>
    </row>
    <row r="105" spans="1:39" ht="238.5" customHeight="1" x14ac:dyDescent="0.2">
      <c r="A105" s="976"/>
      <c r="B105" s="25" t="s">
        <v>1051</v>
      </c>
      <c r="C105" s="45" t="s">
        <v>1052</v>
      </c>
      <c r="D105" s="28" t="s">
        <v>1053</v>
      </c>
      <c r="E105" s="27" t="s">
        <v>1054</v>
      </c>
      <c r="F105" s="29">
        <v>43344</v>
      </c>
      <c r="G105" s="29">
        <v>45139</v>
      </c>
      <c r="H105" s="30" t="s">
        <v>1055</v>
      </c>
      <c r="I105" s="123">
        <v>250000</v>
      </c>
      <c r="J105" s="124" t="s">
        <v>1056</v>
      </c>
      <c r="K105" s="32" t="s">
        <v>1057</v>
      </c>
      <c r="L105" s="32" t="s">
        <v>1058</v>
      </c>
      <c r="M105" s="27"/>
      <c r="N105" s="365"/>
      <c r="O105" s="365" t="s">
        <v>58</v>
      </c>
      <c r="P105" s="365"/>
      <c r="Q105" s="365"/>
      <c r="R105" s="365"/>
      <c r="S105" s="366"/>
      <c r="T105" s="217" t="s">
        <v>1059</v>
      </c>
      <c r="U105" s="365"/>
      <c r="V105" s="365" t="s">
        <v>1060</v>
      </c>
      <c r="W105" s="363" t="s">
        <v>1061</v>
      </c>
      <c r="X105" s="40" t="s">
        <v>1062</v>
      </c>
      <c r="Y105" s="217" t="s">
        <v>1063</v>
      </c>
      <c r="Z105" s="28" t="s">
        <v>1064</v>
      </c>
      <c r="AA105" s="365"/>
      <c r="AB105" s="365"/>
      <c r="AC105" s="366"/>
      <c r="AD105" s="366"/>
      <c r="AE105" s="365"/>
      <c r="AF105" s="363" t="s">
        <v>1065</v>
      </c>
      <c r="AG105" s="365"/>
      <c r="AH105" s="365"/>
      <c r="AI105" s="44"/>
      <c r="AJ105" s="4"/>
      <c r="AK105" s="4"/>
      <c r="AL105" s="4"/>
      <c r="AM105" s="4"/>
    </row>
    <row r="106" spans="1:39" ht="300" customHeight="1" x14ac:dyDescent="0.2">
      <c r="A106" s="976"/>
      <c r="B106" s="25" t="s">
        <v>1066</v>
      </c>
      <c r="C106" s="27" t="s">
        <v>1067</v>
      </c>
      <c r="D106" s="28" t="s">
        <v>1068</v>
      </c>
      <c r="E106" s="27" t="s">
        <v>1069</v>
      </c>
      <c r="F106" s="29">
        <v>43344</v>
      </c>
      <c r="G106" s="29">
        <v>44044</v>
      </c>
      <c r="H106" s="64" t="s">
        <v>1070</v>
      </c>
      <c r="I106" s="381">
        <v>150000</v>
      </c>
      <c r="J106" s="125" t="s">
        <v>1071</v>
      </c>
      <c r="K106" s="32" t="s">
        <v>1072</v>
      </c>
      <c r="L106" s="32" t="s">
        <v>265</v>
      </c>
      <c r="M106" s="27"/>
      <c r="N106" s="365"/>
      <c r="O106" s="365"/>
      <c r="P106" s="365"/>
      <c r="Q106" s="365" t="s">
        <v>58</v>
      </c>
      <c r="R106" s="365"/>
      <c r="S106" s="366"/>
      <c r="T106" s="217" t="s">
        <v>1073</v>
      </c>
      <c r="U106" s="217" t="s">
        <v>1074</v>
      </c>
      <c r="V106" s="365"/>
      <c r="W106" s="363" t="s">
        <v>1075</v>
      </c>
      <c r="X106" s="217" t="s">
        <v>1076</v>
      </c>
      <c r="Y106" s="365"/>
      <c r="Z106" s="365"/>
      <c r="AA106" s="365"/>
      <c r="AB106" s="365"/>
      <c r="AC106" s="29">
        <v>45139</v>
      </c>
      <c r="AD106" s="366" t="s">
        <v>1075</v>
      </c>
      <c r="AE106" s="365"/>
      <c r="AF106" s="366"/>
      <c r="AG106" s="365"/>
      <c r="AH106" s="365"/>
      <c r="AI106" s="44"/>
      <c r="AJ106" s="4"/>
      <c r="AK106" s="4"/>
      <c r="AL106" s="4"/>
      <c r="AM106" s="4"/>
    </row>
    <row r="107" spans="1:39" ht="275.25" customHeight="1" x14ac:dyDescent="0.2">
      <c r="A107" s="976"/>
      <c r="B107" s="25" t="s">
        <v>1077</v>
      </c>
      <c r="C107" s="45" t="s">
        <v>1078</v>
      </c>
      <c r="D107" s="28" t="s">
        <v>1079</v>
      </c>
      <c r="E107" s="27" t="s">
        <v>1080</v>
      </c>
      <c r="F107" s="29">
        <v>43497</v>
      </c>
      <c r="G107" s="29">
        <v>45139</v>
      </c>
      <c r="H107" s="30" t="s">
        <v>1081</v>
      </c>
      <c r="I107" s="31">
        <v>90000</v>
      </c>
      <c r="J107" s="28" t="s">
        <v>1082</v>
      </c>
      <c r="K107" s="32" t="s">
        <v>1083</v>
      </c>
      <c r="L107" s="33" t="s">
        <v>265</v>
      </c>
      <c r="M107" s="72" t="s">
        <v>1084</v>
      </c>
      <c r="N107" s="365"/>
      <c r="O107" s="365"/>
      <c r="P107" s="365"/>
      <c r="Q107" s="365" t="s">
        <v>58</v>
      </c>
      <c r="R107" s="365"/>
      <c r="S107" s="366"/>
      <c r="T107" s="217" t="s">
        <v>1085</v>
      </c>
      <c r="U107" s="217" t="s">
        <v>1086</v>
      </c>
      <c r="V107" s="377"/>
      <c r="W107" s="363" t="s">
        <v>1087</v>
      </c>
      <c r="X107" s="364"/>
      <c r="Y107" s="365"/>
      <c r="Z107" s="365"/>
      <c r="AA107" s="365"/>
      <c r="AB107" s="365"/>
      <c r="AC107" s="366"/>
      <c r="AD107" s="366"/>
      <c r="AE107" s="365"/>
      <c r="AF107" s="366"/>
      <c r="AG107" s="365"/>
      <c r="AH107" s="365"/>
      <c r="AI107" s="44"/>
      <c r="AJ107" s="4"/>
      <c r="AK107" s="4"/>
      <c r="AL107" s="4"/>
      <c r="AM107" s="4"/>
    </row>
    <row r="108" spans="1:39" ht="144" customHeight="1" x14ac:dyDescent="0.2">
      <c r="A108" s="976"/>
      <c r="B108" s="25" t="s">
        <v>1088</v>
      </c>
      <c r="C108" s="63" t="s">
        <v>1089</v>
      </c>
      <c r="D108" s="126" t="s">
        <v>1090</v>
      </c>
      <c r="E108" s="63" t="s">
        <v>1091</v>
      </c>
      <c r="F108" s="29">
        <v>43344</v>
      </c>
      <c r="G108" s="29">
        <v>44228</v>
      </c>
      <c r="H108" s="30" t="s">
        <v>632</v>
      </c>
      <c r="I108" s="42">
        <v>80000</v>
      </c>
      <c r="J108" s="28" t="s">
        <v>1092</v>
      </c>
      <c r="K108" s="28" t="s">
        <v>1093</v>
      </c>
      <c r="L108" s="32" t="s">
        <v>225</v>
      </c>
      <c r="M108" s="100"/>
      <c r="N108" s="365"/>
      <c r="O108" s="365"/>
      <c r="P108" s="365"/>
      <c r="Q108" s="365" t="s">
        <v>58</v>
      </c>
      <c r="R108" s="365"/>
      <c r="S108" s="366"/>
      <c r="T108" s="217" t="s">
        <v>1094</v>
      </c>
      <c r="U108" s="217" t="s">
        <v>1095</v>
      </c>
      <c r="V108" s="377"/>
      <c r="W108" s="363" t="s">
        <v>637</v>
      </c>
      <c r="X108" s="376"/>
      <c r="Y108" s="365"/>
      <c r="Z108" s="365"/>
      <c r="AA108" s="365"/>
      <c r="AB108" s="365"/>
      <c r="AC108" s="29">
        <v>45139</v>
      </c>
      <c r="AD108" s="366"/>
      <c r="AE108" s="365"/>
      <c r="AF108" s="366"/>
      <c r="AG108" s="365"/>
      <c r="AH108" s="365"/>
      <c r="AI108" s="44"/>
      <c r="AJ108" s="4"/>
      <c r="AK108" s="4"/>
      <c r="AL108" s="4"/>
      <c r="AM108" s="4"/>
    </row>
    <row r="109" spans="1:39" ht="161.25" customHeight="1" x14ac:dyDescent="0.2">
      <c r="A109" s="976"/>
      <c r="B109" s="25" t="s">
        <v>1096</v>
      </c>
      <c r="C109" s="27" t="s">
        <v>1097</v>
      </c>
      <c r="D109" s="28" t="s">
        <v>1098</v>
      </c>
      <c r="E109" s="27" t="s">
        <v>1099</v>
      </c>
      <c r="F109" s="29">
        <v>43344</v>
      </c>
      <c r="G109" s="29">
        <v>45139</v>
      </c>
      <c r="H109" s="30" t="s">
        <v>836</v>
      </c>
      <c r="I109" s="42">
        <v>62000</v>
      </c>
      <c r="J109" s="28" t="s">
        <v>1100</v>
      </c>
      <c r="K109" s="28" t="s">
        <v>1101</v>
      </c>
      <c r="L109" s="28" t="s">
        <v>1102</v>
      </c>
      <c r="M109" s="27" t="s">
        <v>1103</v>
      </c>
      <c r="N109" s="365"/>
      <c r="O109" s="365"/>
      <c r="P109" s="365"/>
      <c r="Q109" s="365" t="s">
        <v>58</v>
      </c>
      <c r="R109" s="365"/>
      <c r="S109" s="366"/>
      <c r="T109" s="27" t="s">
        <v>1104</v>
      </c>
      <c r="U109" s="365" t="s">
        <v>1105</v>
      </c>
      <c r="V109" s="365"/>
      <c r="W109" s="363" t="s">
        <v>1106</v>
      </c>
      <c r="X109" s="215"/>
      <c r="Y109" s="365"/>
      <c r="Z109" s="217" t="s">
        <v>1107</v>
      </c>
      <c r="AA109" s="365"/>
      <c r="AB109" s="365"/>
      <c r="AC109" s="366"/>
      <c r="AD109" s="366"/>
      <c r="AE109" s="365"/>
      <c r="AF109" s="366"/>
      <c r="AG109" s="365"/>
      <c r="AH109" s="365"/>
      <c r="AI109" s="44"/>
      <c r="AJ109" s="4"/>
      <c r="AK109" s="4"/>
      <c r="AL109" s="4"/>
      <c r="AM109" s="4"/>
    </row>
    <row r="110" spans="1:39" ht="78" customHeight="1" x14ac:dyDescent="0.2">
      <c r="A110" s="976"/>
      <c r="B110" s="25" t="s">
        <v>1108</v>
      </c>
      <c r="C110" s="27" t="s">
        <v>1109</v>
      </c>
      <c r="D110" s="28" t="s">
        <v>1110</v>
      </c>
      <c r="E110" s="27" t="s">
        <v>1111</v>
      </c>
      <c r="F110" s="29">
        <v>43344</v>
      </c>
      <c r="G110" s="29">
        <v>43679</v>
      </c>
      <c r="H110" s="363" t="s">
        <v>868</v>
      </c>
      <c r="I110" s="382">
        <v>62000</v>
      </c>
      <c r="J110" s="127" t="s">
        <v>1112</v>
      </c>
      <c r="K110" s="32" t="s">
        <v>1113</v>
      </c>
      <c r="L110" s="32" t="s">
        <v>1114</v>
      </c>
      <c r="M110" s="27"/>
      <c r="N110" s="365"/>
      <c r="O110" s="365" t="s">
        <v>58</v>
      </c>
      <c r="P110" s="365"/>
      <c r="Q110" s="365"/>
      <c r="R110" s="365"/>
      <c r="S110" s="366" t="s">
        <v>7</v>
      </c>
      <c r="T110" s="217" t="s">
        <v>1115</v>
      </c>
      <c r="U110" s="217"/>
      <c r="V110" s="365"/>
      <c r="W110" s="363"/>
      <c r="X110" s="217" t="s">
        <v>1116</v>
      </c>
      <c r="Y110" s="365"/>
      <c r="Z110" s="365"/>
      <c r="AA110" s="365"/>
      <c r="AB110" s="365"/>
      <c r="AC110" s="366"/>
      <c r="AD110" s="366"/>
      <c r="AE110" s="365"/>
      <c r="AF110" s="366"/>
      <c r="AG110" s="365"/>
      <c r="AH110" s="365"/>
      <c r="AI110" s="107" t="s">
        <v>1117</v>
      </c>
      <c r="AJ110" s="4"/>
      <c r="AK110" s="4"/>
      <c r="AL110" s="4"/>
      <c r="AM110" s="4"/>
    </row>
    <row r="111" spans="1:39" ht="178.5" customHeight="1" x14ac:dyDescent="0.2">
      <c r="A111" s="976"/>
      <c r="B111" s="25" t="s">
        <v>1118</v>
      </c>
      <c r="C111" s="45" t="s">
        <v>1119</v>
      </c>
      <c r="D111" s="28" t="s">
        <v>1120</v>
      </c>
      <c r="E111" s="27" t="s">
        <v>1121</v>
      </c>
      <c r="F111" s="29">
        <v>43344</v>
      </c>
      <c r="G111" s="29">
        <v>45139</v>
      </c>
      <c r="H111" s="30" t="s">
        <v>595</v>
      </c>
      <c r="I111" s="31">
        <v>40000</v>
      </c>
      <c r="J111" s="32" t="s">
        <v>1122</v>
      </c>
      <c r="K111" s="32" t="s">
        <v>1123</v>
      </c>
      <c r="L111" s="32" t="s">
        <v>265</v>
      </c>
      <c r="M111" s="28" t="s">
        <v>1124</v>
      </c>
      <c r="N111" s="365"/>
      <c r="O111" s="365"/>
      <c r="P111" s="365"/>
      <c r="Q111" s="365" t="s">
        <v>58</v>
      </c>
      <c r="R111" s="365"/>
      <c r="S111" s="366"/>
      <c r="T111" s="217" t="s">
        <v>1125</v>
      </c>
      <c r="U111" s="217" t="s">
        <v>1126</v>
      </c>
      <c r="V111" s="217"/>
      <c r="W111" s="363" t="s">
        <v>1127</v>
      </c>
      <c r="X111" s="365"/>
      <c r="Y111" s="365"/>
      <c r="Z111" s="365"/>
      <c r="AA111" s="365"/>
      <c r="AB111" s="365"/>
      <c r="AC111" s="69"/>
      <c r="AD111" s="366"/>
      <c r="AE111" s="365"/>
      <c r="AF111" s="366"/>
      <c r="AG111" s="365"/>
      <c r="AH111" s="365"/>
      <c r="AI111" s="44"/>
      <c r="AJ111" s="4"/>
      <c r="AK111" s="4"/>
      <c r="AL111" s="4"/>
      <c r="AM111" s="4"/>
    </row>
    <row r="112" spans="1:39" ht="90.75" customHeight="1" x14ac:dyDescent="0.2">
      <c r="A112" s="976"/>
      <c r="B112" s="25" t="s">
        <v>1128</v>
      </c>
      <c r="C112" s="27" t="s">
        <v>1129</v>
      </c>
      <c r="D112" s="28" t="s">
        <v>1130</v>
      </c>
      <c r="E112" s="47" t="s">
        <v>1131</v>
      </c>
      <c r="F112" s="29">
        <v>43344</v>
      </c>
      <c r="G112" s="29">
        <v>44409</v>
      </c>
      <c r="H112" s="30" t="s">
        <v>632</v>
      </c>
      <c r="I112" s="42">
        <v>60000</v>
      </c>
      <c r="J112" s="28" t="s">
        <v>1132</v>
      </c>
      <c r="K112" s="46" t="s">
        <v>1093</v>
      </c>
      <c r="L112" s="28" t="s">
        <v>225</v>
      </c>
      <c r="M112" s="27" t="s">
        <v>1133</v>
      </c>
      <c r="N112" s="365"/>
      <c r="O112" s="365"/>
      <c r="P112" s="365"/>
      <c r="Q112" s="365" t="s">
        <v>58</v>
      </c>
      <c r="R112" s="365"/>
      <c r="S112" s="366"/>
      <c r="T112" s="217" t="s">
        <v>1134</v>
      </c>
      <c r="U112" s="217" t="s">
        <v>1135</v>
      </c>
      <c r="V112" s="377"/>
      <c r="W112" s="363" t="s">
        <v>637</v>
      </c>
      <c r="X112" s="376"/>
      <c r="Y112" s="365"/>
      <c r="Z112" s="365"/>
      <c r="AA112" s="365"/>
      <c r="AB112" s="365"/>
      <c r="AC112" s="29">
        <v>45139</v>
      </c>
      <c r="AD112" s="366"/>
      <c r="AE112" s="365"/>
      <c r="AF112" s="366"/>
      <c r="AG112" s="365"/>
      <c r="AH112" s="365"/>
      <c r="AI112" s="44"/>
      <c r="AJ112" s="4"/>
      <c r="AK112" s="4"/>
      <c r="AL112" s="4"/>
      <c r="AM112" s="4"/>
    </row>
    <row r="113" spans="1:39" ht="88.5" customHeight="1" x14ac:dyDescent="0.2">
      <c r="A113" s="976"/>
      <c r="B113" s="25" t="s">
        <v>1136</v>
      </c>
      <c r="C113" s="28" t="s">
        <v>1137</v>
      </c>
      <c r="D113" s="28" t="s">
        <v>1138</v>
      </c>
      <c r="E113" s="27" t="s">
        <v>1139</v>
      </c>
      <c r="F113" s="29">
        <v>43344</v>
      </c>
      <c r="G113" s="29">
        <v>44440</v>
      </c>
      <c r="H113" s="30" t="s">
        <v>1140</v>
      </c>
      <c r="I113" s="31">
        <v>36000</v>
      </c>
      <c r="J113" s="128" t="s">
        <v>1141</v>
      </c>
      <c r="K113" s="28" t="s">
        <v>653</v>
      </c>
      <c r="L113" s="28" t="s">
        <v>1142</v>
      </c>
      <c r="M113" s="27" t="s">
        <v>327</v>
      </c>
      <c r="N113" s="365"/>
      <c r="O113" s="365" t="s">
        <v>58</v>
      </c>
      <c r="P113" s="365"/>
      <c r="Q113" s="365"/>
      <c r="R113" s="365"/>
      <c r="S113" s="366"/>
      <c r="T113" s="372" t="s">
        <v>1143</v>
      </c>
      <c r="U113" s="365"/>
      <c r="V113" s="365"/>
      <c r="W113" s="363" t="s">
        <v>330</v>
      </c>
      <c r="X113" s="365"/>
      <c r="Y113" s="365"/>
      <c r="Z113" s="365"/>
      <c r="AA113" s="365"/>
      <c r="AB113" s="365"/>
      <c r="AC113" s="29">
        <v>45139</v>
      </c>
      <c r="AD113" s="366"/>
      <c r="AE113" s="365"/>
      <c r="AF113" s="366"/>
      <c r="AG113" s="365"/>
      <c r="AH113" s="365"/>
      <c r="AI113" s="44"/>
      <c r="AJ113" s="4"/>
      <c r="AK113" s="4"/>
      <c r="AL113" s="4"/>
      <c r="AM113" s="4"/>
    </row>
    <row r="114" spans="1:39" ht="15.75" customHeight="1" x14ac:dyDescent="0.2">
      <c r="A114" s="976"/>
      <c r="B114" s="25" t="s">
        <v>1144</v>
      </c>
      <c r="C114" s="27" t="s">
        <v>1145</v>
      </c>
      <c r="D114" s="28" t="s">
        <v>1146</v>
      </c>
      <c r="E114" s="27" t="s">
        <v>1147</v>
      </c>
      <c r="F114" s="29">
        <v>43344</v>
      </c>
      <c r="G114" s="29">
        <v>44044</v>
      </c>
      <c r="H114" s="30" t="s">
        <v>1140</v>
      </c>
      <c r="I114" s="31">
        <v>70000</v>
      </c>
      <c r="J114" s="28" t="s">
        <v>1148</v>
      </c>
      <c r="K114" s="126" t="s">
        <v>1149</v>
      </c>
      <c r="L114" s="126" t="s">
        <v>1150</v>
      </c>
      <c r="M114" s="27" t="s">
        <v>327</v>
      </c>
      <c r="N114" s="365"/>
      <c r="O114" s="365"/>
      <c r="P114" s="365"/>
      <c r="Q114" s="365" t="s">
        <v>58</v>
      </c>
      <c r="R114" s="365"/>
      <c r="S114" s="366"/>
      <c r="T114" s="27" t="s">
        <v>1151</v>
      </c>
      <c r="U114" s="365" t="s">
        <v>1152</v>
      </c>
      <c r="V114" s="365"/>
      <c r="W114" s="363" t="s">
        <v>330</v>
      </c>
      <c r="X114" s="364"/>
      <c r="Y114" s="365"/>
      <c r="Z114" s="365"/>
      <c r="AA114" s="365"/>
      <c r="AB114" s="365"/>
      <c r="AC114" s="29">
        <v>45139</v>
      </c>
      <c r="AD114" s="366"/>
      <c r="AE114" s="365"/>
      <c r="AF114" s="366"/>
      <c r="AG114" s="365"/>
      <c r="AH114" s="365"/>
      <c r="AI114" s="44"/>
      <c r="AJ114" s="4"/>
      <c r="AK114" s="4"/>
      <c r="AL114" s="4"/>
      <c r="AM114" s="4"/>
    </row>
    <row r="115" spans="1:39" ht="89.25" customHeight="1" x14ac:dyDescent="0.2">
      <c r="A115" s="976"/>
      <c r="B115" s="25" t="s">
        <v>1153</v>
      </c>
      <c r="C115" s="27" t="s">
        <v>1154</v>
      </c>
      <c r="D115" s="28" t="s">
        <v>1155</v>
      </c>
      <c r="E115" s="47" t="s">
        <v>1156</v>
      </c>
      <c r="F115" s="29">
        <v>43374</v>
      </c>
      <c r="G115" s="29">
        <v>44044</v>
      </c>
      <c r="H115" s="30" t="s">
        <v>1140</v>
      </c>
      <c r="I115" s="383">
        <v>30000</v>
      </c>
      <c r="J115" s="46" t="s">
        <v>1157</v>
      </c>
      <c r="K115" s="28" t="s">
        <v>1093</v>
      </c>
      <c r="L115" s="126" t="s">
        <v>1150</v>
      </c>
      <c r="M115" s="27" t="s">
        <v>1158</v>
      </c>
      <c r="N115" s="365"/>
      <c r="O115" s="365"/>
      <c r="P115" s="365"/>
      <c r="Q115" s="365" t="s">
        <v>58</v>
      </c>
      <c r="R115" s="365"/>
      <c r="S115" s="366"/>
      <c r="T115" s="27" t="s">
        <v>1159</v>
      </c>
      <c r="U115" s="217" t="s">
        <v>1160</v>
      </c>
      <c r="V115" s="365"/>
      <c r="W115" s="363" t="s">
        <v>330</v>
      </c>
      <c r="X115" s="364"/>
      <c r="Y115" s="365"/>
      <c r="Z115" s="365"/>
      <c r="AA115" s="365"/>
      <c r="AB115" s="365"/>
      <c r="AC115" s="29">
        <v>45139</v>
      </c>
      <c r="AD115" s="366"/>
      <c r="AE115" s="365"/>
      <c r="AF115" s="366"/>
      <c r="AG115" s="365"/>
      <c r="AH115" s="365"/>
      <c r="AI115" s="44"/>
      <c r="AJ115" s="4"/>
      <c r="AK115" s="4"/>
      <c r="AL115" s="4"/>
      <c r="AM115" s="4"/>
    </row>
    <row r="116" spans="1:39" ht="377.25" customHeight="1" x14ac:dyDescent="0.2">
      <c r="A116" s="976"/>
      <c r="B116" s="25" t="s">
        <v>1161</v>
      </c>
      <c r="C116" s="53" t="s">
        <v>1162</v>
      </c>
      <c r="D116" s="28" t="s">
        <v>1163</v>
      </c>
      <c r="E116" s="27" t="s">
        <v>1164</v>
      </c>
      <c r="F116" s="29">
        <v>43344</v>
      </c>
      <c r="G116" s="29">
        <v>45139</v>
      </c>
      <c r="H116" s="30" t="s">
        <v>1165</v>
      </c>
      <c r="I116" s="31">
        <v>350000</v>
      </c>
      <c r="J116" s="122" t="s">
        <v>1166</v>
      </c>
      <c r="K116" s="28" t="s">
        <v>1167</v>
      </c>
      <c r="L116" s="32" t="s">
        <v>1168</v>
      </c>
      <c r="M116" s="27" t="s">
        <v>1169</v>
      </c>
      <c r="N116" s="365"/>
      <c r="O116" s="365"/>
      <c r="P116" s="365" t="s">
        <v>58</v>
      </c>
      <c r="Q116" s="365"/>
      <c r="R116" s="365"/>
      <c r="S116" s="366"/>
      <c r="T116" s="27" t="s">
        <v>1170</v>
      </c>
      <c r="U116" s="365"/>
      <c r="V116" s="365"/>
      <c r="W116" s="363" t="s">
        <v>1171</v>
      </c>
      <c r="X116" s="215" t="s">
        <v>1172</v>
      </c>
      <c r="Y116" s="217" t="s">
        <v>1173</v>
      </c>
      <c r="Z116" s="28" t="s">
        <v>1174</v>
      </c>
      <c r="AA116" s="27" t="s">
        <v>1175</v>
      </c>
      <c r="AB116" s="365"/>
      <c r="AC116" s="366"/>
      <c r="AD116" s="366"/>
      <c r="AE116" s="365"/>
      <c r="AF116" s="363"/>
      <c r="AG116" s="365"/>
      <c r="AH116" s="365"/>
      <c r="AI116" s="44"/>
      <c r="AJ116" s="4"/>
      <c r="AK116" s="4"/>
      <c r="AL116" s="4"/>
      <c r="AM116" s="4"/>
    </row>
    <row r="117" spans="1:39" ht="184.5" customHeight="1" x14ac:dyDescent="0.2">
      <c r="A117" s="976"/>
      <c r="B117" s="25" t="s">
        <v>1176</v>
      </c>
      <c r="C117" s="45" t="s">
        <v>1177</v>
      </c>
      <c r="D117" s="28" t="s">
        <v>1178</v>
      </c>
      <c r="E117" s="27" t="s">
        <v>1179</v>
      </c>
      <c r="F117" s="29">
        <v>43344</v>
      </c>
      <c r="G117" s="29">
        <v>45078</v>
      </c>
      <c r="H117" s="30" t="s">
        <v>1180</v>
      </c>
      <c r="I117" s="31">
        <v>15000</v>
      </c>
      <c r="J117" s="122" t="s">
        <v>1181</v>
      </c>
      <c r="K117" s="32" t="s">
        <v>1182</v>
      </c>
      <c r="L117" s="32" t="s">
        <v>1183</v>
      </c>
      <c r="M117" s="47" t="s">
        <v>1184</v>
      </c>
      <c r="N117" s="365"/>
      <c r="O117" s="365"/>
      <c r="P117" s="365" t="s">
        <v>58</v>
      </c>
      <c r="Q117" s="365"/>
      <c r="R117" s="365"/>
      <c r="S117" s="366"/>
      <c r="T117" s="27" t="s">
        <v>1185</v>
      </c>
      <c r="U117" s="365"/>
      <c r="V117" s="365"/>
      <c r="W117" s="363" t="s">
        <v>1171</v>
      </c>
      <c r="X117" s="215" t="s">
        <v>1186</v>
      </c>
      <c r="Y117" s="365"/>
      <c r="Z117" s="217" t="s">
        <v>1187</v>
      </c>
      <c r="AA117" s="365"/>
      <c r="AB117" s="365"/>
      <c r="AC117" s="29">
        <v>45139</v>
      </c>
      <c r="AD117" s="366"/>
      <c r="AE117" s="365"/>
      <c r="AF117" s="366"/>
      <c r="AG117" s="365"/>
      <c r="AH117" s="365"/>
      <c r="AI117" s="44"/>
      <c r="AJ117" s="4"/>
      <c r="AK117" s="4"/>
      <c r="AL117" s="4"/>
      <c r="AM117" s="4"/>
    </row>
    <row r="118" spans="1:39" ht="405" customHeight="1" x14ac:dyDescent="0.2">
      <c r="A118" s="976"/>
      <c r="B118" s="25" t="s">
        <v>1188</v>
      </c>
      <c r="C118" s="27" t="s">
        <v>1189</v>
      </c>
      <c r="D118" s="28" t="s">
        <v>1190</v>
      </c>
      <c r="E118" s="27" t="s">
        <v>1191</v>
      </c>
      <c r="F118" s="29">
        <v>43406</v>
      </c>
      <c r="G118" s="29">
        <v>44986</v>
      </c>
      <c r="H118" s="30" t="s">
        <v>967</v>
      </c>
      <c r="I118" s="42">
        <v>500000</v>
      </c>
      <c r="J118" s="28" t="s">
        <v>1192</v>
      </c>
      <c r="K118" s="28" t="s">
        <v>1193</v>
      </c>
      <c r="L118" s="28" t="s">
        <v>1194</v>
      </c>
      <c r="M118" s="27" t="s">
        <v>1195</v>
      </c>
      <c r="N118" s="365"/>
      <c r="O118" s="365"/>
      <c r="P118" s="365" t="s">
        <v>58</v>
      </c>
      <c r="Q118" s="365"/>
      <c r="R118" s="365"/>
      <c r="S118" s="366"/>
      <c r="T118" s="217" t="s">
        <v>1196</v>
      </c>
      <c r="U118" s="217" t="s">
        <v>1197</v>
      </c>
      <c r="V118" s="217" t="s">
        <v>1198</v>
      </c>
      <c r="W118" s="363" t="s">
        <v>1199</v>
      </c>
      <c r="X118" s="217" t="s">
        <v>1200</v>
      </c>
      <c r="Y118" s="365"/>
      <c r="Z118" s="217" t="s">
        <v>1201</v>
      </c>
      <c r="AA118" s="365"/>
      <c r="AB118" s="365"/>
      <c r="AC118" s="29">
        <v>45139</v>
      </c>
      <c r="AD118" s="366"/>
      <c r="AE118" s="365"/>
      <c r="AF118" s="366"/>
      <c r="AG118" s="365"/>
      <c r="AH118" s="365"/>
      <c r="AI118" s="44"/>
      <c r="AJ118" s="4"/>
      <c r="AK118" s="4"/>
      <c r="AL118" s="4"/>
      <c r="AM118" s="4"/>
    </row>
    <row r="119" spans="1:39" ht="110.25" customHeight="1" x14ac:dyDescent="0.2">
      <c r="A119" s="976"/>
      <c r="B119" s="25" t="s">
        <v>1202</v>
      </c>
      <c r="C119" s="27" t="s">
        <v>1203</v>
      </c>
      <c r="D119" s="28" t="s">
        <v>1204</v>
      </c>
      <c r="E119" s="215" t="s">
        <v>1205</v>
      </c>
      <c r="F119" s="29">
        <v>43344</v>
      </c>
      <c r="G119" s="29">
        <v>44409</v>
      </c>
      <c r="H119" s="67" t="s">
        <v>868</v>
      </c>
      <c r="I119" s="104">
        <v>60000</v>
      </c>
      <c r="J119" s="58" t="s">
        <v>1206</v>
      </c>
      <c r="K119" s="32" t="s">
        <v>1113</v>
      </c>
      <c r="L119" s="32" t="s">
        <v>1207</v>
      </c>
      <c r="M119" s="27"/>
      <c r="N119" s="365"/>
      <c r="O119" s="365" t="s">
        <v>58</v>
      </c>
      <c r="P119" s="365"/>
      <c r="Q119" s="365"/>
      <c r="R119" s="365"/>
      <c r="S119" s="366"/>
      <c r="T119" s="365" t="s">
        <v>1208</v>
      </c>
      <c r="U119" s="365"/>
      <c r="V119" s="365"/>
      <c r="W119" s="67" t="s">
        <v>874</v>
      </c>
      <c r="X119" s="365"/>
      <c r="Y119" s="365"/>
      <c r="Z119" s="365"/>
      <c r="AA119" s="365"/>
      <c r="AB119" s="365"/>
      <c r="AC119" s="29">
        <v>45139</v>
      </c>
      <c r="AD119" s="366"/>
      <c r="AE119" s="365"/>
      <c r="AF119" s="366"/>
      <c r="AG119" s="365"/>
      <c r="AH119" s="365"/>
      <c r="AI119" s="44"/>
      <c r="AJ119" s="4"/>
      <c r="AK119" s="4"/>
      <c r="AL119" s="4"/>
      <c r="AM119" s="4"/>
    </row>
    <row r="120" spans="1:39" ht="366" customHeight="1" x14ac:dyDescent="0.2">
      <c r="A120" s="976"/>
      <c r="B120" s="25" t="s">
        <v>1209</v>
      </c>
      <c r="C120" s="45" t="s">
        <v>1210</v>
      </c>
      <c r="D120" s="28" t="s">
        <v>1211</v>
      </c>
      <c r="E120" s="27" t="s">
        <v>1212</v>
      </c>
      <c r="F120" s="29">
        <v>43344</v>
      </c>
      <c r="G120" s="29">
        <v>44593</v>
      </c>
      <c r="H120" s="30" t="s">
        <v>1213</v>
      </c>
      <c r="I120" s="31">
        <v>100000</v>
      </c>
      <c r="J120" s="32" t="s">
        <v>1214</v>
      </c>
      <c r="K120" s="32" t="s">
        <v>225</v>
      </c>
      <c r="L120" s="32" t="s">
        <v>225</v>
      </c>
      <c r="M120" s="27"/>
      <c r="N120" s="365"/>
      <c r="O120" s="365"/>
      <c r="P120" s="365"/>
      <c r="Q120" s="365" t="s">
        <v>58</v>
      </c>
      <c r="R120" s="365"/>
      <c r="S120" s="366"/>
      <c r="T120" s="217" t="s">
        <v>1215</v>
      </c>
      <c r="U120" s="365"/>
      <c r="V120" s="365"/>
      <c r="W120" s="363" t="s">
        <v>1216</v>
      </c>
      <c r="X120" s="129"/>
      <c r="Y120" s="365"/>
      <c r="Z120" s="365"/>
      <c r="AA120" s="365"/>
      <c r="AB120" s="365"/>
      <c r="AC120" s="29">
        <v>45139</v>
      </c>
      <c r="AD120" s="366" t="s">
        <v>1217</v>
      </c>
      <c r="AE120" s="365"/>
      <c r="AF120" s="366"/>
      <c r="AG120" s="365"/>
      <c r="AH120" s="365"/>
      <c r="AI120" s="44"/>
      <c r="AJ120" s="4"/>
      <c r="AK120" s="4"/>
      <c r="AL120" s="4"/>
      <c r="AM120" s="4"/>
    </row>
    <row r="121" spans="1:39" ht="173.45" customHeight="1" x14ac:dyDescent="0.2">
      <c r="A121" s="976"/>
      <c r="B121" s="25" t="s">
        <v>1218</v>
      </c>
      <c r="C121" s="27" t="s">
        <v>1219</v>
      </c>
      <c r="D121" s="28" t="s">
        <v>1220</v>
      </c>
      <c r="E121" s="27" t="s">
        <v>1221</v>
      </c>
      <c r="F121" s="29">
        <v>43617</v>
      </c>
      <c r="G121" s="29">
        <v>45078</v>
      </c>
      <c r="H121" s="30" t="s">
        <v>1222</v>
      </c>
      <c r="I121" s="42">
        <v>5000</v>
      </c>
      <c r="J121" s="28" t="s">
        <v>1223</v>
      </c>
      <c r="K121" s="28" t="s">
        <v>192</v>
      </c>
      <c r="L121" s="28" t="s">
        <v>192</v>
      </c>
      <c r="M121" s="27"/>
      <c r="N121" s="365"/>
      <c r="O121" s="365" t="s">
        <v>58</v>
      </c>
      <c r="P121" s="365"/>
      <c r="Q121" s="365"/>
      <c r="R121" s="365"/>
      <c r="S121" s="366"/>
      <c r="T121" s="217" t="s">
        <v>1224</v>
      </c>
      <c r="U121" s="384" t="s">
        <v>1225</v>
      </c>
      <c r="V121" s="365"/>
      <c r="W121" s="363" t="s">
        <v>1226</v>
      </c>
      <c r="X121" s="217" t="s">
        <v>1227</v>
      </c>
      <c r="Y121" s="365"/>
      <c r="Z121" s="217" t="s">
        <v>1228</v>
      </c>
      <c r="AA121" s="365"/>
      <c r="AB121" s="365"/>
      <c r="AC121" s="29">
        <v>45140</v>
      </c>
      <c r="AD121" s="366"/>
      <c r="AE121" s="30"/>
      <c r="AF121" s="363" t="s">
        <v>1229</v>
      </c>
      <c r="AG121" s="365"/>
      <c r="AH121" s="365"/>
      <c r="AI121" s="44"/>
      <c r="AJ121" s="4"/>
      <c r="AK121" s="4"/>
      <c r="AL121" s="4"/>
      <c r="AM121" s="4"/>
    </row>
    <row r="122" spans="1:39" ht="295.5" customHeight="1" x14ac:dyDescent="0.2">
      <c r="A122" s="976"/>
      <c r="B122" s="25" t="s">
        <v>1230</v>
      </c>
      <c r="C122" s="27" t="s">
        <v>1231</v>
      </c>
      <c r="D122" s="28" t="s">
        <v>1232</v>
      </c>
      <c r="E122" s="27" t="s">
        <v>1233</v>
      </c>
      <c r="F122" s="29">
        <v>43344</v>
      </c>
      <c r="G122" s="29">
        <v>43678</v>
      </c>
      <c r="H122" s="30" t="s">
        <v>1234</v>
      </c>
      <c r="I122" s="31">
        <v>1830</v>
      </c>
      <c r="J122" s="28" t="s">
        <v>1235</v>
      </c>
      <c r="K122" s="28" t="s">
        <v>192</v>
      </c>
      <c r="L122" s="28" t="s">
        <v>1236</v>
      </c>
      <c r="M122" s="27" t="s">
        <v>1237</v>
      </c>
      <c r="N122" s="365"/>
      <c r="O122" s="365"/>
      <c r="P122" s="365"/>
      <c r="Q122" s="365" t="s">
        <v>58</v>
      </c>
      <c r="R122" s="365"/>
      <c r="S122" s="366"/>
      <c r="T122" s="27" t="s">
        <v>1238</v>
      </c>
      <c r="U122" s="217" t="s">
        <v>1239</v>
      </c>
      <c r="V122" s="377" t="s">
        <v>1240</v>
      </c>
      <c r="W122" s="67" t="s">
        <v>1234</v>
      </c>
      <c r="X122" s="364"/>
      <c r="Y122" s="365"/>
      <c r="Z122" s="365"/>
      <c r="AA122" s="365"/>
      <c r="AB122" s="365"/>
      <c r="AC122" s="29">
        <v>45139</v>
      </c>
      <c r="AD122" s="366"/>
      <c r="AE122" s="365"/>
      <c r="AF122" s="366"/>
      <c r="AG122" s="365"/>
      <c r="AH122" s="365"/>
      <c r="AI122" s="44"/>
      <c r="AJ122" s="4"/>
      <c r="AK122" s="4"/>
      <c r="AL122" s="4"/>
      <c r="AM122" s="4"/>
    </row>
    <row r="123" spans="1:39" ht="15.75" customHeight="1" x14ac:dyDescent="0.2">
      <c r="A123" s="976"/>
      <c r="B123" s="25" t="s">
        <v>1241</v>
      </c>
      <c r="C123" s="45" t="s">
        <v>1242</v>
      </c>
      <c r="D123" s="28" t="s">
        <v>1243</v>
      </c>
      <c r="E123" s="27" t="s">
        <v>1244</v>
      </c>
      <c r="F123" s="29">
        <v>43344</v>
      </c>
      <c r="G123" s="29">
        <v>45139</v>
      </c>
      <c r="H123" s="30" t="s">
        <v>1245</v>
      </c>
      <c r="I123" s="42">
        <v>2000</v>
      </c>
      <c r="J123" s="28" t="s">
        <v>1246</v>
      </c>
      <c r="K123" s="28" t="s">
        <v>192</v>
      </c>
      <c r="L123" s="385" t="s">
        <v>1236</v>
      </c>
      <c r="M123" s="217" t="s">
        <v>1247</v>
      </c>
      <c r="N123" s="365"/>
      <c r="O123" s="365"/>
      <c r="P123" s="365" t="s">
        <v>58</v>
      </c>
      <c r="Q123" s="365"/>
      <c r="R123" s="365"/>
      <c r="S123" s="366"/>
      <c r="T123" s="217" t="s">
        <v>1248</v>
      </c>
      <c r="U123" s="217" t="s">
        <v>1249</v>
      </c>
      <c r="V123" s="217" t="s">
        <v>1250</v>
      </c>
      <c r="W123" s="363" t="s">
        <v>1251</v>
      </c>
      <c r="X123" s="376"/>
      <c r="Y123" s="365"/>
      <c r="Z123" s="217" t="s">
        <v>1252</v>
      </c>
      <c r="AA123" s="365"/>
      <c r="AB123" s="365"/>
      <c r="AC123" s="366"/>
      <c r="AD123" s="366"/>
      <c r="AE123" s="365"/>
      <c r="AF123" s="366"/>
      <c r="AG123" s="365"/>
      <c r="AH123" s="365"/>
      <c r="AI123" s="44"/>
      <c r="AJ123" s="4"/>
      <c r="AK123" s="4"/>
      <c r="AL123" s="4"/>
      <c r="AM123" s="4"/>
    </row>
    <row r="124" spans="1:39" ht="15.75" customHeight="1" x14ac:dyDescent="0.2">
      <c r="A124" s="976"/>
      <c r="B124" s="25" t="s">
        <v>1253</v>
      </c>
      <c r="C124" s="27" t="s">
        <v>1254</v>
      </c>
      <c r="D124" s="28" t="s">
        <v>1255</v>
      </c>
      <c r="E124" s="27" t="s">
        <v>1256</v>
      </c>
      <c r="F124" s="29">
        <v>43344</v>
      </c>
      <c r="G124" s="29">
        <v>45139</v>
      </c>
      <c r="H124" s="30" t="s">
        <v>1180</v>
      </c>
      <c r="I124" s="42">
        <v>390000</v>
      </c>
      <c r="J124" s="28" t="s">
        <v>1257</v>
      </c>
      <c r="K124" s="28" t="s">
        <v>1258</v>
      </c>
      <c r="L124" s="28" t="s">
        <v>1259</v>
      </c>
      <c r="M124" s="27" t="s">
        <v>1169</v>
      </c>
      <c r="N124" s="365"/>
      <c r="O124" s="365"/>
      <c r="P124" s="365"/>
      <c r="Q124" s="365" t="s">
        <v>58</v>
      </c>
      <c r="R124" s="365"/>
      <c r="S124" s="366"/>
      <c r="T124" s="27" t="s">
        <v>1260</v>
      </c>
      <c r="U124" s="217" t="s">
        <v>1261</v>
      </c>
      <c r="V124" s="365"/>
      <c r="W124" s="363" t="s">
        <v>1262</v>
      </c>
      <c r="X124" s="364"/>
      <c r="Y124" s="365"/>
      <c r="Z124" s="365"/>
      <c r="AA124" s="365"/>
      <c r="AB124" s="365"/>
      <c r="AC124" s="366"/>
      <c r="AD124" s="366"/>
      <c r="AE124" s="365"/>
      <c r="AF124" s="366"/>
      <c r="AG124" s="365"/>
      <c r="AH124" s="365"/>
      <c r="AI124" s="44"/>
      <c r="AJ124" s="4"/>
      <c r="AK124" s="4"/>
      <c r="AL124" s="4"/>
      <c r="AM124" s="4"/>
    </row>
    <row r="125" spans="1:39" ht="290.25" customHeight="1" x14ac:dyDescent="0.2">
      <c r="A125" s="976"/>
      <c r="B125" s="25" t="s">
        <v>1263</v>
      </c>
      <c r="C125" s="45" t="s">
        <v>1264</v>
      </c>
      <c r="D125" s="28" t="s">
        <v>1265</v>
      </c>
      <c r="E125" s="27" t="s">
        <v>1266</v>
      </c>
      <c r="F125" s="29">
        <v>43344</v>
      </c>
      <c r="G125" s="29">
        <v>45139</v>
      </c>
      <c r="H125" s="30" t="s">
        <v>1267</v>
      </c>
      <c r="I125" s="42">
        <v>1200000</v>
      </c>
      <c r="J125" s="28" t="s">
        <v>1268</v>
      </c>
      <c r="K125" s="32" t="s">
        <v>1269</v>
      </c>
      <c r="L125" s="32" t="s">
        <v>265</v>
      </c>
      <c r="M125" s="101"/>
      <c r="N125" s="365"/>
      <c r="O125" s="365"/>
      <c r="P125" s="365"/>
      <c r="Q125" s="365" t="s">
        <v>58</v>
      </c>
      <c r="R125" s="365"/>
      <c r="S125" s="366"/>
      <c r="T125" s="27" t="s">
        <v>1270</v>
      </c>
      <c r="U125" s="217" t="s">
        <v>1271</v>
      </c>
      <c r="V125" s="365"/>
      <c r="W125" s="363" t="s">
        <v>1272</v>
      </c>
      <c r="X125" s="364"/>
      <c r="Y125" s="365"/>
      <c r="Z125" s="365"/>
      <c r="AA125" s="365"/>
      <c r="AB125" s="365"/>
      <c r="AC125" s="366"/>
      <c r="AD125" s="366"/>
      <c r="AE125" s="365"/>
      <c r="AF125" s="366"/>
      <c r="AG125" s="365"/>
      <c r="AH125" s="365"/>
      <c r="AI125" s="44"/>
      <c r="AJ125" s="4"/>
      <c r="AK125" s="4"/>
      <c r="AL125" s="4"/>
      <c r="AM125" s="4"/>
    </row>
    <row r="126" spans="1:39" ht="69.75" customHeight="1" x14ac:dyDescent="0.2">
      <c r="A126" s="976"/>
      <c r="B126" s="25" t="s">
        <v>1273</v>
      </c>
      <c r="C126" s="27" t="s">
        <v>1274</v>
      </c>
      <c r="D126" s="126" t="s">
        <v>1275</v>
      </c>
      <c r="E126" s="63" t="s">
        <v>1276</v>
      </c>
      <c r="F126" s="29">
        <v>43405</v>
      </c>
      <c r="G126" s="29">
        <v>44958</v>
      </c>
      <c r="H126" s="30" t="s">
        <v>537</v>
      </c>
      <c r="I126" s="130">
        <v>540000</v>
      </c>
      <c r="J126" s="126" t="s">
        <v>526</v>
      </c>
      <c r="K126" s="126" t="s">
        <v>1277</v>
      </c>
      <c r="L126" s="126" t="s">
        <v>1278</v>
      </c>
      <c r="M126" s="27" t="s">
        <v>1279</v>
      </c>
      <c r="N126" s="365"/>
      <c r="O126" s="365" t="s">
        <v>58</v>
      </c>
      <c r="P126" s="365"/>
      <c r="Q126" s="365"/>
      <c r="R126" s="365"/>
      <c r="S126" s="366"/>
      <c r="T126" s="365" t="s">
        <v>1280</v>
      </c>
      <c r="U126" s="365"/>
      <c r="V126" s="365"/>
      <c r="W126" s="363" t="s">
        <v>1281</v>
      </c>
      <c r="X126" s="364"/>
      <c r="Y126" s="365"/>
      <c r="Z126" s="365"/>
      <c r="AA126" s="365"/>
      <c r="AB126" s="365"/>
      <c r="AC126" s="29">
        <v>45139</v>
      </c>
      <c r="AD126" s="366"/>
      <c r="AE126" s="365"/>
      <c r="AF126" s="363" t="s">
        <v>318</v>
      </c>
      <c r="AG126" s="365"/>
      <c r="AH126" s="365"/>
      <c r="AI126" s="44"/>
      <c r="AJ126" s="4"/>
      <c r="AK126" s="4"/>
      <c r="AL126" s="4"/>
      <c r="AM126" s="4"/>
    </row>
    <row r="127" spans="1:39" ht="126.75" customHeight="1" x14ac:dyDescent="0.2">
      <c r="A127" s="976"/>
      <c r="B127" s="25" t="s">
        <v>1282</v>
      </c>
      <c r="C127" s="27" t="s">
        <v>1283</v>
      </c>
      <c r="D127" s="28" t="s">
        <v>1284</v>
      </c>
      <c r="E127" s="27" t="s">
        <v>1285</v>
      </c>
      <c r="F127" s="29">
        <v>43344</v>
      </c>
      <c r="G127" s="29">
        <v>44409</v>
      </c>
      <c r="H127" s="30" t="s">
        <v>537</v>
      </c>
      <c r="I127" s="31">
        <v>60000</v>
      </c>
      <c r="J127" s="46" t="s">
        <v>1286</v>
      </c>
      <c r="K127" s="28" t="s">
        <v>1287</v>
      </c>
      <c r="L127" s="32" t="s">
        <v>1288</v>
      </c>
      <c r="M127" s="216" t="s">
        <v>1289</v>
      </c>
      <c r="N127" s="365"/>
      <c r="O127" s="365"/>
      <c r="P127" s="365"/>
      <c r="Q127" s="365" t="s">
        <v>58</v>
      </c>
      <c r="R127" s="365"/>
      <c r="S127" s="366" t="s">
        <v>6</v>
      </c>
      <c r="T127" s="217" t="s">
        <v>1290</v>
      </c>
      <c r="U127" s="365"/>
      <c r="V127" s="365"/>
      <c r="W127" s="363" t="s">
        <v>1281</v>
      </c>
      <c r="X127" s="217" t="s">
        <v>1291</v>
      </c>
      <c r="Y127" s="365"/>
      <c r="Z127" s="365"/>
      <c r="AA127" s="365"/>
      <c r="AB127" s="365"/>
      <c r="AC127" s="29"/>
      <c r="AD127" s="366"/>
      <c r="AE127" s="365"/>
      <c r="AF127" s="366"/>
      <c r="AG127" s="365"/>
      <c r="AH127" s="365"/>
      <c r="AI127" s="378" t="s">
        <v>1292</v>
      </c>
      <c r="AJ127" s="4"/>
      <c r="AK127" s="4"/>
      <c r="AL127" s="4"/>
      <c r="AM127" s="4"/>
    </row>
    <row r="128" spans="1:39" ht="141.75" customHeight="1" x14ac:dyDescent="0.2">
      <c r="A128" s="976"/>
      <c r="B128" s="25" t="s">
        <v>1293</v>
      </c>
      <c r="C128" s="27" t="s">
        <v>1294</v>
      </c>
      <c r="D128" s="28" t="s">
        <v>1295</v>
      </c>
      <c r="E128" s="27" t="s">
        <v>1296</v>
      </c>
      <c r="F128" s="29">
        <v>43344</v>
      </c>
      <c r="G128" s="29">
        <v>45139</v>
      </c>
      <c r="H128" s="30" t="s">
        <v>1267</v>
      </c>
      <c r="I128" s="42">
        <v>250000</v>
      </c>
      <c r="J128" s="28" t="s">
        <v>1297</v>
      </c>
      <c r="K128" s="28" t="s">
        <v>192</v>
      </c>
      <c r="L128" s="28" t="s">
        <v>192</v>
      </c>
      <c r="M128" s="27" t="s">
        <v>1298</v>
      </c>
      <c r="N128" s="365"/>
      <c r="O128" s="365" t="s">
        <v>58</v>
      </c>
      <c r="P128" s="365"/>
      <c r="Q128" s="365"/>
      <c r="R128" s="365"/>
      <c r="S128" s="366"/>
      <c r="T128" s="27" t="s">
        <v>1299</v>
      </c>
      <c r="U128" s="365"/>
      <c r="V128" s="365"/>
      <c r="W128" s="363" t="s">
        <v>1300</v>
      </c>
      <c r="X128" s="40" t="s">
        <v>1301</v>
      </c>
      <c r="Y128" s="365"/>
      <c r="Z128" s="365"/>
      <c r="AA128" s="365"/>
      <c r="AB128" s="365"/>
      <c r="AC128" s="366"/>
      <c r="AD128" s="366" t="s">
        <v>1171</v>
      </c>
      <c r="AE128" s="365"/>
      <c r="AF128" s="363" t="s">
        <v>1302</v>
      </c>
      <c r="AG128" s="365"/>
      <c r="AH128" s="365"/>
      <c r="AI128" s="44"/>
      <c r="AJ128" s="4"/>
      <c r="AK128" s="4"/>
      <c r="AL128" s="4"/>
      <c r="AM128" s="4"/>
    </row>
    <row r="129" spans="1:39" ht="193.5" customHeight="1" x14ac:dyDescent="0.2">
      <c r="A129" s="969"/>
      <c r="B129" s="76" t="s">
        <v>1303</v>
      </c>
      <c r="C129" s="131" t="s">
        <v>1304</v>
      </c>
      <c r="D129" s="84" t="s">
        <v>1305</v>
      </c>
      <c r="E129" s="77" t="s">
        <v>1306</v>
      </c>
      <c r="F129" s="114">
        <v>43344</v>
      </c>
      <c r="G129" s="114">
        <v>45139</v>
      </c>
      <c r="H129" s="89" t="s">
        <v>939</v>
      </c>
      <c r="I129" s="132">
        <v>2000000</v>
      </c>
      <c r="J129" s="133" t="s">
        <v>1307</v>
      </c>
      <c r="K129" s="134" t="s">
        <v>1308</v>
      </c>
      <c r="L129" s="134" t="s">
        <v>1309</v>
      </c>
      <c r="M129" s="135" t="s">
        <v>1310</v>
      </c>
      <c r="N129" s="85"/>
      <c r="O129" s="85"/>
      <c r="P129" s="85"/>
      <c r="Q129" s="85" t="s">
        <v>58</v>
      </c>
      <c r="R129" s="85"/>
      <c r="S129" s="86"/>
      <c r="T129" s="77" t="s">
        <v>1311</v>
      </c>
      <c r="U129" s="136" t="s">
        <v>1312</v>
      </c>
      <c r="V129" s="137"/>
      <c r="W129" s="118" t="s">
        <v>947</v>
      </c>
      <c r="X129" s="138"/>
      <c r="Y129" s="85"/>
      <c r="Z129" s="85"/>
      <c r="AA129" s="85"/>
      <c r="AB129" s="85"/>
      <c r="AC129" s="86"/>
      <c r="AD129" s="86"/>
      <c r="AE129" s="85"/>
      <c r="AF129" s="86"/>
      <c r="AG129" s="85"/>
      <c r="AH129" s="85"/>
      <c r="AI129" s="92"/>
      <c r="AJ129" s="4"/>
      <c r="AK129" s="4"/>
      <c r="AL129" s="4"/>
      <c r="AM129" s="4"/>
    </row>
    <row r="130" spans="1:39" ht="177.75" customHeight="1" x14ac:dyDescent="0.2">
      <c r="A130" s="975" t="s">
        <v>1313</v>
      </c>
      <c r="B130" s="13" t="s">
        <v>1314</v>
      </c>
      <c r="C130" s="15" t="s">
        <v>1315</v>
      </c>
      <c r="D130" s="16" t="s">
        <v>1316</v>
      </c>
      <c r="E130" s="16" t="s">
        <v>1317</v>
      </c>
      <c r="F130" s="17">
        <v>43344</v>
      </c>
      <c r="G130" s="17">
        <v>45139</v>
      </c>
      <c r="H130" s="139" t="s">
        <v>262</v>
      </c>
      <c r="I130" s="140">
        <v>5000</v>
      </c>
      <c r="J130" s="20" t="s">
        <v>1318</v>
      </c>
      <c r="K130" s="20" t="s">
        <v>1319</v>
      </c>
      <c r="L130" s="20" t="s">
        <v>1320</v>
      </c>
      <c r="M130" s="16" t="s">
        <v>1321</v>
      </c>
      <c r="N130" s="23"/>
      <c r="O130" s="23"/>
      <c r="P130" s="23"/>
      <c r="Q130" s="23" t="s">
        <v>58</v>
      </c>
      <c r="R130" s="23"/>
      <c r="S130" s="13"/>
      <c r="T130" s="15" t="s">
        <v>1322</v>
      </c>
      <c r="U130" s="23" t="s">
        <v>1323</v>
      </c>
      <c r="V130" s="23"/>
      <c r="W130" s="18" t="s">
        <v>1324</v>
      </c>
      <c r="X130" s="15" t="s">
        <v>1325</v>
      </c>
      <c r="Y130" s="15" t="s">
        <v>1326</v>
      </c>
      <c r="Z130" s="15" t="s">
        <v>1327</v>
      </c>
      <c r="AA130" s="23"/>
      <c r="AB130" s="23"/>
      <c r="AC130" s="13"/>
      <c r="AD130" s="13"/>
      <c r="AE130" s="23"/>
      <c r="AF130" s="13"/>
      <c r="AG130" s="23"/>
      <c r="AH130" s="23"/>
      <c r="AI130" s="98"/>
      <c r="AJ130" s="4"/>
      <c r="AK130" s="4"/>
      <c r="AL130" s="4"/>
      <c r="AM130" s="4"/>
    </row>
    <row r="131" spans="1:39" ht="173.25" customHeight="1" x14ac:dyDescent="0.2">
      <c r="A131" s="976"/>
      <c r="B131" s="25" t="s">
        <v>1328</v>
      </c>
      <c r="C131" s="27" t="s">
        <v>1329</v>
      </c>
      <c r="D131" s="28" t="s">
        <v>1330</v>
      </c>
      <c r="E131" s="28" t="s">
        <v>1331</v>
      </c>
      <c r="F131" s="29">
        <v>43498</v>
      </c>
      <c r="G131" s="29">
        <v>45139</v>
      </c>
      <c r="H131" s="30" t="s">
        <v>1332</v>
      </c>
      <c r="I131" s="42">
        <v>8000</v>
      </c>
      <c r="J131" s="28" t="s">
        <v>1333</v>
      </c>
      <c r="K131" s="28" t="s">
        <v>192</v>
      </c>
      <c r="L131" s="28" t="s">
        <v>192</v>
      </c>
      <c r="M131" s="28" t="s">
        <v>1334</v>
      </c>
      <c r="N131" s="365"/>
      <c r="O131" s="365"/>
      <c r="P131" s="365" t="s">
        <v>58</v>
      </c>
      <c r="Q131" s="365"/>
      <c r="R131" s="365"/>
      <c r="S131" s="366"/>
      <c r="T131" s="217" t="s">
        <v>1335</v>
      </c>
      <c r="U131" s="365" t="s">
        <v>1336</v>
      </c>
      <c r="V131" s="217" t="s">
        <v>1337</v>
      </c>
      <c r="W131" s="30" t="s">
        <v>1338</v>
      </c>
      <c r="X131" s="217" t="s">
        <v>1339</v>
      </c>
      <c r="Y131" s="365"/>
      <c r="Z131" s="365"/>
      <c r="AA131" s="365"/>
      <c r="AB131" s="365"/>
      <c r="AC131" s="366"/>
      <c r="AD131" s="30" t="s">
        <v>1338</v>
      </c>
      <c r="AE131" s="365"/>
      <c r="AF131" s="363" t="s">
        <v>1340</v>
      </c>
      <c r="AG131" s="365"/>
      <c r="AH131" s="365"/>
      <c r="AI131" s="44"/>
      <c r="AJ131" s="4"/>
      <c r="AK131" s="4"/>
      <c r="AL131" s="4"/>
      <c r="AM131" s="4"/>
    </row>
    <row r="132" spans="1:39" ht="140.25" customHeight="1" x14ac:dyDescent="0.2">
      <c r="A132" s="976"/>
      <c r="B132" s="25" t="s">
        <v>1341</v>
      </c>
      <c r="C132" s="27" t="s">
        <v>1342</v>
      </c>
      <c r="D132" s="28" t="s">
        <v>1343</v>
      </c>
      <c r="E132" s="28" t="s">
        <v>1344</v>
      </c>
      <c r="F132" s="29">
        <v>43647</v>
      </c>
      <c r="G132" s="29">
        <v>45139</v>
      </c>
      <c r="H132" s="64" t="s">
        <v>262</v>
      </c>
      <c r="I132" s="42">
        <v>10000</v>
      </c>
      <c r="J132" s="28" t="s">
        <v>1345</v>
      </c>
      <c r="K132" s="367" t="s">
        <v>913</v>
      </c>
      <c r="L132" s="28" t="s">
        <v>192</v>
      </c>
      <c r="M132" s="367" t="s">
        <v>1346</v>
      </c>
      <c r="N132" s="365"/>
      <c r="O132" s="365"/>
      <c r="P132" s="365"/>
      <c r="Q132" s="365" t="s">
        <v>58</v>
      </c>
      <c r="R132" s="365"/>
      <c r="S132" s="366"/>
      <c r="T132" s="27" t="s">
        <v>1347</v>
      </c>
      <c r="U132" s="141" t="s">
        <v>1348</v>
      </c>
      <c r="V132" s="365"/>
      <c r="W132" s="363" t="s">
        <v>1324</v>
      </c>
      <c r="X132" s="365"/>
      <c r="Y132" s="365"/>
      <c r="Z132" s="365"/>
      <c r="AA132" s="365"/>
      <c r="AB132" s="365"/>
      <c r="AC132" s="366"/>
      <c r="AD132" s="366"/>
      <c r="AE132" s="365"/>
      <c r="AF132" s="366"/>
      <c r="AG132" s="365"/>
      <c r="AH132" s="365"/>
      <c r="AI132" s="44"/>
      <c r="AJ132" s="4"/>
      <c r="AK132" s="4"/>
      <c r="AL132" s="4"/>
      <c r="AM132" s="4"/>
    </row>
    <row r="133" spans="1:39" ht="111.75" customHeight="1" x14ac:dyDescent="0.2">
      <c r="A133" s="976"/>
      <c r="B133" s="25" t="s">
        <v>1349</v>
      </c>
      <c r="C133" s="27" t="s">
        <v>1350</v>
      </c>
      <c r="D133" s="28" t="s">
        <v>1351</v>
      </c>
      <c r="E133" s="28" t="s">
        <v>1352</v>
      </c>
      <c r="F133" s="29">
        <v>43498</v>
      </c>
      <c r="G133" s="29">
        <v>44044</v>
      </c>
      <c r="H133" s="30" t="s">
        <v>1353</v>
      </c>
      <c r="I133" s="42">
        <v>10000</v>
      </c>
      <c r="J133" s="28" t="s">
        <v>1354</v>
      </c>
      <c r="K133" s="28" t="s">
        <v>1355</v>
      </c>
      <c r="L133" s="28" t="s">
        <v>1356</v>
      </c>
      <c r="M133" s="28" t="s">
        <v>1357</v>
      </c>
      <c r="N133" s="365"/>
      <c r="O133" s="365" t="s">
        <v>58</v>
      </c>
      <c r="P133" s="365"/>
      <c r="Q133" s="365"/>
      <c r="R133" s="365"/>
      <c r="S133" s="366"/>
      <c r="T133" s="217" t="s">
        <v>1358</v>
      </c>
      <c r="U133" s="365"/>
      <c r="V133" s="365"/>
      <c r="W133" s="363" t="s">
        <v>1359</v>
      </c>
      <c r="X133" s="364"/>
      <c r="Y133" s="365"/>
      <c r="Z133" s="365"/>
      <c r="AA133" s="365"/>
      <c r="AB133" s="365"/>
      <c r="AC133" s="29">
        <v>45139</v>
      </c>
      <c r="AD133" s="366"/>
      <c r="AE133" s="365"/>
      <c r="AF133" s="366"/>
      <c r="AG133" s="365"/>
      <c r="AH133" s="365"/>
      <c r="AI133" s="44"/>
      <c r="AJ133" s="4"/>
      <c r="AK133" s="4"/>
      <c r="AL133" s="4"/>
      <c r="AM133" s="4"/>
    </row>
    <row r="134" spans="1:39" ht="129" customHeight="1" x14ac:dyDescent="0.2">
      <c r="A134" s="976"/>
      <c r="B134" s="25" t="s">
        <v>1360</v>
      </c>
      <c r="C134" s="72" t="s">
        <v>1361</v>
      </c>
      <c r="D134" s="65" t="s">
        <v>1362</v>
      </c>
      <c r="E134" s="65" t="s">
        <v>1352</v>
      </c>
      <c r="F134" s="29">
        <v>43498</v>
      </c>
      <c r="G134" s="29">
        <v>44044</v>
      </c>
      <c r="H134" s="64" t="s">
        <v>1353</v>
      </c>
      <c r="I134" s="73">
        <v>10000</v>
      </c>
      <c r="J134" s="65" t="s">
        <v>1354</v>
      </c>
      <c r="K134" s="28" t="s">
        <v>1355</v>
      </c>
      <c r="L134" s="65" t="s">
        <v>1356</v>
      </c>
      <c r="M134" s="65" t="s">
        <v>1363</v>
      </c>
      <c r="N134" s="365"/>
      <c r="O134" s="365" t="s">
        <v>58</v>
      </c>
      <c r="P134" s="365"/>
      <c r="Q134" s="365"/>
      <c r="R134" s="365"/>
      <c r="S134" s="366"/>
      <c r="T134" s="365" t="s">
        <v>983</v>
      </c>
      <c r="U134" s="365"/>
      <c r="V134" s="365"/>
      <c r="W134" s="363" t="s">
        <v>1359</v>
      </c>
      <c r="X134" s="217" t="s">
        <v>1364</v>
      </c>
      <c r="Y134" s="217" t="s">
        <v>1365</v>
      </c>
      <c r="Z134" s="217" t="s">
        <v>1366</v>
      </c>
      <c r="AA134" s="365"/>
      <c r="AB134" s="365"/>
      <c r="AC134" s="29">
        <v>45139</v>
      </c>
      <c r="AD134" s="366"/>
      <c r="AE134" s="365"/>
      <c r="AF134" s="366"/>
      <c r="AG134" s="365"/>
      <c r="AH134" s="365"/>
      <c r="AI134" s="44"/>
      <c r="AJ134" s="4"/>
      <c r="AK134" s="4"/>
      <c r="AL134" s="4"/>
      <c r="AM134" s="4"/>
    </row>
    <row r="135" spans="1:39" ht="117" customHeight="1" x14ac:dyDescent="0.2">
      <c r="A135" s="976"/>
      <c r="B135" s="25" t="s">
        <v>1367</v>
      </c>
      <c r="C135" s="27" t="s">
        <v>1368</v>
      </c>
      <c r="D135" s="28" t="s">
        <v>1369</v>
      </c>
      <c r="E135" s="28" t="s">
        <v>1370</v>
      </c>
      <c r="F135" s="29">
        <v>43344</v>
      </c>
      <c r="G135" s="29">
        <v>45139</v>
      </c>
      <c r="H135" s="30" t="s">
        <v>564</v>
      </c>
      <c r="I135" s="42">
        <v>5000</v>
      </c>
      <c r="J135" s="28" t="s">
        <v>1371</v>
      </c>
      <c r="K135" s="28" t="s">
        <v>192</v>
      </c>
      <c r="L135" s="28" t="s">
        <v>192</v>
      </c>
      <c r="M135" s="28"/>
      <c r="N135" s="365"/>
      <c r="O135" s="365" t="s">
        <v>58</v>
      </c>
      <c r="P135" s="365"/>
      <c r="Q135" s="365"/>
      <c r="R135" s="365"/>
      <c r="S135" s="366"/>
      <c r="T135" s="27" t="s">
        <v>1372</v>
      </c>
      <c r="U135" s="365"/>
      <c r="V135" s="365"/>
      <c r="W135" s="363" t="s">
        <v>1373</v>
      </c>
      <c r="X135" s="217" t="s">
        <v>1374</v>
      </c>
      <c r="Y135" s="217" t="s">
        <v>1375</v>
      </c>
      <c r="Z135" s="217" t="s">
        <v>1376</v>
      </c>
      <c r="AA135" s="365"/>
      <c r="AB135" s="365"/>
      <c r="AC135" s="366"/>
      <c r="AD135" s="366"/>
      <c r="AE135" s="365"/>
      <c r="AF135" s="363" t="s">
        <v>1377</v>
      </c>
      <c r="AG135" s="365"/>
      <c r="AH135" s="365"/>
      <c r="AI135" s="44"/>
      <c r="AJ135" s="4"/>
      <c r="AK135" s="4"/>
      <c r="AL135" s="4"/>
      <c r="AM135" s="4"/>
    </row>
    <row r="136" spans="1:39" ht="185.25" customHeight="1" x14ac:dyDescent="0.2">
      <c r="A136" s="976"/>
      <c r="B136" s="25" t="s">
        <v>1378</v>
      </c>
      <c r="C136" s="27" t="s">
        <v>1379</v>
      </c>
      <c r="D136" s="27" t="s">
        <v>1380</v>
      </c>
      <c r="E136" s="28" t="s">
        <v>1381</v>
      </c>
      <c r="F136" s="29">
        <v>43344</v>
      </c>
      <c r="G136" s="29">
        <v>44044</v>
      </c>
      <c r="H136" s="30" t="s">
        <v>614</v>
      </c>
      <c r="I136" s="31">
        <v>1098</v>
      </c>
      <c r="J136" s="28" t="s">
        <v>304</v>
      </c>
      <c r="K136" s="28" t="s">
        <v>1382</v>
      </c>
      <c r="L136" s="28" t="s">
        <v>192</v>
      </c>
      <c r="M136" s="27" t="s">
        <v>1383</v>
      </c>
      <c r="N136" s="365"/>
      <c r="O136" s="365"/>
      <c r="P136" s="365"/>
      <c r="Q136" s="365" t="s">
        <v>58</v>
      </c>
      <c r="R136" s="365"/>
      <c r="S136" s="366"/>
      <c r="T136" s="27" t="s">
        <v>1384</v>
      </c>
      <c r="U136" s="217" t="s">
        <v>1385</v>
      </c>
      <c r="V136" s="365"/>
      <c r="W136" s="363" t="s">
        <v>158</v>
      </c>
      <c r="X136" s="364"/>
      <c r="Y136" s="365"/>
      <c r="Z136" s="365"/>
      <c r="AA136" s="365"/>
      <c r="AB136" s="365"/>
      <c r="AC136" s="29">
        <v>45139</v>
      </c>
      <c r="AD136" s="366"/>
      <c r="AE136" s="365"/>
      <c r="AF136" s="366"/>
      <c r="AG136" s="365"/>
      <c r="AH136" s="365"/>
      <c r="AI136" s="44"/>
      <c r="AJ136" s="4"/>
      <c r="AK136" s="4"/>
      <c r="AL136" s="4"/>
      <c r="AM136" s="4"/>
    </row>
    <row r="137" spans="1:39" ht="138.75" customHeight="1" x14ac:dyDescent="0.2">
      <c r="A137" s="976"/>
      <c r="B137" s="25" t="s">
        <v>1386</v>
      </c>
      <c r="C137" s="27" t="s">
        <v>1387</v>
      </c>
      <c r="D137" s="27" t="s">
        <v>1388</v>
      </c>
      <c r="E137" s="28" t="s">
        <v>1389</v>
      </c>
      <c r="F137" s="29">
        <v>43344</v>
      </c>
      <c r="G137" s="29">
        <v>44044</v>
      </c>
      <c r="H137" s="30" t="s">
        <v>614</v>
      </c>
      <c r="I137" s="31">
        <v>5000</v>
      </c>
      <c r="J137" s="32" t="s">
        <v>1390</v>
      </c>
      <c r="K137" s="28" t="s">
        <v>1391</v>
      </c>
      <c r="L137" s="28" t="s">
        <v>192</v>
      </c>
      <c r="M137" s="28"/>
      <c r="N137" s="365"/>
      <c r="O137" s="365"/>
      <c r="P137" s="365"/>
      <c r="Q137" s="365" t="s">
        <v>58</v>
      </c>
      <c r="R137" s="365"/>
      <c r="S137" s="366"/>
      <c r="T137" s="27" t="s">
        <v>1392</v>
      </c>
      <c r="U137" s="217" t="s">
        <v>1393</v>
      </c>
      <c r="V137" s="365"/>
      <c r="W137" s="363" t="s">
        <v>158</v>
      </c>
      <c r="X137" s="365"/>
      <c r="Y137" s="365"/>
      <c r="Z137" s="365"/>
      <c r="AA137" s="365"/>
      <c r="AB137" s="365"/>
      <c r="AC137" s="29">
        <v>45139</v>
      </c>
      <c r="AD137" s="366"/>
      <c r="AE137" s="365"/>
      <c r="AF137" s="366"/>
      <c r="AG137" s="365"/>
      <c r="AH137" s="365"/>
      <c r="AI137" s="44"/>
      <c r="AJ137" s="4"/>
      <c r="AK137" s="4"/>
      <c r="AL137" s="4"/>
      <c r="AM137" s="4"/>
    </row>
    <row r="138" spans="1:39" ht="378.75" customHeight="1" x14ac:dyDescent="0.2">
      <c r="A138" s="976"/>
      <c r="B138" s="25" t="s">
        <v>1394</v>
      </c>
      <c r="C138" s="27" t="s">
        <v>1395</v>
      </c>
      <c r="D138" s="28" t="s">
        <v>1396</v>
      </c>
      <c r="E138" s="28" t="s">
        <v>1397</v>
      </c>
      <c r="F138" s="29">
        <v>43344</v>
      </c>
      <c r="G138" s="29">
        <v>45139</v>
      </c>
      <c r="H138" s="30" t="s">
        <v>68</v>
      </c>
      <c r="I138" s="42">
        <v>50000</v>
      </c>
      <c r="J138" s="28" t="s">
        <v>1398</v>
      </c>
      <c r="K138" s="28" t="s">
        <v>1399</v>
      </c>
      <c r="L138" s="28" t="s">
        <v>192</v>
      </c>
      <c r="M138" s="28"/>
      <c r="N138" s="365"/>
      <c r="O138" s="365" t="s">
        <v>58</v>
      </c>
      <c r="P138" s="365"/>
      <c r="Q138" s="365"/>
      <c r="R138" s="365"/>
      <c r="S138" s="366"/>
      <c r="T138" s="365" t="s">
        <v>457</v>
      </c>
      <c r="U138" s="365"/>
      <c r="V138" s="365"/>
      <c r="W138" s="363"/>
      <c r="X138" s="217" t="s">
        <v>1400</v>
      </c>
      <c r="Y138" s="217" t="s">
        <v>1401</v>
      </c>
      <c r="Z138" s="365"/>
      <c r="AA138" s="365"/>
      <c r="AB138" s="365"/>
      <c r="AC138" s="29">
        <v>45140</v>
      </c>
      <c r="AD138" s="363" t="s">
        <v>1402</v>
      </c>
      <c r="AE138" s="365"/>
      <c r="AF138" s="366"/>
      <c r="AG138" s="363" t="s">
        <v>1403</v>
      </c>
      <c r="AH138" s="365"/>
      <c r="AI138" s="44"/>
      <c r="AJ138" s="4"/>
      <c r="AK138" s="4"/>
      <c r="AL138" s="4"/>
      <c r="AM138" s="4"/>
    </row>
    <row r="139" spans="1:39" ht="85.5" customHeight="1" x14ac:dyDescent="0.2">
      <c r="A139" s="976"/>
      <c r="B139" s="25" t="s">
        <v>1404</v>
      </c>
      <c r="C139" s="27" t="s">
        <v>1405</v>
      </c>
      <c r="D139" s="47" t="s">
        <v>1406</v>
      </c>
      <c r="E139" s="46" t="s">
        <v>1407</v>
      </c>
      <c r="F139" s="29">
        <v>43526</v>
      </c>
      <c r="G139" s="29">
        <v>44044</v>
      </c>
      <c r="H139" s="30" t="s">
        <v>1408</v>
      </c>
      <c r="I139" s="31">
        <v>50000</v>
      </c>
      <c r="J139" s="46" t="s">
        <v>1409</v>
      </c>
      <c r="K139" s="46" t="s">
        <v>1410</v>
      </c>
      <c r="L139" s="46" t="s">
        <v>1411</v>
      </c>
      <c r="M139" s="27"/>
      <c r="N139" s="365"/>
      <c r="O139" s="365" t="s">
        <v>58</v>
      </c>
      <c r="P139" s="365"/>
      <c r="Q139" s="365"/>
      <c r="R139" s="365"/>
      <c r="S139" s="366"/>
      <c r="T139" s="217" t="s">
        <v>1412</v>
      </c>
      <c r="U139" s="365"/>
      <c r="V139" s="365"/>
      <c r="W139" s="363" t="s">
        <v>1413</v>
      </c>
      <c r="X139" s="215" t="s">
        <v>1414</v>
      </c>
      <c r="Y139" s="365"/>
      <c r="Z139" s="365"/>
      <c r="AA139" s="365"/>
      <c r="AB139" s="365"/>
      <c r="AC139" s="29">
        <v>45139</v>
      </c>
      <c r="AD139" s="366"/>
      <c r="AE139" s="365"/>
      <c r="AF139" s="366"/>
      <c r="AG139" s="365"/>
      <c r="AH139" s="365"/>
      <c r="AI139" s="44"/>
      <c r="AJ139" s="4"/>
      <c r="AK139" s="4"/>
      <c r="AL139" s="4"/>
      <c r="AM139" s="4"/>
    </row>
    <row r="140" spans="1:39" ht="105.75" customHeight="1" x14ac:dyDescent="0.2">
      <c r="A140" s="976"/>
      <c r="B140" s="25" t="s">
        <v>1415</v>
      </c>
      <c r="C140" s="27" t="s">
        <v>1416</v>
      </c>
      <c r="D140" s="28" t="s">
        <v>1417</v>
      </c>
      <c r="E140" s="28" t="s">
        <v>1418</v>
      </c>
      <c r="F140" s="142">
        <v>43466</v>
      </c>
      <c r="G140" s="29">
        <v>45139</v>
      </c>
      <c r="H140" s="30" t="s">
        <v>1419</v>
      </c>
      <c r="I140" s="42">
        <v>25000</v>
      </c>
      <c r="J140" s="28" t="s">
        <v>1420</v>
      </c>
      <c r="K140" s="28" t="s">
        <v>1421</v>
      </c>
      <c r="L140" s="28" t="s">
        <v>192</v>
      </c>
      <c r="M140" s="27"/>
      <c r="N140" s="365"/>
      <c r="O140" s="365"/>
      <c r="P140" s="365" t="s">
        <v>58</v>
      </c>
      <c r="Q140" s="365"/>
      <c r="R140" s="365"/>
      <c r="S140" s="366"/>
      <c r="T140" s="217" t="s">
        <v>1422</v>
      </c>
      <c r="U140" s="365" t="s">
        <v>1423</v>
      </c>
      <c r="V140" s="217" t="s">
        <v>1424</v>
      </c>
      <c r="W140" s="363" t="s">
        <v>1425</v>
      </c>
      <c r="X140" s="217" t="s">
        <v>1426</v>
      </c>
      <c r="Y140" s="217" t="s">
        <v>1427</v>
      </c>
      <c r="Z140" s="217" t="s">
        <v>1428</v>
      </c>
      <c r="AA140" s="365"/>
      <c r="AB140" s="365"/>
      <c r="AC140" s="366"/>
      <c r="AD140" s="366"/>
      <c r="AE140" s="365"/>
      <c r="AF140" s="366"/>
      <c r="AG140" s="365"/>
      <c r="AH140" s="365"/>
      <c r="AI140" s="44"/>
      <c r="AJ140" s="4"/>
      <c r="AK140" s="4"/>
      <c r="AL140" s="4"/>
      <c r="AM140" s="4"/>
    </row>
    <row r="141" spans="1:39" ht="201" customHeight="1" x14ac:dyDescent="0.2">
      <c r="A141" s="976"/>
      <c r="B141" s="25" t="s">
        <v>1429</v>
      </c>
      <c r="C141" s="143" t="s">
        <v>1430</v>
      </c>
      <c r="D141" s="28" t="s">
        <v>1431</v>
      </c>
      <c r="E141" s="28" t="s">
        <v>1432</v>
      </c>
      <c r="F141" s="29">
        <v>43498</v>
      </c>
      <c r="G141" s="29">
        <v>45139</v>
      </c>
      <c r="H141" s="30" t="s">
        <v>1433</v>
      </c>
      <c r="I141" s="31">
        <v>200000</v>
      </c>
      <c r="J141" s="28" t="s">
        <v>1434</v>
      </c>
      <c r="K141" s="28" t="s">
        <v>1435</v>
      </c>
      <c r="L141" s="28" t="s">
        <v>1436</v>
      </c>
      <c r="M141" s="28"/>
      <c r="N141" s="365"/>
      <c r="O141" s="365"/>
      <c r="P141" s="365" t="s">
        <v>58</v>
      </c>
      <c r="Q141" s="365"/>
      <c r="R141" s="365"/>
      <c r="S141" s="366" t="s">
        <v>6</v>
      </c>
      <c r="T141" s="27" t="s">
        <v>1437</v>
      </c>
      <c r="U141" s="365"/>
      <c r="V141" s="365"/>
      <c r="W141" s="67" t="s">
        <v>1433</v>
      </c>
      <c r="X141" s="215" t="s">
        <v>1438</v>
      </c>
      <c r="Y141" s="365"/>
      <c r="Z141" s="365"/>
      <c r="AA141" s="365"/>
      <c r="AB141" s="365"/>
      <c r="AC141" s="366"/>
      <c r="AD141" s="366"/>
      <c r="AE141" s="365"/>
      <c r="AF141" s="366"/>
      <c r="AG141" s="365"/>
      <c r="AH141" s="365"/>
      <c r="AI141" s="107" t="s">
        <v>1438</v>
      </c>
      <c r="AJ141" s="4"/>
      <c r="AK141" s="4"/>
      <c r="AL141" s="4"/>
      <c r="AM141" s="4"/>
    </row>
    <row r="142" spans="1:39" ht="113.25" customHeight="1" x14ac:dyDescent="0.2">
      <c r="A142" s="976"/>
      <c r="B142" s="25" t="s">
        <v>1439</v>
      </c>
      <c r="C142" s="53" t="s">
        <v>1440</v>
      </c>
      <c r="D142" s="27" t="s">
        <v>1441</v>
      </c>
      <c r="E142" s="28" t="s">
        <v>1442</v>
      </c>
      <c r="F142" s="29">
        <v>43499</v>
      </c>
      <c r="G142" s="29">
        <v>45139</v>
      </c>
      <c r="H142" s="30" t="s">
        <v>1443</v>
      </c>
      <c r="I142" s="38">
        <v>10000</v>
      </c>
      <c r="J142" s="28" t="s">
        <v>1444</v>
      </c>
      <c r="K142" s="52" t="s">
        <v>1445</v>
      </c>
      <c r="L142" s="52" t="s">
        <v>1446</v>
      </c>
      <c r="M142" s="52" t="s">
        <v>1447</v>
      </c>
      <c r="N142" s="365"/>
      <c r="O142" s="365"/>
      <c r="P142" s="365"/>
      <c r="Q142" s="365" t="s">
        <v>58</v>
      </c>
      <c r="R142" s="365"/>
      <c r="S142" s="366"/>
      <c r="T142" s="217" t="s">
        <v>1448</v>
      </c>
      <c r="U142" s="365"/>
      <c r="V142" s="377"/>
      <c r="W142" s="67" t="s">
        <v>1449</v>
      </c>
      <c r="X142" s="217" t="s">
        <v>1450</v>
      </c>
      <c r="Y142" s="365"/>
      <c r="Z142" s="365"/>
      <c r="AA142" s="365"/>
      <c r="AB142" s="365"/>
      <c r="AC142" s="366"/>
      <c r="AD142" s="363" t="s">
        <v>1451</v>
      </c>
      <c r="AE142" s="365"/>
      <c r="AF142" s="366"/>
      <c r="AG142" s="365"/>
      <c r="AH142" s="365"/>
      <c r="AI142" s="44"/>
      <c r="AJ142" s="4"/>
      <c r="AK142" s="4"/>
      <c r="AL142" s="4"/>
      <c r="AM142" s="4"/>
    </row>
    <row r="143" spans="1:39" ht="120" customHeight="1" x14ac:dyDescent="0.2">
      <c r="A143" s="976"/>
      <c r="B143" s="25" t="s">
        <v>1452</v>
      </c>
      <c r="C143" s="45" t="s">
        <v>1453</v>
      </c>
      <c r="D143" s="28" t="s">
        <v>1454</v>
      </c>
      <c r="E143" s="28" t="s">
        <v>1455</v>
      </c>
      <c r="F143" s="29">
        <v>43802</v>
      </c>
      <c r="G143" s="29">
        <v>44409</v>
      </c>
      <c r="H143" s="30" t="s">
        <v>764</v>
      </c>
      <c r="I143" s="31">
        <v>5000</v>
      </c>
      <c r="J143" s="28" t="s">
        <v>1456</v>
      </c>
      <c r="K143" s="28" t="s">
        <v>1457</v>
      </c>
      <c r="L143" s="46" t="s">
        <v>1458</v>
      </c>
      <c r="M143" s="28"/>
      <c r="N143" s="365"/>
      <c r="O143" s="365"/>
      <c r="P143" s="365"/>
      <c r="Q143" s="365" t="s">
        <v>58</v>
      </c>
      <c r="R143" s="365"/>
      <c r="S143" s="366"/>
      <c r="T143" s="27" t="s">
        <v>1459</v>
      </c>
      <c r="U143" s="365" t="s">
        <v>1460</v>
      </c>
      <c r="V143" s="365"/>
      <c r="W143" s="363"/>
      <c r="X143" s="215"/>
      <c r="Y143" s="365"/>
      <c r="Z143" s="365"/>
      <c r="AA143" s="365"/>
      <c r="AB143" s="365"/>
      <c r="AC143" s="29">
        <v>45139</v>
      </c>
      <c r="AD143" s="363" t="s">
        <v>1461</v>
      </c>
      <c r="AE143" s="365"/>
      <c r="AF143" s="366"/>
      <c r="AG143" s="365"/>
      <c r="AH143" s="365"/>
      <c r="AI143" s="44"/>
      <c r="AJ143" s="4"/>
      <c r="AK143" s="4"/>
      <c r="AL143" s="4"/>
      <c r="AM143" s="4"/>
    </row>
    <row r="144" spans="1:39" ht="112.5" customHeight="1" x14ac:dyDescent="0.2">
      <c r="A144" s="976"/>
      <c r="B144" s="25" t="s">
        <v>1462</v>
      </c>
      <c r="C144" s="143" t="s">
        <v>1463</v>
      </c>
      <c r="D144" s="28" t="s">
        <v>1464</v>
      </c>
      <c r="E144" s="28" t="s">
        <v>1465</v>
      </c>
      <c r="F144" s="29">
        <v>43680</v>
      </c>
      <c r="G144" s="29">
        <v>45139</v>
      </c>
      <c r="H144" s="30" t="s">
        <v>1245</v>
      </c>
      <c r="I144" s="42">
        <v>3600000</v>
      </c>
      <c r="J144" s="28" t="s">
        <v>1466</v>
      </c>
      <c r="K144" s="28" t="s">
        <v>1467</v>
      </c>
      <c r="L144" s="28" t="s">
        <v>1468</v>
      </c>
      <c r="M144" s="28" t="s">
        <v>1469</v>
      </c>
      <c r="N144" s="365"/>
      <c r="O144" s="365" t="s">
        <v>58</v>
      </c>
      <c r="P144" s="365"/>
      <c r="Q144" s="365"/>
      <c r="R144" s="365"/>
      <c r="S144" s="366"/>
      <c r="T144" s="217" t="s">
        <v>1470</v>
      </c>
      <c r="U144" s="217" t="s">
        <v>1471</v>
      </c>
      <c r="V144" s="365"/>
      <c r="W144" s="363"/>
      <c r="X144" s="217" t="s">
        <v>1472</v>
      </c>
      <c r="Y144" s="365"/>
      <c r="Z144" s="365"/>
      <c r="AA144" s="365"/>
      <c r="AB144" s="365"/>
      <c r="AC144" s="366"/>
      <c r="AD144" s="366"/>
      <c r="AE144" s="365"/>
      <c r="AF144" s="366"/>
      <c r="AG144" s="365"/>
      <c r="AH144" s="365"/>
      <c r="AI144" s="44"/>
      <c r="AJ144" s="4"/>
      <c r="AK144" s="4"/>
      <c r="AL144" s="4"/>
      <c r="AM144" s="4"/>
    </row>
    <row r="145" spans="1:39" ht="99.75" customHeight="1" x14ac:dyDescent="0.2">
      <c r="A145" s="976"/>
      <c r="B145" s="25" t="s">
        <v>1473</v>
      </c>
      <c r="C145" s="143" t="s">
        <v>1474</v>
      </c>
      <c r="D145" s="28" t="s">
        <v>1475</v>
      </c>
      <c r="E145" s="28" t="s">
        <v>1476</v>
      </c>
      <c r="F145" s="29">
        <v>43862</v>
      </c>
      <c r="G145" s="29">
        <v>45139</v>
      </c>
      <c r="H145" s="30" t="s">
        <v>1477</v>
      </c>
      <c r="I145" s="42">
        <v>40000</v>
      </c>
      <c r="J145" s="28" t="s">
        <v>1478</v>
      </c>
      <c r="K145" s="28" t="s">
        <v>1479</v>
      </c>
      <c r="L145" s="28" t="s">
        <v>1480</v>
      </c>
      <c r="M145" s="28" t="s">
        <v>1481</v>
      </c>
      <c r="N145" s="365"/>
      <c r="O145" s="365" t="s">
        <v>58</v>
      </c>
      <c r="P145" s="365"/>
      <c r="Q145" s="365"/>
      <c r="R145" s="365"/>
      <c r="S145" s="366" t="s">
        <v>6</v>
      </c>
      <c r="T145" s="27" t="s">
        <v>1482</v>
      </c>
      <c r="U145" s="34"/>
      <c r="V145" s="27" t="s">
        <v>1483</v>
      </c>
      <c r="W145" s="30" t="s">
        <v>1477</v>
      </c>
      <c r="X145" s="215" t="s">
        <v>1484</v>
      </c>
      <c r="Y145" s="34"/>
      <c r="Z145" s="34"/>
      <c r="AA145" s="34"/>
      <c r="AB145" s="34"/>
      <c r="AC145" s="25"/>
      <c r="AD145" s="25"/>
      <c r="AE145" s="34"/>
      <c r="AF145" s="25"/>
      <c r="AG145" s="34"/>
      <c r="AH145" s="34"/>
      <c r="AI145" s="107" t="s">
        <v>1485</v>
      </c>
      <c r="AJ145" s="4"/>
      <c r="AK145" s="4"/>
      <c r="AL145" s="4"/>
      <c r="AM145" s="4"/>
    </row>
    <row r="146" spans="1:39" ht="102.75" customHeight="1" x14ac:dyDescent="0.2">
      <c r="A146" s="976"/>
      <c r="B146" s="25" t="s">
        <v>1486</v>
      </c>
      <c r="C146" s="45" t="s">
        <v>1487</v>
      </c>
      <c r="D146" s="28" t="s">
        <v>1488</v>
      </c>
      <c r="E146" s="28" t="s">
        <v>1489</v>
      </c>
      <c r="F146" s="29">
        <v>43344</v>
      </c>
      <c r="G146" s="29">
        <v>44045</v>
      </c>
      <c r="H146" s="30" t="s">
        <v>868</v>
      </c>
      <c r="I146" s="31">
        <v>15000</v>
      </c>
      <c r="J146" s="46" t="s">
        <v>1490</v>
      </c>
      <c r="K146" s="32" t="s">
        <v>1491</v>
      </c>
      <c r="L146" s="32" t="s">
        <v>192</v>
      </c>
      <c r="M146" s="28"/>
      <c r="N146" s="365"/>
      <c r="O146" s="365"/>
      <c r="P146" s="365"/>
      <c r="Q146" s="365"/>
      <c r="R146" s="365" t="s">
        <v>58</v>
      </c>
      <c r="S146" s="366"/>
      <c r="T146" s="27" t="s">
        <v>1492</v>
      </c>
      <c r="U146" s="34"/>
      <c r="V146" s="34"/>
      <c r="W146" s="30" t="s">
        <v>868</v>
      </c>
      <c r="X146" s="34"/>
      <c r="Y146" s="34"/>
      <c r="Z146" s="34"/>
      <c r="AA146" s="34"/>
      <c r="AB146" s="34"/>
      <c r="AC146" s="29">
        <v>45139</v>
      </c>
      <c r="AD146" s="25"/>
      <c r="AE146" s="34"/>
      <c r="AF146" s="25"/>
      <c r="AG146" s="34"/>
      <c r="AH146" s="34"/>
      <c r="AI146" s="44"/>
      <c r="AJ146" s="4"/>
      <c r="AK146" s="4"/>
      <c r="AL146" s="4"/>
      <c r="AM146" s="4"/>
    </row>
    <row r="147" spans="1:39" ht="135.75" customHeight="1" x14ac:dyDescent="0.2">
      <c r="A147" s="976"/>
      <c r="B147" s="25" t="s">
        <v>1493</v>
      </c>
      <c r="C147" s="27" t="s">
        <v>1494</v>
      </c>
      <c r="D147" s="28" t="s">
        <v>1495</v>
      </c>
      <c r="E147" s="386" t="s">
        <v>1496</v>
      </c>
      <c r="F147" s="29">
        <v>43344</v>
      </c>
      <c r="G147" s="29">
        <v>44411</v>
      </c>
      <c r="H147" s="30" t="s">
        <v>868</v>
      </c>
      <c r="I147" s="42">
        <v>5000</v>
      </c>
      <c r="J147" s="372" t="s">
        <v>1497</v>
      </c>
      <c r="K147" s="32" t="s">
        <v>422</v>
      </c>
      <c r="L147" s="32" t="s">
        <v>192</v>
      </c>
      <c r="M147" s="28" t="s">
        <v>1498</v>
      </c>
      <c r="N147" s="365"/>
      <c r="O147" s="365"/>
      <c r="P147" s="365"/>
      <c r="Q147" s="365" t="s">
        <v>58</v>
      </c>
      <c r="R147" s="365"/>
      <c r="S147" s="366" t="s">
        <v>6</v>
      </c>
      <c r="T147" s="27" t="s">
        <v>1499</v>
      </c>
      <c r="U147" s="27" t="s">
        <v>1500</v>
      </c>
      <c r="V147" s="34"/>
      <c r="W147" s="30" t="s">
        <v>1501</v>
      </c>
      <c r="X147" s="26" t="s">
        <v>1502</v>
      </c>
      <c r="Y147" s="34"/>
      <c r="Z147" s="34"/>
      <c r="AA147" s="34"/>
      <c r="AB147" s="34"/>
      <c r="AC147" s="29">
        <v>45139</v>
      </c>
      <c r="AD147" s="25"/>
      <c r="AE147" s="34"/>
      <c r="AF147" s="25"/>
      <c r="AG147" s="34"/>
      <c r="AH147" s="34"/>
      <c r="AI147" s="107" t="s">
        <v>1503</v>
      </c>
      <c r="AJ147" s="4"/>
      <c r="AK147" s="4"/>
      <c r="AL147" s="4"/>
      <c r="AM147" s="4"/>
    </row>
    <row r="148" spans="1:39" ht="363" customHeight="1" x14ac:dyDescent="0.2">
      <c r="A148" s="976"/>
      <c r="B148" s="25" t="s">
        <v>1504</v>
      </c>
      <c r="C148" s="27" t="s">
        <v>1505</v>
      </c>
      <c r="D148" s="27" t="s">
        <v>1506</v>
      </c>
      <c r="E148" s="28" t="s">
        <v>1507</v>
      </c>
      <c r="F148" s="29">
        <v>43620</v>
      </c>
      <c r="G148" s="142">
        <v>45078</v>
      </c>
      <c r="H148" s="30" t="s">
        <v>1222</v>
      </c>
      <c r="I148" s="42">
        <v>55000</v>
      </c>
      <c r="J148" s="28" t="s">
        <v>1508</v>
      </c>
      <c r="K148" s="28" t="s">
        <v>1509</v>
      </c>
      <c r="L148" s="32" t="s">
        <v>192</v>
      </c>
      <c r="M148" s="28" t="s">
        <v>1510</v>
      </c>
      <c r="N148" s="365"/>
      <c r="O148" s="365"/>
      <c r="P148" s="365"/>
      <c r="Q148" s="365" t="s">
        <v>58</v>
      </c>
      <c r="R148" s="365"/>
      <c r="S148" s="366"/>
      <c r="T148" s="27" t="s">
        <v>1511</v>
      </c>
      <c r="U148" s="27" t="s">
        <v>1512</v>
      </c>
      <c r="V148" s="27" t="s">
        <v>1513</v>
      </c>
      <c r="W148" s="30" t="s">
        <v>1226</v>
      </c>
      <c r="X148" s="26" t="s">
        <v>1514</v>
      </c>
      <c r="Y148" s="34"/>
      <c r="Z148" s="27" t="s">
        <v>1515</v>
      </c>
      <c r="AA148" s="28" t="s">
        <v>1516</v>
      </c>
      <c r="AB148" s="34"/>
      <c r="AC148" s="29">
        <v>45139</v>
      </c>
      <c r="AD148" s="25"/>
      <c r="AE148" s="34"/>
      <c r="AF148" s="5" t="s">
        <v>1517</v>
      </c>
      <c r="AG148" s="34"/>
      <c r="AH148" s="34"/>
      <c r="AI148" s="49" t="s">
        <v>1518</v>
      </c>
      <c r="AJ148" s="4"/>
      <c r="AK148" s="4"/>
      <c r="AL148" s="4"/>
      <c r="AM148" s="4"/>
    </row>
    <row r="149" spans="1:39" ht="93.75" customHeight="1" x14ac:dyDescent="0.2">
      <c r="A149" s="976"/>
      <c r="B149" s="25" t="s">
        <v>1519</v>
      </c>
      <c r="C149" s="45" t="s">
        <v>1520</v>
      </c>
      <c r="D149" s="28" t="s">
        <v>1521</v>
      </c>
      <c r="E149" s="28" t="s">
        <v>1522</v>
      </c>
      <c r="F149" s="29">
        <v>43344</v>
      </c>
      <c r="G149" s="29">
        <v>45139</v>
      </c>
      <c r="H149" s="30" t="s">
        <v>868</v>
      </c>
      <c r="I149" s="31">
        <v>30000</v>
      </c>
      <c r="J149" s="46" t="s">
        <v>1523</v>
      </c>
      <c r="K149" s="32" t="s">
        <v>1524</v>
      </c>
      <c r="L149" s="32" t="s">
        <v>192</v>
      </c>
      <c r="M149" s="28"/>
      <c r="N149" s="365"/>
      <c r="O149" s="365"/>
      <c r="P149" s="365"/>
      <c r="Q149" s="365" t="s">
        <v>58</v>
      </c>
      <c r="R149" s="365"/>
      <c r="S149" s="366" t="s">
        <v>6</v>
      </c>
      <c r="T149" s="27" t="s">
        <v>1525</v>
      </c>
      <c r="U149" s="34"/>
      <c r="V149" s="34"/>
      <c r="W149" s="30" t="s">
        <v>868</v>
      </c>
      <c r="X149" s="27" t="s">
        <v>1526</v>
      </c>
      <c r="Y149" s="34"/>
      <c r="Z149" s="34"/>
      <c r="AA149" s="34"/>
      <c r="AB149" s="34"/>
      <c r="AC149" s="25"/>
      <c r="AD149" s="25"/>
      <c r="AE149" s="34"/>
      <c r="AF149" s="25"/>
      <c r="AG149" s="34"/>
      <c r="AH149" s="34"/>
      <c r="AI149" s="144" t="s">
        <v>1503</v>
      </c>
      <c r="AJ149" s="4"/>
      <c r="AK149" s="4"/>
      <c r="AL149" s="4"/>
      <c r="AM149" s="4"/>
    </row>
    <row r="150" spans="1:39" ht="110.25" customHeight="1" x14ac:dyDescent="0.2">
      <c r="A150" s="976"/>
      <c r="B150" s="25" t="s">
        <v>1527</v>
      </c>
      <c r="C150" s="53" t="s">
        <v>1528</v>
      </c>
      <c r="D150" s="27" t="s">
        <v>1529</v>
      </c>
      <c r="E150" s="28" t="s">
        <v>1530</v>
      </c>
      <c r="F150" s="29">
        <v>43344</v>
      </c>
      <c r="G150" s="29">
        <v>45139</v>
      </c>
      <c r="H150" s="30" t="s">
        <v>868</v>
      </c>
      <c r="I150" s="381">
        <v>5000</v>
      </c>
      <c r="J150" s="387" t="s">
        <v>1531</v>
      </c>
      <c r="K150" s="32" t="s">
        <v>1532</v>
      </c>
      <c r="L150" s="32" t="s">
        <v>1532</v>
      </c>
      <c r="M150" s="32"/>
      <c r="N150" s="365"/>
      <c r="O150" s="365"/>
      <c r="P150" s="365"/>
      <c r="Q150" s="365" t="s">
        <v>58</v>
      </c>
      <c r="R150" s="365"/>
      <c r="S150" s="366" t="s">
        <v>6</v>
      </c>
      <c r="T150" s="372" t="s">
        <v>1533</v>
      </c>
      <c r="U150" s="34"/>
      <c r="V150" s="34"/>
      <c r="W150" s="30" t="s">
        <v>868</v>
      </c>
      <c r="X150" s="27" t="s">
        <v>1526</v>
      </c>
      <c r="Y150" s="34"/>
      <c r="Z150" s="34"/>
      <c r="AA150" s="34"/>
      <c r="AB150" s="34"/>
      <c r="AC150" s="25"/>
      <c r="AD150" s="25"/>
      <c r="AE150" s="34"/>
      <c r="AF150" s="25"/>
      <c r="AG150" s="34"/>
      <c r="AH150" s="34"/>
      <c r="AI150" s="144" t="s">
        <v>1503</v>
      </c>
      <c r="AJ150" s="4"/>
      <c r="AK150" s="4"/>
      <c r="AL150" s="4"/>
      <c r="AM150" s="4"/>
    </row>
    <row r="151" spans="1:39" ht="81.75" customHeight="1" x14ac:dyDescent="0.2">
      <c r="A151" s="976"/>
      <c r="B151" s="25" t="s">
        <v>1534</v>
      </c>
      <c r="C151" s="26" t="s">
        <v>1535</v>
      </c>
      <c r="D151" s="27" t="s">
        <v>1536</v>
      </c>
      <c r="E151" s="28" t="s">
        <v>1537</v>
      </c>
      <c r="F151" s="29">
        <v>43344</v>
      </c>
      <c r="G151" s="29">
        <v>45139</v>
      </c>
      <c r="H151" s="30" t="s">
        <v>868</v>
      </c>
      <c r="I151" s="104">
        <v>30000</v>
      </c>
      <c r="J151" s="58" t="s">
        <v>1538</v>
      </c>
      <c r="K151" s="28" t="s">
        <v>1539</v>
      </c>
      <c r="L151" s="28" t="s">
        <v>56</v>
      </c>
      <c r="M151" s="28" t="s">
        <v>1540</v>
      </c>
      <c r="N151" s="365"/>
      <c r="O151" s="365"/>
      <c r="P151" s="365"/>
      <c r="Q151" s="365" t="s">
        <v>58</v>
      </c>
      <c r="R151" s="365"/>
      <c r="S151" s="366" t="s">
        <v>6</v>
      </c>
      <c r="T151" s="27" t="s">
        <v>1541</v>
      </c>
      <c r="U151" s="34"/>
      <c r="V151" s="34"/>
      <c r="W151" s="30" t="s">
        <v>868</v>
      </c>
      <c r="X151" s="27" t="s">
        <v>1526</v>
      </c>
      <c r="Y151" s="34"/>
      <c r="Z151" s="34"/>
      <c r="AA151" s="34"/>
      <c r="AB151" s="34"/>
      <c r="AC151" s="25"/>
      <c r="AD151" s="25"/>
      <c r="AE151" s="34"/>
      <c r="AF151" s="25"/>
      <c r="AG151" s="34"/>
      <c r="AH151" s="34"/>
      <c r="AI151" s="144" t="s">
        <v>1503</v>
      </c>
      <c r="AJ151" s="4"/>
      <c r="AK151" s="4"/>
      <c r="AL151" s="4"/>
      <c r="AM151" s="4"/>
    </row>
    <row r="152" spans="1:39" ht="193.5" customHeight="1" x14ac:dyDescent="0.2">
      <c r="A152" s="976"/>
      <c r="B152" s="25" t="s">
        <v>1542</v>
      </c>
      <c r="C152" s="26" t="s">
        <v>1543</v>
      </c>
      <c r="D152" s="28" t="s">
        <v>1544</v>
      </c>
      <c r="E152" s="28" t="s">
        <v>1545</v>
      </c>
      <c r="F152" s="29">
        <v>43344</v>
      </c>
      <c r="G152" s="142">
        <v>44044</v>
      </c>
      <c r="H152" s="30" t="s">
        <v>537</v>
      </c>
      <c r="I152" s="31">
        <v>120000</v>
      </c>
      <c r="J152" s="58" t="s">
        <v>1546</v>
      </c>
      <c r="K152" s="32" t="s">
        <v>1547</v>
      </c>
      <c r="L152" s="32" t="s">
        <v>1548</v>
      </c>
      <c r="M152" s="28" t="s">
        <v>1549</v>
      </c>
      <c r="N152" s="365"/>
      <c r="O152" s="365"/>
      <c r="P152" s="365"/>
      <c r="Q152" s="365" t="s">
        <v>58</v>
      </c>
      <c r="R152" s="365"/>
      <c r="S152" s="366"/>
      <c r="T152" s="27" t="s">
        <v>1550</v>
      </c>
      <c r="U152" s="27" t="s">
        <v>1551</v>
      </c>
      <c r="V152" s="34"/>
      <c r="W152" s="30" t="s">
        <v>537</v>
      </c>
      <c r="X152" s="27"/>
      <c r="Y152" s="34"/>
      <c r="Z152" s="34"/>
      <c r="AA152" s="34"/>
      <c r="AB152" s="34"/>
      <c r="AC152" s="29">
        <v>45139</v>
      </c>
      <c r="AD152" s="25"/>
      <c r="AE152" s="34"/>
      <c r="AF152" s="25"/>
      <c r="AG152" s="34"/>
      <c r="AH152" s="34"/>
      <c r="AI152" s="44"/>
      <c r="AJ152" s="4"/>
      <c r="AK152" s="4"/>
      <c r="AL152" s="4"/>
      <c r="AM152" s="4"/>
    </row>
    <row r="153" spans="1:39" ht="118.5" customHeight="1" x14ac:dyDescent="0.2">
      <c r="A153" s="976"/>
      <c r="B153" s="25" t="s">
        <v>1552</v>
      </c>
      <c r="C153" s="27" t="s">
        <v>1553</v>
      </c>
      <c r="D153" s="28" t="s">
        <v>1554</v>
      </c>
      <c r="E153" s="28" t="s">
        <v>1555</v>
      </c>
      <c r="F153" s="29">
        <v>43344</v>
      </c>
      <c r="G153" s="29">
        <v>45139</v>
      </c>
      <c r="H153" s="30" t="s">
        <v>868</v>
      </c>
      <c r="I153" s="31">
        <v>30000</v>
      </c>
      <c r="J153" s="46" t="s">
        <v>1556</v>
      </c>
      <c r="K153" s="32" t="s">
        <v>1524</v>
      </c>
      <c r="L153" s="32" t="s">
        <v>422</v>
      </c>
      <c r="M153" s="28"/>
      <c r="N153" s="365"/>
      <c r="O153" s="365"/>
      <c r="P153" s="365"/>
      <c r="Q153" s="365" t="s">
        <v>58</v>
      </c>
      <c r="R153" s="365"/>
      <c r="S153" s="366" t="s">
        <v>6</v>
      </c>
      <c r="T153" s="27" t="s">
        <v>1557</v>
      </c>
      <c r="U153" s="34"/>
      <c r="V153" s="34"/>
      <c r="W153" s="30" t="s">
        <v>868</v>
      </c>
      <c r="X153" s="34" t="s">
        <v>1526</v>
      </c>
      <c r="Y153" s="34"/>
      <c r="Z153" s="34"/>
      <c r="AA153" s="34"/>
      <c r="AB153" s="34"/>
      <c r="AC153" s="25"/>
      <c r="AD153" s="25"/>
      <c r="AE153" s="34"/>
      <c r="AF153" s="25"/>
      <c r="AG153" s="34"/>
      <c r="AH153" s="34"/>
      <c r="AI153" s="107" t="s">
        <v>1558</v>
      </c>
      <c r="AJ153" s="4"/>
      <c r="AK153" s="4"/>
      <c r="AL153" s="4"/>
      <c r="AM153" s="4"/>
    </row>
    <row r="154" spans="1:39" ht="109.5" customHeight="1" x14ac:dyDescent="0.2">
      <c r="A154" s="976"/>
      <c r="B154" s="25" t="s">
        <v>1559</v>
      </c>
      <c r="C154" s="27" t="s">
        <v>1560</v>
      </c>
      <c r="D154" s="28" t="s">
        <v>1561</v>
      </c>
      <c r="E154" s="28" t="s">
        <v>1562</v>
      </c>
      <c r="F154" s="29">
        <v>43709</v>
      </c>
      <c r="G154" s="29">
        <v>45139</v>
      </c>
      <c r="H154" s="30" t="s">
        <v>564</v>
      </c>
      <c r="I154" s="42">
        <v>25000</v>
      </c>
      <c r="J154" s="28" t="s">
        <v>1563</v>
      </c>
      <c r="K154" s="32" t="s">
        <v>192</v>
      </c>
      <c r="L154" s="32" t="s">
        <v>192</v>
      </c>
      <c r="M154" s="28"/>
      <c r="N154" s="365"/>
      <c r="O154" s="365" t="s">
        <v>58</v>
      </c>
      <c r="P154" s="365"/>
      <c r="Q154" s="365"/>
      <c r="R154" s="365"/>
      <c r="S154" s="366" t="s">
        <v>7</v>
      </c>
      <c r="T154" s="27" t="s">
        <v>1564</v>
      </c>
      <c r="U154" s="34"/>
      <c r="V154" s="34"/>
      <c r="W154" s="30" t="s">
        <v>567</v>
      </c>
      <c r="X154" s="215" t="s">
        <v>1565</v>
      </c>
      <c r="Y154" s="34"/>
      <c r="Z154" s="34"/>
      <c r="AA154" s="34"/>
      <c r="AB154" s="34"/>
      <c r="AC154" s="25"/>
      <c r="AD154" s="25"/>
      <c r="AE154" s="34"/>
      <c r="AF154" s="25"/>
      <c r="AG154" s="34"/>
      <c r="AH154" s="34"/>
      <c r="AI154" s="107" t="s">
        <v>1566</v>
      </c>
      <c r="AJ154" s="4"/>
      <c r="AK154" s="4"/>
      <c r="AL154" s="4"/>
      <c r="AM154" s="4"/>
    </row>
    <row r="155" spans="1:39" ht="156" customHeight="1" x14ac:dyDescent="0.2">
      <c r="A155" s="976"/>
      <c r="B155" s="25" t="s">
        <v>1567</v>
      </c>
      <c r="C155" s="27" t="s">
        <v>1568</v>
      </c>
      <c r="D155" s="63" t="s">
        <v>1569</v>
      </c>
      <c r="E155" s="126" t="s">
        <v>1570</v>
      </c>
      <c r="F155" s="29">
        <v>43344</v>
      </c>
      <c r="G155" s="29">
        <v>45139</v>
      </c>
      <c r="H155" s="30" t="s">
        <v>163</v>
      </c>
      <c r="I155" s="42">
        <v>2000000</v>
      </c>
      <c r="J155" s="126" t="s">
        <v>1571</v>
      </c>
      <c r="K155" s="32" t="s">
        <v>192</v>
      </c>
      <c r="L155" s="32" t="s">
        <v>192</v>
      </c>
      <c r="M155" s="27" t="s">
        <v>1572</v>
      </c>
      <c r="N155" s="365"/>
      <c r="O155" s="365"/>
      <c r="P155" s="365"/>
      <c r="Q155" s="365" t="s">
        <v>58</v>
      </c>
      <c r="R155" s="365"/>
      <c r="S155" s="366"/>
      <c r="T155" s="27" t="s">
        <v>1573</v>
      </c>
      <c r="U155" s="27" t="s">
        <v>1574</v>
      </c>
      <c r="V155" s="59"/>
      <c r="W155" s="30" t="s">
        <v>170</v>
      </c>
      <c r="X155" s="51"/>
      <c r="Y155" s="34"/>
      <c r="Z155" s="34"/>
      <c r="AA155" s="34"/>
      <c r="AB155" s="34"/>
      <c r="AC155" s="25"/>
      <c r="AD155" s="25"/>
      <c r="AE155" s="34"/>
      <c r="AF155" s="25"/>
      <c r="AG155" s="34"/>
      <c r="AH155" s="34"/>
      <c r="AI155" s="44"/>
      <c r="AJ155" s="4"/>
      <c r="AK155" s="4"/>
      <c r="AL155" s="4"/>
      <c r="AM155" s="4"/>
    </row>
    <row r="156" spans="1:39" ht="84" customHeight="1" x14ac:dyDescent="0.2">
      <c r="A156" s="976"/>
      <c r="B156" s="25" t="s">
        <v>1575</v>
      </c>
      <c r="C156" s="45" t="s">
        <v>1576</v>
      </c>
      <c r="D156" s="28" t="s">
        <v>1577</v>
      </c>
      <c r="E156" s="28" t="s">
        <v>1578</v>
      </c>
      <c r="F156" s="29">
        <v>43406</v>
      </c>
      <c r="G156" s="142">
        <v>44228</v>
      </c>
      <c r="H156" s="109" t="s">
        <v>537</v>
      </c>
      <c r="I156" s="104">
        <v>360000</v>
      </c>
      <c r="J156" s="58" t="s">
        <v>1579</v>
      </c>
      <c r="K156" s="32" t="s">
        <v>1580</v>
      </c>
      <c r="L156" s="32" t="s">
        <v>192</v>
      </c>
      <c r="M156" s="28" t="s">
        <v>1581</v>
      </c>
      <c r="N156" s="365"/>
      <c r="O156" s="365"/>
      <c r="P156" s="365"/>
      <c r="Q156" s="365" t="s">
        <v>58</v>
      </c>
      <c r="R156" s="365"/>
      <c r="S156" s="366"/>
      <c r="T156" s="27" t="s">
        <v>1582</v>
      </c>
      <c r="U156" s="34"/>
      <c r="V156" s="34"/>
      <c r="W156" s="109" t="s">
        <v>537</v>
      </c>
      <c r="X156" s="364"/>
      <c r="Y156" s="34"/>
      <c r="Z156" s="34"/>
      <c r="AA156" s="34"/>
      <c r="AB156" s="34"/>
      <c r="AC156" s="67" t="s">
        <v>1583</v>
      </c>
      <c r="AD156" s="25"/>
      <c r="AE156" s="34"/>
      <c r="AF156" s="25"/>
      <c r="AG156" s="34"/>
      <c r="AH156" s="34"/>
      <c r="AI156" s="44"/>
      <c r="AJ156" s="4"/>
      <c r="AK156" s="4"/>
      <c r="AL156" s="4"/>
      <c r="AM156" s="4"/>
    </row>
    <row r="157" spans="1:39" ht="159" customHeight="1" x14ac:dyDescent="0.2">
      <c r="A157" s="976"/>
      <c r="B157" s="25" t="s">
        <v>1584</v>
      </c>
      <c r="C157" s="27" t="s">
        <v>1585</v>
      </c>
      <c r="D157" s="28" t="s">
        <v>1586</v>
      </c>
      <c r="E157" s="28" t="s">
        <v>1587</v>
      </c>
      <c r="F157" s="29">
        <v>43468</v>
      </c>
      <c r="G157" s="142">
        <v>44075</v>
      </c>
      <c r="H157" s="5" t="s">
        <v>323</v>
      </c>
      <c r="I157" s="31">
        <v>20000</v>
      </c>
      <c r="J157" s="32" t="s">
        <v>246</v>
      </c>
      <c r="K157" s="32" t="s">
        <v>1588</v>
      </c>
      <c r="L157" s="32" t="s">
        <v>192</v>
      </c>
      <c r="M157" s="28" t="s">
        <v>1589</v>
      </c>
      <c r="N157" s="365"/>
      <c r="O157" s="365"/>
      <c r="P157" s="365"/>
      <c r="Q157" s="365" t="s">
        <v>58</v>
      </c>
      <c r="R157" s="365"/>
      <c r="S157" s="366"/>
      <c r="T157" s="27" t="s">
        <v>1590</v>
      </c>
      <c r="U157" s="27" t="s">
        <v>1591</v>
      </c>
      <c r="V157" s="34"/>
      <c r="W157" s="30" t="s">
        <v>1592</v>
      </c>
      <c r="X157" s="215" t="s">
        <v>1593</v>
      </c>
      <c r="Y157" s="34"/>
      <c r="Z157" s="27" t="s">
        <v>1594</v>
      </c>
      <c r="AA157" s="34"/>
      <c r="AB157" s="34"/>
      <c r="AC157" s="67" t="s">
        <v>1583</v>
      </c>
      <c r="AD157" s="25"/>
      <c r="AE157" s="34"/>
      <c r="AF157" s="25"/>
      <c r="AG157" s="34"/>
      <c r="AH157" s="34"/>
      <c r="AI157" s="44"/>
      <c r="AJ157" s="4"/>
      <c r="AK157" s="4"/>
      <c r="AL157" s="4"/>
      <c r="AM157" s="4"/>
    </row>
    <row r="158" spans="1:39" ht="84" customHeight="1" x14ac:dyDescent="0.2">
      <c r="A158" s="976"/>
      <c r="B158" s="25" t="s">
        <v>1595</v>
      </c>
      <c r="C158" s="27" t="s">
        <v>1596</v>
      </c>
      <c r="D158" s="47" t="s">
        <v>1597</v>
      </c>
      <c r="E158" s="58" t="s">
        <v>1598</v>
      </c>
      <c r="F158" s="29">
        <v>43344</v>
      </c>
      <c r="G158" s="29">
        <v>45139</v>
      </c>
      <c r="H158" s="67" t="s">
        <v>868</v>
      </c>
      <c r="I158" s="104">
        <v>50000</v>
      </c>
      <c r="J158" s="28" t="s">
        <v>1599</v>
      </c>
      <c r="K158" s="28" t="s">
        <v>1600</v>
      </c>
      <c r="L158" s="28" t="s">
        <v>1600</v>
      </c>
      <c r="M158" s="27" t="s">
        <v>1601</v>
      </c>
      <c r="N158" s="365"/>
      <c r="O158" s="365"/>
      <c r="P158" s="365"/>
      <c r="Q158" s="365" t="s">
        <v>58</v>
      </c>
      <c r="R158" s="365"/>
      <c r="S158" s="366"/>
      <c r="T158" s="27" t="s">
        <v>1602</v>
      </c>
      <c r="U158" s="34"/>
      <c r="V158" s="34"/>
      <c r="W158" s="30" t="s">
        <v>1603</v>
      </c>
      <c r="X158" s="34"/>
      <c r="Y158" s="34"/>
      <c r="Z158" s="34"/>
      <c r="AA158" s="34"/>
      <c r="AB158" s="34"/>
      <c r="AC158" s="25"/>
      <c r="AD158" s="25"/>
      <c r="AE158" s="34"/>
      <c r="AF158" s="30" t="s">
        <v>1604</v>
      </c>
      <c r="AG158" s="34"/>
      <c r="AH158" s="34"/>
      <c r="AI158" s="44"/>
      <c r="AJ158" s="4"/>
      <c r="AK158" s="4"/>
      <c r="AL158" s="4"/>
      <c r="AM158" s="4"/>
    </row>
    <row r="159" spans="1:39" ht="235.5" customHeight="1" x14ac:dyDescent="0.2">
      <c r="A159" s="976"/>
      <c r="B159" s="25" t="s">
        <v>1605</v>
      </c>
      <c r="C159" s="27" t="s">
        <v>1606</v>
      </c>
      <c r="D159" s="27" t="s">
        <v>1607</v>
      </c>
      <c r="E159" s="28" t="s">
        <v>1608</v>
      </c>
      <c r="F159" s="29">
        <v>43344</v>
      </c>
      <c r="G159" s="29">
        <v>45139</v>
      </c>
      <c r="H159" s="30" t="s">
        <v>1609</v>
      </c>
      <c r="I159" s="31">
        <v>30000</v>
      </c>
      <c r="J159" s="28" t="s">
        <v>1610</v>
      </c>
      <c r="K159" s="46" t="s">
        <v>1611</v>
      </c>
      <c r="L159" s="46" t="s">
        <v>192</v>
      </c>
      <c r="M159" s="27"/>
      <c r="N159" s="365"/>
      <c r="O159" s="365"/>
      <c r="P159" s="365"/>
      <c r="Q159" s="365" t="s">
        <v>58</v>
      </c>
      <c r="R159" s="365"/>
      <c r="S159" s="366"/>
      <c r="T159" s="27" t="s">
        <v>1612</v>
      </c>
      <c r="U159" s="34"/>
      <c r="V159" s="34"/>
      <c r="W159" s="30" t="s">
        <v>1613</v>
      </c>
      <c r="X159" s="364"/>
      <c r="Y159" s="34"/>
      <c r="Z159" s="34"/>
      <c r="AA159" s="34"/>
      <c r="AB159" s="34"/>
      <c r="AC159" s="25"/>
      <c r="AD159" s="25"/>
      <c r="AE159" s="34"/>
      <c r="AF159" s="25"/>
      <c r="AG159" s="34"/>
      <c r="AH159" s="34"/>
      <c r="AI159" s="44"/>
      <c r="AJ159" s="4"/>
      <c r="AK159" s="4"/>
      <c r="AL159" s="4"/>
      <c r="AM159" s="4"/>
    </row>
    <row r="160" spans="1:39" ht="183" customHeight="1" x14ac:dyDescent="0.2">
      <c r="A160" s="976"/>
      <c r="B160" s="25" t="s">
        <v>1614</v>
      </c>
      <c r="C160" s="27" t="s">
        <v>1615</v>
      </c>
      <c r="D160" s="47" t="s">
        <v>1616</v>
      </c>
      <c r="E160" s="58" t="s">
        <v>1617</v>
      </c>
      <c r="F160" s="29">
        <v>43499</v>
      </c>
      <c r="G160" s="142">
        <v>44409</v>
      </c>
      <c r="H160" s="30" t="s">
        <v>262</v>
      </c>
      <c r="I160" s="31">
        <v>30000</v>
      </c>
      <c r="J160" s="58" t="s">
        <v>1618</v>
      </c>
      <c r="K160" s="58" t="s">
        <v>1619</v>
      </c>
      <c r="L160" s="58" t="s">
        <v>1620</v>
      </c>
      <c r="M160" s="27"/>
      <c r="N160" s="365"/>
      <c r="O160" s="365"/>
      <c r="P160" s="365"/>
      <c r="Q160" s="365" t="s">
        <v>58</v>
      </c>
      <c r="R160" s="365"/>
      <c r="S160" s="366"/>
      <c r="T160" s="27" t="s">
        <v>1621</v>
      </c>
      <c r="U160" s="27" t="s">
        <v>1622</v>
      </c>
      <c r="V160" s="34"/>
      <c r="W160" s="30"/>
      <c r="X160" s="34"/>
      <c r="Y160" s="27" t="s">
        <v>1623</v>
      </c>
      <c r="Z160" s="47" t="s">
        <v>1624</v>
      </c>
      <c r="AA160" s="34"/>
      <c r="AB160" s="34"/>
      <c r="AC160" s="67" t="s">
        <v>1583</v>
      </c>
      <c r="AD160" s="25"/>
      <c r="AE160" s="34"/>
      <c r="AF160" s="25"/>
      <c r="AG160" s="34"/>
      <c r="AH160" s="34"/>
      <c r="AI160" s="44"/>
      <c r="AJ160" s="4"/>
      <c r="AK160" s="4"/>
      <c r="AL160" s="4"/>
      <c r="AM160" s="4"/>
    </row>
    <row r="161" spans="1:39" ht="92.25" customHeight="1" x14ac:dyDescent="0.2">
      <c r="A161" s="976"/>
      <c r="B161" s="25" t="s">
        <v>1625</v>
      </c>
      <c r="C161" s="27" t="s">
        <v>1626</v>
      </c>
      <c r="D161" s="28" t="s">
        <v>1627</v>
      </c>
      <c r="E161" s="28" t="s">
        <v>1628</v>
      </c>
      <c r="F161" s="29">
        <v>43344</v>
      </c>
      <c r="G161" s="29">
        <v>45139</v>
      </c>
      <c r="H161" s="30" t="s">
        <v>939</v>
      </c>
      <c r="I161" s="42">
        <v>70000</v>
      </c>
      <c r="J161" s="28" t="s">
        <v>1629</v>
      </c>
      <c r="K161" s="65" t="s">
        <v>1630</v>
      </c>
      <c r="L161" s="65" t="s">
        <v>192</v>
      </c>
      <c r="M161" s="65" t="s">
        <v>1631</v>
      </c>
      <c r="N161" s="365"/>
      <c r="O161" s="365" t="s">
        <v>58</v>
      </c>
      <c r="P161" s="365"/>
      <c r="Q161" s="365"/>
      <c r="R161" s="365"/>
      <c r="S161" s="366"/>
      <c r="T161" s="27" t="s">
        <v>1632</v>
      </c>
      <c r="U161" s="27" t="s">
        <v>1633</v>
      </c>
      <c r="V161" s="59"/>
      <c r="W161" s="30" t="s">
        <v>947</v>
      </c>
      <c r="X161" s="215" t="s">
        <v>1634</v>
      </c>
      <c r="Y161" s="34"/>
      <c r="Z161" s="34"/>
      <c r="AA161" s="34"/>
      <c r="AB161" s="34"/>
      <c r="AC161" s="25"/>
      <c r="AD161" s="25"/>
      <c r="AE161" s="34"/>
      <c r="AF161" s="25"/>
      <c r="AG161" s="34"/>
      <c r="AH161" s="34"/>
      <c r="AI161" s="44"/>
      <c r="AJ161" s="4"/>
      <c r="AK161" s="4"/>
      <c r="AL161" s="4"/>
      <c r="AM161" s="4"/>
    </row>
    <row r="162" spans="1:39" ht="182.25" customHeight="1" x14ac:dyDescent="0.2">
      <c r="A162" s="976"/>
      <c r="B162" s="25" t="s">
        <v>1635</v>
      </c>
      <c r="C162" s="72" t="s">
        <v>1636</v>
      </c>
      <c r="D162" s="72" t="s">
        <v>1637</v>
      </c>
      <c r="E162" s="65" t="s">
        <v>1638</v>
      </c>
      <c r="F162" s="29">
        <v>43344</v>
      </c>
      <c r="G162" s="29">
        <v>45139</v>
      </c>
      <c r="H162" s="64" t="s">
        <v>1639</v>
      </c>
      <c r="I162" s="73">
        <v>66000</v>
      </c>
      <c r="J162" s="65" t="s">
        <v>1640</v>
      </c>
      <c r="K162" s="65" t="s">
        <v>1641</v>
      </c>
      <c r="L162" s="65" t="s">
        <v>192</v>
      </c>
      <c r="M162" s="72"/>
      <c r="N162" s="365"/>
      <c r="O162" s="365"/>
      <c r="P162" s="365" t="s">
        <v>58</v>
      </c>
      <c r="Q162" s="365"/>
      <c r="R162" s="365"/>
      <c r="S162" s="366"/>
      <c r="T162" s="27" t="s">
        <v>1642</v>
      </c>
      <c r="U162" s="365"/>
      <c r="V162" s="365"/>
      <c r="W162" s="363" t="s">
        <v>1643</v>
      </c>
      <c r="X162" s="215" t="s">
        <v>1644</v>
      </c>
      <c r="Y162" s="365"/>
      <c r="Z162" s="365"/>
      <c r="AA162" s="365"/>
      <c r="AB162" s="365"/>
      <c r="AC162" s="366"/>
      <c r="AD162" s="366"/>
      <c r="AE162" s="365"/>
      <c r="AF162" s="366"/>
      <c r="AG162" s="365"/>
      <c r="AH162" s="365"/>
      <c r="AI162" s="44"/>
      <c r="AJ162" s="4"/>
      <c r="AK162" s="4"/>
      <c r="AL162" s="4"/>
      <c r="AM162" s="4"/>
    </row>
    <row r="163" spans="1:39" ht="15.75" customHeight="1" x14ac:dyDescent="0.2">
      <c r="A163" s="976"/>
      <c r="B163" s="25" t="s">
        <v>1645</v>
      </c>
      <c r="C163" s="27" t="s">
        <v>1646</v>
      </c>
      <c r="D163" s="28" t="s">
        <v>1647</v>
      </c>
      <c r="E163" s="28" t="s">
        <v>1648</v>
      </c>
      <c r="F163" s="29">
        <v>43344</v>
      </c>
      <c r="G163" s="29">
        <v>45139</v>
      </c>
      <c r="H163" s="30" t="s">
        <v>1649</v>
      </c>
      <c r="I163" s="42">
        <v>15000</v>
      </c>
      <c r="J163" s="28" t="s">
        <v>1650</v>
      </c>
      <c r="K163" s="28" t="s">
        <v>1651</v>
      </c>
      <c r="L163" s="28" t="s">
        <v>192</v>
      </c>
      <c r="M163" s="28"/>
      <c r="N163" s="365"/>
      <c r="O163" s="365"/>
      <c r="P163" s="365" t="s">
        <v>58</v>
      </c>
      <c r="Q163" s="365"/>
      <c r="R163" s="365"/>
      <c r="S163" s="366"/>
      <c r="T163" s="217" t="s">
        <v>1652</v>
      </c>
      <c r="U163" s="217" t="s">
        <v>1653</v>
      </c>
      <c r="V163" s="217" t="s">
        <v>1654</v>
      </c>
      <c r="W163" s="363" t="s">
        <v>1655</v>
      </c>
      <c r="X163" s="376"/>
      <c r="Y163" s="217" t="s">
        <v>1656</v>
      </c>
      <c r="Z163" s="365"/>
      <c r="AA163" s="365"/>
      <c r="AB163" s="365"/>
      <c r="AC163" s="366"/>
      <c r="AD163" s="366"/>
      <c r="AE163" s="365"/>
      <c r="AF163" s="366"/>
      <c r="AG163" s="365"/>
      <c r="AH163" s="365"/>
      <c r="AI163" s="44"/>
      <c r="AJ163" s="4"/>
      <c r="AK163" s="4"/>
      <c r="AL163" s="4"/>
      <c r="AM163" s="4"/>
    </row>
    <row r="164" spans="1:39" ht="239.25" customHeight="1" x14ac:dyDescent="0.2">
      <c r="A164" s="976"/>
      <c r="B164" s="25" t="s">
        <v>1657</v>
      </c>
      <c r="C164" s="45" t="s">
        <v>1658</v>
      </c>
      <c r="D164" s="27" t="s">
        <v>1659</v>
      </c>
      <c r="E164" s="28" t="s">
        <v>1660</v>
      </c>
      <c r="F164" s="29">
        <v>43344</v>
      </c>
      <c r="G164" s="29">
        <v>45139</v>
      </c>
      <c r="H164" s="30" t="s">
        <v>674</v>
      </c>
      <c r="I164" s="42">
        <v>120000</v>
      </c>
      <c r="J164" s="28" t="s">
        <v>1661</v>
      </c>
      <c r="K164" s="32" t="s">
        <v>1662</v>
      </c>
      <c r="L164" s="32" t="s">
        <v>165</v>
      </c>
      <c r="M164" s="42"/>
      <c r="N164" s="365"/>
      <c r="O164" s="365"/>
      <c r="P164" s="365"/>
      <c r="Q164" s="365" t="s">
        <v>58</v>
      </c>
      <c r="R164" s="365"/>
      <c r="S164" s="366"/>
      <c r="T164" s="217" t="s">
        <v>1663</v>
      </c>
      <c r="U164" s="365"/>
      <c r="V164" s="377"/>
      <c r="W164" s="363" t="s">
        <v>679</v>
      </c>
      <c r="X164" s="365"/>
      <c r="Y164" s="365"/>
      <c r="Z164" s="365"/>
      <c r="AA164" s="365"/>
      <c r="AB164" s="365"/>
      <c r="AC164" s="366"/>
      <c r="AD164" s="363" t="s">
        <v>1664</v>
      </c>
      <c r="AE164" s="365"/>
      <c r="AF164" s="366"/>
      <c r="AG164" s="365"/>
      <c r="AH164" s="365"/>
      <c r="AI164" s="44"/>
      <c r="AJ164" s="4"/>
      <c r="AK164" s="4"/>
      <c r="AL164" s="4"/>
      <c r="AM164" s="4"/>
    </row>
    <row r="165" spans="1:39" ht="110.25" customHeight="1" x14ac:dyDescent="0.2">
      <c r="A165" s="976"/>
      <c r="B165" s="25" t="s">
        <v>1665</v>
      </c>
      <c r="C165" s="27" t="s">
        <v>1666</v>
      </c>
      <c r="D165" s="46" t="s">
        <v>1667</v>
      </c>
      <c r="E165" s="70" t="s">
        <v>1668</v>
      </c>
      <c r="F165" s="142">
        <v>43405</v>
      </c>
      <c r="G165" s="142">
        <v>44774</v>
      </c>
      <c r="H165" s="30" t="s">
        <v>595</v>
      </c>
      <c r="I165" s="31">
        <v>20000</v>
      </c>
      <c r="J165" s="28" t="s">
        <v>1669</v>
      </c>
      <c r="K165" s="126" t="s">
        <v>1670</v>
      </c>
      <c r="L165" s="28" t="s">
        <v>192</v>
      </c>
      <c r="M165" s="28"/>
      <c r="N165" s="365"/>
      <c r="O165" s="365"/>
      <c r="P165" s="365"/>
      <c r="Q165" s="365" t="s">
        <v>58</v>
      </c>
      <c r="R165" s="365"/>
      <c r="S165" s="366"/>
      <c r="T165" s="217" t="s">
        <v>1671</v>
      </c>
      <c r="U165" s="217" t="s">
        <v>1672</v>
      </c>
      <c r="V165" s="377"/>
      <c r="W165" s="363" t="s">
        <v>1673</v>
      </c>
      <c r="X165" s="365"/>
      <c r="Y165" s="365"/>
      <c r="Z165" s="46" t="s">
        <v>1674</v>
      </c>
      <c r="AA165" s="365"/>
      <c r="AB165" s="365"/>
      <c r="AC165" s="67" t="s">
        <v>1583</v>
      </c>
      <c r="AD165" s="366"/>
      <c r="AE165" s="365"/>
      <c r="AF165" s="366"/>
      <c r="AG165" s="365"/>
      <c r="AH165" s="365"/>
      <c r="AI165" s="44"/>
      <c r="AJ165" s="4"/>
      <c r="AK165" s="4"/>
      <c r="AL165" s="4"/>
      <c r="AM165" s="4"/>
    </row>
    <row r="166" spans="1:39" ht="76.5" customHeight="1" x14ac:dyDescent="0.2">
      <c r="A166" s="976"/>
      <c r="B166" s="25" t="s">
        <v>1675</v>
      </c>
      <c r="C166" s="27" t="s">
        <v>1676</v>
      </c>
      <c r="D166" s="27" t="s">
        <v>1677</v>
      </c>
      <c r="E166" s="28" t="s">
        <v>1678</v>
      </c>
      <c r="F166" s="142">
        <v>43405</v>
      </c>
      <c r="G166" s="142">
        <v>44409</v>
      </c>
      <c r="H166" s="30" t="s">
        <v>537</v>
      </c>
      <c r="I166" s="42">
        <v>480000</v>
      </c>
      <c r="J166" s="28" t="s">
        <v>1679</v>
      </c>
      <c r="K166" s="126" t="s">
        <v>1680</v>
      </c>
      <c r="L166" s="126" t="s">
        <v>1681</v>
      </c>
      <c r="M166" s="27"/>
      <c r="N166" s="365"/>
      <c r="O166" s="365" t="s">
        <v>58</v>
      </c>
      <c r="P166" s="365"/>
      <c r="Q166" s="365"/>
      <c r="R166" s="365"/>
      <c r="S166" s="366"/>
      <c r="T166" s="27" t="s">
        <v>1682</v>
      </c>
      <c r="U166" s="365"/>
      <c r="V166" s="365"/>
      <c r="W166" s="30" t="s">
        <v>537</v>
      </c>
      <c r="X166" s="365"/>
      <c r="Y166" s="365"/>
      <c r="Z166" s="365"/>
      <c r="AA166" s="365"/>
      <c r="AB166" s="365"/>
      <c r="AC166" s="67" t="s">
        <v>1583</v>
      </c>
      <c r="AD166" s="366"/>
      <c r="AE166" s="365"/>
      <c r="AF166" s="366"/>
      <c r="AG166" s="365"/>
      <c r="AH166" s="365"/>
      <c r="AI166" s="44"/>
      <c r="AJ166" s="4"/>
      <c r="AK166" s="4"/>
      <c r="AL166" s="4"/>
      <c r="AM166" s="4"/>
    </row>
    <row r="167" spans="1:39" ht="105.75" customHeight="1" x14ac:dyDescent="0.2">
      <c r="A167" s="969"/>
      <c r="B167" s="76" t="s">
        <v>1683</v>
      </c>
      <c r="C167" s="77" t="s">
        <v>1684</v>
      </c>
      <c r="D167" s="84" t="s">
        <v>1685</v>
      </c>
      <c r="E167" s="145" t="s">
        <v>1686</v>
      </c>
      <c r="F167" s="114">
        <v>43497</v>
      </c>
      <c r="G167" s="388">
        <v>45139</v>
      </c>
      <c r="H167" s="89" t="s">
        <v>1687</v>
      </c>
      <c r="I167" s="132">
        <v>30000</v>
      </c>
      <c r="J167" s="84" t="s">
        <v>1688</v>
      </c>
      <c r="K167" s="84" t="s">
        <v>1651</v>
      </c>
      <c r="L167" s="84" t="s">
        <v>192</v>
      </c>
      <c r="M167" s="84"/>
      <c r="N167" s="85"/>
      <c r="O167" s="85" t="s">
        <v>58</v>
      </c>
      <c r="P167" s="85"/>
      <c r="Q167" s="85"/>
      <c r="R167" s="85"/>
      <c r="S167" s="86"/>
      <c r="T167" s="77" t="s">
        <v>1689</v>
      </c>
      <c r="U167" s="85"/>
      <c r="V167" s="136" t="s">
        <v>1690</v>
      </c>
      <c r="W167" s="118"/>
      <c r="X167" s="138"/>
      <c r="Y167" s="85"/>
      <c r="Z167" s="85"/>
      <c r="AA167" s="85"/>
      <c r="AB167" s="85"/>
      <c r="AC167" s="86"/>
      <c r="AD167" s="89" t="s">
        <v>1691</v>
      </c>
      <c r="AE167" s="85"/>
      <c r="AF167" s="86"/>
      <c r="AG167" s="85"/>
      <c r="AH167" s="85"/>
      <c r="AI167" s="92"/>
      <c r="AJ167" s="4"/>
      <c r="AK167" s="4"/>
      <c r="AL167" s="4"/>
      <c r="AM167" s="4"/>
    </row>
    <row r="168" spans="1:39" ht="15.75" customHeight="1" x14ac:dyDescent="0.2">
      <c r="A168" s="2"/>
      <c r="B168" s="3"/>
      <c r="C168" s="4"/>
      <c r="D168" s="4"/>
      <c r="E168" s="4"/>
      <c r="F168" s="4"/>
      <c r="G168" s="4"/>
      <c r="H168" s="4"/>
      <c r="I168" s="2"/>
      <c r="J168" s="4"/>
      <c r="K168" s="4"/>
      <c r="L168" s="4"/>
      <c r="M168" s="4"/>
      <c r="N168" s="2"/>
      <c r="O168" s="2"/>
      <c r="P168" s="2"/>
      <c r="Q168" s="2"/>
      <c r="R168" s="2"/>
      <c r="S168" s="2"/>
      <c r="T168" s="4"/>
      <c r="U168" s="4"/>
      <c r="V168" s="4"/>
      <c r="W168" s="5"/>
      <c r="X168" s="4"/>
      <c r="Y168" s="4"/>
      <c r="Z168" s="4"/>
      <c r="AA168" s="4"/>
      <c r="AB168" s="4"/>
      <c r="AC168" s="3"/>
      <c r="AD168" s="3"/>
      <c r="AE168" s="4"/>
      <c r="AF168" s="3"/>
      <c r="AG168" s="4"/>
      <c r="AH168" s="4"/>
      <c r="AI168" s="4"/>
      <c r="AJ168" s="4"/>
      <c r="AK168" s="4"/>
      <c r="AL168" s="4"/>
      <c r="AM168" s="4"/>
    </row>
    <row r="169" spans="1:39" ht="15.75" customHeight="1" x14ac:dyDescent="0.2">
      <c r="A169" s="2"/>
      <c r="B169" s="3"/>
      <c r="C169" s="4"/>
      <c r="D169" s="4"/>
      <c r="E169" s="4"/>
      <c r="F169" s="4"/>
      <c r="G169" s="4"/>
      <c r="H169" s="4"/>
      <c r="I169" s="2"/>
      <c r="J169" s="4"/>
      <c r="K169" s="4"/>
      <c r="L169" s="4"/>
      <c r="M169" s="4"/>
      <c r="N169" s="2"/>
      <c r="O169" s="2"/>
      <c r="P169" s="2"/>
      <c r="Q169" s="2"/>
      <c r="R169" s="2"/>
      <c r="S169" s="2"/>
      <c r="T169" s="4"/>
      <c r="U169" s="4"/>
      <c r="V169" s="4"/>
      <c r="W169" s="5"/>
      <c r="X169" s="4"/>
      <c r="Y169" s="4"/>
      <c r="Z169" s="4"/>
      <c r="AA169" s="4"/>
      <c r="AB169" s="4"/>
      <c r="AC169" s="3"/>
      <c r="AD169" s="3"/>
      <c r="AE169" s="4"/>
      <c r="AF169" s="3"/>
      <c r="AG169" s="4"/>
      <c r="AH169" s="4"/>
      <c r="AI169" s="4"/>
      <c r="AJ169" s="4"/>
      <c r="AK169" s="4"/>
      <c r="AL169" s="4"/>
      <c r="AM169" s="4"/>
    </row>
    <row r="170" spans="1:39" ht="15.75" customHeight="1" x14ac:dyDescent="0.2">
      <c r="A170" s="2"/>
      <c r="B170" s="3"/>
      <c r="C170" s="4"/>
      <c r="D170" s="4"/>
      <c r="E170" s="4"/>
      <c r="F170" s="4"/>
      <c r="G170" s="4"/>
      <c r="H170" s="4"/>
      <c r="I170" s="2"/>
      <c r="J170" s="4"/>
      <c r="K170" s="4"/>
      <c r="L170" s="389"/>
      <c r="M170" s="4"/>
      <c r="N170" s="2"/>
      <c r="O170" s="2"/>
      <c r="P170" s="2"/>
      <c r="Q170" s="2"/>
      <c r="R170" s="2"/>
      <c r="S170" s="2"/>
      <c r="T170" s="4"/>
      <c r="U170" s="4"/>
      <c r="V170" s="4"/>
      <c r="W170" s="5"/>
      <c r="X170" s="4"/>
      <c r="Y170" s="4"/>
      <c r="Z170" s="4"/>
      <c r="AA170" s="4"/>
      <c r="AB170" s="4"/>
      <c r="AC170" s="3"/>
      <c r="AD170" s="3"/>
      <c r="AE170" s="4"/>
      <c r="AF170" s="3"/>
      <c r="AG170" s="4"/>
      <c r="AH170" s="4"/>
      <c r="AI170" s="4"/>
      <c r="AJ170" s="4"/>
      <c r="AK170" s="4"/>
      <c r="AL170" s="4"/>
      <c r="AM170" s="4"/>
    </row>
    <row r="171" spans="1:39" ht="15.75" customHeight="1" x14ac:dyDescent="0.2">
      <c r="A171" s="390" t="s">
        <v>1692</v>
      </c>
      <c r="B171" s="391"/>
      <c r="C171" s="392"/>
      <c r="D171" s="392"/>
      <c r="E171" s="392"/>
      <c r="F171" s="392"/>
      <c r="G171" s="392"/>
      <c r="H171" s="392"/>
      <c r="I171" s="393"/>
      <c r="J171" s="392"/>
      <c r="K171" s="392"/>
      <c r="L171" s="146"/>
      <c r="M171" s="394"/>
      <c r="N171" s="2"/>
      <c r="O171" s="2"/>
      <c r="P171" s="2"/>
      <c r="Q171" s="2"/>
      <c r="R171" s="2"/>
      <c r="S171" s="2"/>
      <c r="T171" s="4"/>
      <c r="U171" s="4"/>
      <c r="V171" s="4"/>
      <c r="W171" s="5"/>
      <c r="X171" s="4"/>
      <c r="Y171" s="4"/>
      <c r="Z171" s="4"/>
      <c r="AA171" s="4"/>
      <c r="AB171" s="4"/>
      <c r="AC171" s="3"/>
      <c r="AD171" s="3"/>
      <c r="AE171" s="4"/>
      <c r="AF171" s="3"/>
      <c r="AG171" s="4"/>
      <c r="AH171" s="4"/>
      <c r="AI171" s="4"/>
      <c r="AJ171" s="4"/>
      <c r="AK171" s="4"/>
      <c r="AL171" s="4"/>
      <c r="AM171" s="4"/>
    </row>
    <row r="172" spans="1:39" ht="15.75" customHeight="1" x14ac:dyDescent="0.2">
      <c r="A172" s="147"/>
      <c r="B172" s="395"/>
      <c r="C172" s="396"/>
      <c r="D172" s="148"/>
      <c r="E172" s="148"/>
      <c r="F172" s="148"/>
      <c r="G172" s="148"/>
      <c r="H172" s="148"/>
      <c r="I172" s="149"/>
      <c r="J172" s="148"/>
      <c r="K172" s="148"/>
      <c r="L172" s="148"/>
      <c r="M172" s="148"/>
      <c r="N172" s="148"/>
      <c r="O172" s="2"/>
      <c r="P172" s="2"/>
      <c r="Q172" s="2"/>
      <c r="R172" s="2"/>
      <c r="S172" s="2"/>
      <c r="T172" s="4"/>
      <c r="U172" s="4"/>
      <c r="V172" s="4"/>
      <c r="W172" s="5"/>
      <c r="X172" s="4"/>
      <c r="Y172" s="4"/>
      <c r="Z172" s="4"/>
      <c r="AA172" s="4"/>
      <c r="AB172" s="4"/>
      <c r="AC172" s="3"/>
      <c r="AD172" s="3"/>
      <c r="AE172" s="4"/>
      <c r="AF172" s="3"/>
      <c r="AG172" s="4"/>
      <c r="AH172" s="4"/>
      <c r="AI172" s="4"/>
      <c r="AJ172" s="4"/>
      <c r="AK172" s="4"/>
      <c r="AL172" s="4"/>
      <c r="AM172" s="4"/>
    </row>
    <row r="173" spans="1:39" ht="15.75" customHeight="1" x14ac:dyDescent="0.2">
      <c r="A173" s="150" t="s">
        <v>1693</v>
      </c>
      <c r="B173" s="395"/>
      <c r="C173" s="151">
        <v>3</v>
      </c>
      <c r="D173" s="4"/>
      <c r="E173" s="4"/>
      <c r="F173" s="4"/>
      <c r="G173" s="4"/>
      <c r="H173" s="4"/>
      <c r="I173" s="2"/>
      <c r="J173" s="4"/>
      <c r="K173" s="4"/>
      <c r="L173" s="4"/>
      <c r="M173" s="4"/>
      <c r="N173" s="2"/>
      <c r="O173" s="2"/>
      <c r="P173" s="2"/>
      <c r="Q173" s="2"/>
      <c r="R173" s="2"/>
      <c r="S173" s="2"/>
      <c r="T173" s="4"/>
      <c r="U173" s="4"/>
      <c r="V173" s="4"/>
      <c r="W173" s="5"/>
      <c r="X173" s="4"/>
      <c r="Y173" s="4"/>
      <c r="Z173" s="4"/>
      <c r="AA173" s="4"/>
      <c r="AB173" s="4"/>
      <c r="AC173" s="3"/>
      <c r="AD173" s="3"/>
      <c r="AE173" s="4"/>
      <c r="AF173" s="3"/>
      <c r="AG173" s="4"/>
      <c r="AH173" s="4"/>
      <c r="AI173" s="4"/>
      <c r="AJ173" s="4"/>
      <c r="AK173" s="4"/>
      <c r="AL173" s="4"/>
      <c r="AM173" s="4"/>
    </row>
    <row r="174" spans="1:39" ht="15.75" customHeight="1" x14ac:dyDescent="0.2">
      <c r="A174" s="2"/>
      <c r="B174" s="3"/>
      <c r="C174" s="4"/>
      <c r="D174" s="4"/>
      <c r="E174" s="4"/>
      <c r="F174" s="4"/>
      <c r="G174" s="4"/>
      <c r="H174" s="4"/>
      <c r="I174" s="2"/>
      <c r="J174" s="4"/>
      <c r="K174" s="4"/>
      <c r="L174" s="4"/>
      <c r="M174" s="4"/>
      <c r="N174" s="2"/>
      <c r="O174" s="2"/>
      <c r="P174" s="2"/>
      <c r="Q174" s="2"/>
      <c r="R174" s="2"/>
      <c r="S174" s="2"/>
      <c r="T174" s="4"/>
      <c r="U174" s="4"/>
      <c r="V174" s="4"/>
      <c r="W174" s="5"/>
      <c r="X174" s="4"/>
      <c r="Y174" s="4"/>
      <c r="Z174" s="4"/>
      <c r="AA174" s="4"/>
      <c r="AB174" s="4"/>
      <c r="AC174" s="3"/>
      <c r="AD174" s="3"/>
      <c r="AE174" s="4"/>
      <c r="AF174" s="3"/>
      <c r="AG174" s="4"/>
      <c r="AH174" s="4"/>
      <c r="AI174" s="4"/>
      <c r="AJ174" s="4"/>
      <c r="AK174" s="4"/>
      <c r="AL174" s="4"/>
      <c r="AM174" s="4"/>
    </row>
    <row r="175" spans="1:39" ht="15.75" customHeight="1" x14ac:dyDescent="0.2">
      <c r="A175" s="977" t="s">
        <v>1694</v>
      </c>
      <c r="B175" s="971" t="s">
        <v>12</v>
      </c>
      <c r="C175" s="971" t="s">
        <v>13</v>
      </c>
      <c r="D175" s="971" t="s">
        <v>14</v>
      </c>
      <c r="E175" s="973" t="s">
        <v>15</v>
      </c>
      <c r="F175" s="974" t="s">
        <v>16</v>
      </c>
      <c r="G175" s="943"/>
      <c r="H175" s="971" t="s">
        <v>17</v>
      </c>
      <c r="I175" s="973" t="s">
        <v>18</v>
      </c>
      <c r="J175" s="971" t="s">
        <v>19</v>
      </c>
      <c r="K175" s="974" t="s">
        <v>20</v>
      </c>
      <c r="L175" s="943"/>
      <c r="M175" s="971" t="s">
        <v>21</v>
      </c>
      <c r="N175" s="152"/>
      <c r="O175" s="2"/>
      <c r="P175" s="2"/>
      <c r="Q175" s="2"/>
      <c r="R175" s="2"/>
      <c r="S175" s="2"/>
      <c r="T175" s="4"/>
      <c r="U175" s="4"/>
      <c r="V175" s="4"/>
      <c r="W175" s="5"/>
      <c r="X175" s="4"/>
      <c r="Y175" s="4"/>
      <c r="Z175" s="4"/>
      <c r="AA175" s="4"/>
      <c r="AB175" s="4"/>
      <c r="AC175" s="3"/>
      <c r="AD175" s="3"/>
      <c r="AE175" s="4"/>
      <c r="AF175" s="3"/>
      <c r="AG175" s="4"/>
      <c r="AH175" s="4"/>
      <c r="AI175" s="4"/>
      <c r="AJ175" s="4"/>
      <c r="AK175" s="4"/>
      <c r="AL175" s="4"/>
      <c r="AM175" s="4"/>
    </row>
    <row r="176" spans="1:39" ht="15.75" customHeight="1" x14ac:dyDescent="0.2">
      <c r="A176" s="972"/>
      <c r="B176" s="972"/>
      <c r="C176" s="972"/>
      <c r="D176" s="972"/>
      <c r="E176" s="972"/>
      <c r="F176" s="153" t="s">
        <v>44</v>
      </c>
      <c r="G176" s="153" t="s">
        <v>45</v>
      </c>
      <c r="H176" s="972"/>
      <c r="I176" s="972"/>
      <c r="J176" s="972"/>
      <c r="K176" s="154" t="s">
        <v>46</v>
      </c>
      <c r="L176" s="154" t="s">
        <v>47</v>
      </c>
      <c r="M176" s="972"/>
      <c r="N176" s="4"/>
      <c r="O176" s="2"/>
      <c r="P176" s="2"/>
      <c r="Q176" s="2"/>
      <c r="R176" s="2"/>
      <c r="S176" s="2"/>
      <c r="T176" s="4"/>
      <c r="U176" s="4"/>
      <c r="V176" s="4"/>
      <c r="W176" s="5"/>
      <c r="X176" s="4"/>
      <c r="Y176" s="4"/>
      <c r="Z176" s="4"/>
      <c r="AA176" s="4"/>
      <c r="AB176" s="4"/>
      <c r="AC176" s="3"/>
      <c r="AD176" s="3"/>
      <c r="AE176" s="4"/>
      <c r="AF176" s="3"/>
      <c r="AG176" s="4"/>
      <c r="AH176" s="4"/>
      <c r="AI176" s="4"/>
      <c r="AJ176" s="4"/>
      <c r="AK176" s="4"/>
      <c r="AL176" s="4"/>
      <c r="AM176" s="4"/>
    </row>
    <row r="177" spans="1:39" ht="165.75" customHeight="1" x14ac:dyDescent="0.2">
      <c r="A177" s="30" t="s">
        <v>48</v>
      </c>
      <c r="B177" s="25" t="s">
        <v>1695</v>
      </c>
      <c r="C177" s="27" t="s">
        <v>1696</v>
      </c>
      <c r="D177" s="27" t="s">
        <v>1697</v>
      </c>
      <c r="E177" s="28" t="s">
        <v>80</v>
      </c>
      <c r="F177" s="29">
        <v>43891</v>
      </c>
      <c r="G177" s="397">
        <v>45139</v>
      </c>
      <c r="H177" s="30" t="s">
        <v>1698</v>
      </c>
      <c r="I177" s="38">
        <v>100000</v>
      </c>
      <c r="J177" s="28" t="s">
        <v>1699</v>
      </c>
      <c r="K177" s="32" t="s">
        <v>70</v>
      </c>
      <c r="L177" s="32" t="s">
        <v>71</v>
      </c>
      <c r="M177" s="34"/>
      <c r="N177" s="4"/>
      <c r="O177" s="2"/>
      <c r="P177" s="2"/>
      <c r="Q177" s="2"/>
      <c r="R177" s="2"/>
      <c r="S177" s="2"/>
      <c r="T177" s="4"/>
      <c r="U177" s="4"/>
      <c r="V177" s="4"/>
      <c r="W177" s="5"/>
      <c r="X177" s="4"/>
      <c r="Y177" s="4"/>
      <c r="Z177" s="4"/>
      <c r="AA177" s="4"/>
      <c r="AB177" s="4"/>
      <c r="AC177" s="3"/>
      <c r="AD177" s="3"/>
      <c r="AE177" s="4"/>
      <c r="AF177" s="3"/>
      <c r="AG177" s="4"/>
      <c r="AH177" s="4"/>
      <c r="AI177" s="4"/>
      <c r="AJ177" s="4"/>
      <c r="AK177" s="4"/>
      <c r="AL177" s="4"/>
      <c r="AM177" s="4"/>
    </row>
    <row r="178" spans="1:39" ht="164.25" customHeight="1" x14ac:dyDescent="0.2">
      <c r="A178" s="30" t="s">
        <v>48</v>
      </c>
      <c r="B178" s="25" t="s">
        <v>1700</v>
      </c>
      <c r="C178" s="27" t="s">
        <v>1701</v>
      </c>
      <c r="D178" s="34" t="s">
        <v>1702</v>
      </c>
      <c r="E178" s="34" t="s">
        <v>1703</v>
      </c>
      <c r="F178" s="29">
        <v>43891</v>
      </c>
      <c r="G178" s="54">
        <v>45141</v>
      </c>
      <c r="H178" s="30" t="s">
        <v>176</v>
      </c>
      <c r="I178" s="42">
        <v>15000</v>
      </c>
      <c r="J178" s="28" t="s">
        <v>1704</v>
      </c>
      <c r="K178" s="28" t="s">
        <v>237</v>
      </c>
      <c r="L178" s="28" t="s">
        <v>238</v>
      </c>
      <c r="M178" s="34"/>
      <c r="N178" s="4"/>
      <c r="O178" s="2"/>
      <c r="P178" s="2"/>
      <c r="Q178" s="2"/>
      <c r="R178" s="2"/>
      <c r="S178" s="2"/>
      <c r="T178" s="4"/>
      <c r="U178" s="4"/>
      <c r="V178" s="4"/>
      <c r="W178" s="5"/>
      <c r="X178" s="4"/>
      <c r="Y178" s="4"/>
      <c r="Z178" s="4"/>
      <c r="AA178" s="4"/>
      <c r="AB178" s="4"/>
      <c r="AC178" s="3"/>
      <c r="AD178" s="3"/>
      <c r="AE178" s="4"/>
      <c r="AF178" s="3"/>
      <c r="AG178" s="4"/>
      <c r="AH178" s="4"/>
      <c r="AI178" s="4"/>
      <c r="AJ178" s="4"/>
      <c r="AK178" s="4"/>
      <c r="AL178" s="4"/>
      <c r="AM178" s="4"/>
    </row>
    <row r="179" spans="1:39" ht="105.75" customHeight="1" x14ac:dyDescent="0.2">
      <c r="A179" s="30" t="s">
        <v>986</v>
      </c>
      <c r="B179" s="25" t="s">
        <v>1705</v>
      </c>
      <c r="C179" s="27" t="s">
        <v>1706</v>
      </c>
      <c r="D179" s="27" t="s">
        <v>1707</v>
      </c>
      <c r="E179" s="27" t="s">
        <v>1708</v>
      </c>
      <c r="F179" s="29">
        <v>43891</v>
      </c>
      <c r="G179" s="398">
        <v>45139</v>
      </c>
      <c r="H179" s="30" t="s">
        <v>1709</v>
      </c>
      <c r="I179" s="42">
        <v>350000</v>
      </c>
      <c r="J179" s="27" t="s">
        <v>1710</v>
      </c>
      <c r="K179" s="34" t="s">
        <v>1711</v>
      </c>
      <c r="L179" s="27" t="s">
        <v>1712</v>
      </c>
      <c r="M179" s="34"/>
      <c r="N179" s="4"/>
      <c r="O179" s="2"/>
      <c r="P179" s="2"/>
      <c r="Q179" s="2"/>
      <c r="R179" s="2"/>
      <c r="S179" s="2"/>
      <c r="T179" s="4"/>
      <c r="U179" s="4"/>
      <c r="V179" s="4"/>
      <c r="W179" s="5"/>
      <c r="X179" s="4"/>
      <c r="Y179" s="4"/>
      <c r="Z179" s="4"/>
      <c r="AA179" s="4"/>
      <c r="AB179" s="4"/>
      <c r="AC179" s="3"/>
      <c r="AD179" s="3"/>
      <c r="AE179" s="4"/>
      <c r="AF179" s="3"/>
      <c r="AG179" s="4"/>
      <c r="AH179" s="4"/>
      <c r="AI179" s="4"/>
      <c r="AJ179" s="4"/>
      <c r="AK179" s="4"/>
      <c r="AL179" s="4"/>
      <c r="AM179" s="4"/>
    </row>
    <row r="180" spans="1:39" ht="15.75" customHeight="1" x14ac:dyDescent="0.2">
      <c r="A180" s="30"/>
      <c r="B180" s="25"/>
      <c r="C180" s="34"/>
      <c r="D180" s="34"/>
      <c r="E180" s="34"/>
      <c r="F180" s="34"/>
      <c r="G180" s="34"/>
      <c r="H180" s="34"/>
      <c r="I180" s="27"/>
      <c r="J180" s="34"/>
      <c r="K180" s="34"/>
      <c r="L180" s="34"/>
      <c r="M180" s="34"/>
      <c r="N180" s="4"/>
      <c r="O180" s="2"/>
      <c r="P180" s="2"/>
      <c r="Q180" s="2"/>
      <c r="R180" s="2"/>
      <c r="S180" s="2"/>
      <c r="T180" s="4"/>
      <c r="U180" s="4"/>
      <c r="V180" s="4"/>
      <c r="W180" s="5"/>
      <c r="X180" s="4"/>
      <c r="Y180" s="4"/>
      <c r="Z180" s="4"/>
      <c r="AA180" s="4"/>
      <c r="AB180" s="4"/>
      <c r="AC180" s="3"/>
      <c r="AD180" s="3"/>
      <c r="AE180" s="4"/>
      <c r="AF180" s="3"/>
      <c r="AG180" s="4"/>
      <c r="AH180" s="4"/>
      <c r="AI180" s="4"/>
      <c r="AJ180" s="4"/>
      <c r="AK180" s="4"/>
      <c r="AL180" s="4"/>
      <c r="AM180" s="4"/>
    </row>
    <row r="181" spans="1:39" ht="15.75" customHeight="1" x14ac:dyDescent="0.2">
      <c r="A181" s="30"/>
      <c r="B181" s="25"/>
      <c r="C181" s="34"/>
      <c r="D181" s="34"/>
      <c r="E181" s="34"/>
      <c r="F181" s="34"/>
      <c r="G181" s="34"/>
      <c r="H181" s="34"/>
      <c r="I181" s="27"/>
      <c r="J181" s="34"/>
      <c r="K181" s="34"/>
      <c r="L181" s="34"/>
      <c r="M181" s="34"/>
      <c r="N181" s="4"/>
      <c r="O181" s="2"/>
      <c r="P181" s="2"/>
      <c r="Q181" s="2"/>
      <c r="R181" s="2"/>
      <c r="S181" s="2"/>
      <c r="T181" s="4"/>
      <c r="U181" s="4"/>
      <c r="V181" s="4"/>
      <c r="W181" s="5"/>
      <c r="X181" s="4"/>
      <c r="Y181" s="4"/>
      <c r="Z181" s="4"/>
      <c r="AA181" s="4"/>
      <c r="AB181" s="4"/>
      <c r="AC181" s="3"/>
      <c r="AD181" s="3"/>
      <c r="AE181" s="4"/>
      <c r="AF181" s="3"/>
      <c r="AG181" s="4"/>
      <c r="AH181" s="4"/>
      <c r="AI181" s="4"/>
      <c r="AJ181" s="4"/>
      <c r="AK181" s="4"/>
      <c r="AL181" s="4"/>
      <c r="AM181" s="4"/>
    </row>
    <row r="182" spans="1:39" ht="15.75" customHeight="1" x14ac:dyDescent="0.2">
      <c r="A182" s="30"/>
      <c r="B182" s="25"/>
      <c r="C182" s="34"/>
      <c r="D182" s="34"/>
      <c r="E182" s="34"/>
      <c r="F182" s="34"/>
      <c r="G182" s="34"/>
      <c r="H182" s="34"/>
      <c r="I182" s="27"/>
      <c r="J182" s="34"/>
      <c r="K182" s="34"/>
      <c r="L182" s="34"/>
      <c r="M182" s="34"/>
      <c r="N182" s="4"/>
      <c r="O182" s="2"/>
      <c r="P182" s="2"/>
      <c r="Q182" s="2"/>
      <c r="R182" s="2"/>
      <c r="S182" s="2"/>
      <c r="T182" s="4"/>
      <c r="U182" s="4"/>
      <c r="V182" s="4"/>
      <c r="W182" s="5"/>
      <c r="X182" s="4"/>
      <c r="Y182" s="4"/>
      <c r="Z182" s="4"/>
      <c r="AA182" s="4"/>
      <c r="AB182" s="4"/>
      <c r="AC182" s="3"/>
      <c r="AD182" s="3"/>
      <c r="AE182" s="4"/>
      <c r="AF182" s="3"/>
      <c r="AG182" s="4"/>
      <c r="AH182" s="4"/>
      <c r="AI182" s="4"/>
      <c r="AJ182" s="4"/>
      <c r="AK182" s="4"/>
      <c r="AL182" s="4"/>
      <c r="AM182" s="4"/>
    </row>
    <row r="183" spans="1:39" ht="15.75" customHeight="1" x14ac:dyDescent="0.2">
      <c r="A183" s="30"/>
      <c r="B183" s="25"/>
      <c r="C183" s="34"/>
      <c r="D183" s="34"/>
      <c r="E183" s="34"/>
      <c r="F183" s="34"/>
      <c r="G183" s="34"/>
      <c r="H183" s="34"/>
      <c r="I183" s="27"/>
      <c r="J183" s="34"/>
      <c r="K183" s="34"/>
      <c r="L183" s="34"/>
      <c r="M183" s="34"/>
      <c r="N183" s="4"/>
      <c r="O183" s="2"/>
      <c r="P183" s="2"/>
      <c r="Q183" s="2"/>
      <c r="R183" s="2"/>
      <c r="S183" s="2"/>
      <c r="T183" s="4"/>
      <c r="U183" s="4"/>
      <c r="V183" s="4"/>
      <c r="W183" s="5"/>
      <c r="X183" s="4"/>
      <c r="Y183" s="4"/>
      <c r="Z183" s="4"/>
      <c r="AA183" s="4"/>
      <c r="AB183" s="4"/>
      <c r="AC183" s="3"/>
      <c r="AD183" s="3"/>
      <c r="AE183" s="4"/>
      <c r="AF183" s="3"/>
      <c r="AG183" s="4"/>
      <c r="AH183" s="4"/>
      <c r="AI183" s="4"/>
      <c r="AJ183" s="4"/>
      <c r="AK183" s="4"/>
      <c r="AL183" s="4"/>
      <c r="AM183" s="4"/>
    </row>
    <row r="184" spans="1:39" ht="15.75" customHeight="1" x14ac:dyDescent="0.2">
      <c r="A184" s="30"/>
      <c r="B184" s="25"/>
      <c r="C184" s="34"/>
      <c r="D184" s="34"/>
      <c r="E184" s="34"/>
      <c r="F184" s="34"/>
      <c r="G184" s="34"/>
      <c r="H184" s="34"/>
      <c r="I184" s="27"/>
      <c r="J184" s="34"/>
      <c r="K184" s="34"/>
      <c r="L184" s="34"/>
      <c r="M184" s="34"/>
      <c r="N184" s="4"/>
      <c r="O184" s="2"/>
      <c r="P184" s="2"/>
      <c r="Q184" s="2"/>
      <c r="R184" s="2"/>
      <c r="S184" s="2"/>
      <c r="T184" s="4"/>
      <c r="U184" s="4"/>
      <c r="V184" s="4"/>
      <c r="W184" s="5"/>
      <c r="X184" s="4"/>
      <c r="Y184" s="4"/>
      <c r="Z184" s="4"/>
      <c r="AA184" s="4"/>
      <c r="AB184" s="4"/>
      <c r="AC184" s="3"/>
      <c r="AD184" s="3"/>
      <c r="AE184" s="4"/>
      <c r="AF184" s="3"/>
      <c r="AG184" s="4"/>
      <c r="AH184" s="4"/>
      <c r="AI184" s="4"/>
      <c r="AJ184" s="4"/>
      <c r="AK184" s="4"/>
      <c r="AL184" s="4"/>
      <c r="AM184" s="4"/>
    </row>
    <row r="185" spans="1:39" ht="15.75" customHeight="1" x14ac:dyDescent="0.2">
      <c r="A185" s="30"/>
      <c r="B185" s="25"/>
      <c r="C185" s="34"/>
      <c r="D185" s="34"/>
      <c r="E185" s="34"/>
      <c r="F185" s="34"/>
      <c r="G185" s="34"/>
      <c r="H185" s="34"/>
      <c r="I185" s="27"/>
      <c r="J185" s="34"/>
      <c r="K185" s="34"/>
      <c r="L185" s="34"/>
      <c r="M185" s="34"/>
      <c r="N185" s="4"/>
      <c r="O185" s="2"/>
      <c r="P185" s="2"/>
      <c r="Q185" s="2"/>
      <c r="R185" s="2"/>
      <c r="S185" s="2"/>
      <c r="T185" s="4"/>
      <c r="U185" s="4"/>
      <c r="V185" s="4"/>
      <c r="W185" s="5"/>
      <c r="X185" s="4"/>
      <c r="Y185" s="4"/>
      <c r="Z185" s="4"/>
      <c r="AA185" s="4"/>
      <c r="AB185" s="4"/>
      <c r="AC185" s="3"/>
      <c r="AD185" s="3"/>
      <c r="AE185" s="4"/>
      <c r="AF185" s="3"/>
      <c r="AG185" s="4"/>
      <c r="AH185" s="4"/>
      <c r="AI185" s="4"/>
      <c r="AJ185" s="4"/>
      <c r="AK185" s="4"/>
      <c r="AL185" s="4"/>
      <c r="AM185" s="4"/>
    </row>
    <row r="186" spans="1:39" ht="15.75" customHeight="1" x14ac:dyDescent="0.2">
      <c r="A186" s="2"/>
      <c r="B186" s="3"/>
      <c r="C186" s="4"/>
      <c r="D186" s="4"/>
      <c r="E186" s="4"/>
      <c r="F186" s="4"/>
      <c r="G186" s="4"/>
      <c r="H186" s="4"/>
      <c r="I186" s="2"/>
      <c r="J186" s="4"/>
      <c r="K186" s="4"/>
      <c r="L186" s="4"/>
      <c r="M186" s="4"/>
      <c r="N186" s="2"/>
      <c r="O186" s="2"/>
      <c r="P186" s="2"/>
      <c r="Q186" s="2"/>
      <c r="R186" s="2"/>
      <c r="S186" s="2"/>
      <c r="T186" s="4"/>
      <c r="U186" s="4"/>
      <c r="V186" s="4"/>
      <c r="W186" s="5"/>
      <c r="X186" s="4"/>
      <c r="Y186" s="4"/>
      <c r="Z186" s="4"/>
      <c r="AA186" s="4"/>
      <c r="AB186" s="4"/>
      <c r="AC186" s="3"/>
      <c r="AD186" s="3"/>
      <c r="AE186" s="4"/>
      <c r="AF186" s="3"/>
      <c r="AG186" s="4"/>
      <c r="AH186" s="4"/>
      <c r="AI186" s="4"/>
      <c r="AJ186" s="4"/>
      <c r="AK186" s="4"/>
      <c r="AL186" s="4"/>
      <c r="AM186" s="4"/>
    </row>
    <row r="187" spans="1:39" ht="15.75" customHeight="1" x14ac:dyDescent="0.2">
      <c r="A187" s="399"/>
      <c r="B187" s="400"/>
      <c r="C187" s="401"/>
      <c r="D187" s="401"/>
      <c r="E187" s="401"/>
      <c r="F187" s="401"/>
      <c r="G187" s="401"/>
      <c r="H187" s="401"/>
      <c r="I187" s="399"/>
      <c r="J187" s="401"/>
      <c r="K187" s="401"/>
      <c r="L187" s="401"/>
      <c r="M187" s="401"/>
      <c r="N187" s="399"/>
      <c r="O187" s="399"/>
      <c r="P187" s="399"/>
      <c r="Q187" s="399"/>
      <c r="R187" s="399"/>
      <c r="S187" s="399"/>
      <c r="T187" s="399"/>
      <c r="U187" s="399"/>
      <c r="V187" s="399"/>
      <c r="W187" s="402"/>
      <c r="X187" s="399"/>
      <c r="Y187" s="399"/>
      <c r="Z187" s="399"/>
      <c r="AA187" s="399"/>
      <c r="AB187" s="399"/>
      <c r="AC187" s="402"/>
      <c r="AD187" s="402"/>
      <c r="AE187" s="399"/>
      <c r="AF187" s="402"/>
      <c r="AG187" s="399"/>
      <c r="AH187" s="399"/>
      <c r="AI187" s="399"/>
      <c r="AJ187" s="4"/>
      <c r="AK187" s="4"/>
      <c r="AL187" s="4"/>
      <c r="AM187" s="4"/>
    </row>
    <row r="188" spans="1:39" ht="15.75" customHeight="1" x14ac:dyDescent="0.2">
      <c r="A188" s="399"/>
      <c r="B188" s="400"/>
      <c r="C188" s="401"/>
      <c r="D188" s="401"/>
      <c r="E188" s="401"/>
      <c r="F188" s="401"/>
      <c r="G188" s="401"/>
      <c r="H188" s="401"/>
      <c r="I188" s="399"/>
      <c r="J188" s="401"/>
      <c r="K188" s="401"/>
      <c r="L188" s="401"/>
      <c r="M188" s="401"/>
      <c r="N188" s="399"/>
      <c r="O188" s="399"/>
      <c r="P188" s="399"/>
      <c r="Q188" s="399"/>
      <c r="R188" s="399"/>
      <c r="S188" s="399"/>
      <c r="T188" s="399"/>
      <c r="U188" s="399"/>
      <c r="V188" s="399"/>
      <c r="W188" s="402"/>
      <c r="X188" s="399"/>
      <c r="Y188" s="399"/>
      <c r="Z188" s="399"/>
      <c r="AA188" s="399"/>
      <c r="AB188" s="399"/>
      <c r="AC188" s="402"/>
      <c r="AD188" s="402"/>
      <c r="AE188" s="399"/>
      <c r="AF188" s="402"/>
      <c r="AG188" s="399"/>
      <c r="AH188" s="399"/>
      <c r="AI188" s="399"/>
      <c r="AJ188" s="4"/>
      <c r="AK188" s="4"/>
      <c r="AL188" s="4"/>
      <c r="AM188" s="4"/>
    </row>
    <row r="189" spans="1:39" ht="15.75" customHeight="1" x14ac:dyDescent="0.2">
      <c r="A189" s="2"/>
      <c r="B189" s="3"/>
      <c r="C189" s="4"/>
      <c r="D189" s="4"/>
      <c r="E189" s="4"/>
      <c r="F189" s="4"/>
      <c r="G189" s="4"/>
      <c r="H189" s="4"/>
      <c r="I189" s="2"/>
      <c r="J189" s="4"/>
      <c r="K189" s="4"/>
      <c r="L189" s="4"/>
      <c r="M189" s="4"/>
      <c r="N189" s="2"/>
      <c r="O189" s="2"/>
      <c r="P189" s="2"/>
      <c r="Q189" s="2"/>
      <c r="R189" s="2"/>
      <c r="S189" s="2"/>
      <c r="T189" s="4"/>
      <c r="U189" s="4"/>
      <c r="V189" s="4"/>
      <c r="W189" s="5"/>
      <c r="X189" s="4"/>
      <c r="Y189" s="4"/>
      <c r="Z189" s="4"/>
      <c r="AA189" s="4"/>
      <c r="AB189" s="4"/>
      <c r="AC189" s="3"/>
      <c r="AD189" s="3"/>
      <c r="AE189" s="4"/>
      <c r="AF189" s="3"/>
      <c r="AG189" s="4"/>
      <c r="AH189" s="4"/>
      <c r="AI189" s="4"/>
      <c r="AJ189" s="4"/>
      <c r="AK189" s="4"/>
      <c r="AL189" s="4"/>
      <c r="AM189" s="4"/>
    </row>
    <row r="190" spans="1:39" ht="15.75" customHeight="1" x14ac:dyDescent="0.2">
      <c r="A190" s="2"/>
      <c r="B190" s="3"/>
      <c r="C190" s="4"/>
      <c r="D190" s="4"/>
      <c r="E190" s="4"/>
      <c r="F190" s="4"/>
      <c r="G190" s="4"/>
      <c r="H190" s="4"/>
      <c r="I190" s="2"/>
      <c r="J190" s="4"/>
      <c r="K190" s="4"/>
      <c r="L190" s="4"/>
      <c r="M190" s="4"/>
      <c r="N190" s="2"/>
      <c r="O190" s="2"/>
      <c r="P190" s="2"/>
      <c r="Q190" s="2"/>
      <c r="R190" s="2"/>
      <c r="S190" s="2"/>
      <c r="T190" s="4"/>
      <c r="U190" s="4"/>
      <c r="V190" s="4"/>
      <c r="W190" s="5"/>
      <c r="X190" s="4"/>
      <c r="Y190" s="4"/>
      <c r="Z190" s="4"/>
      <c r="AA190" s="4"/>
      <c r="AB190" s="4"/>
      <c r="AC190" s="3"/>
      <c r="AD190" s="3"/>
      <c r="AE190" s="4"/>
      <c r="AF190" s="3"/>
      <c r="AG190" s="4"/>
      <c r="AH190" s="4"/>
      <c r="AI190" s="4"/>
      <c r="AJ190" s="4"/>
      <c r="AK190" s="4"/>
      <c r="AL190" s="4"/>
      <c r="AM190" s="4"/>
    </row>
    <row r="191" spans="1:39" ht="15.75" customHeight="1" x14ac:dyDescent="0.2">
      <c r="A191" s="2"/>
      <c r="B191" s="3"/>
      <c r="C191" s="4"/>
      <c r="D191" s="4"/>
      <c r="E191" s="4"/>
      <c r="F191" s="4"/>
      <c r="G191" s="4"/>
      <c r="H191" s="4"/>
      <c r="I191" s="2"/>
      <c r="J191" s="4"/>
      <c r="K191" s="4"/>
      <c r="L191" s="4"/>
      <c r="M191" s="4"/>
      <c r="N191" s="2"/>
      <c r="O191" s="2"/>
      <c r="P191" s="2"/>
      <c r="Q191" s="2"/>
      <c r="R191" s="2"/>
      <c r="S191" s="2"/>
      <c r="T191" s="4"/>
      <c r="U191" s="4"/>
      <c r="V191" s="4"/>
      <c r="W191" s="5"/>
      <c r="X191" s="4"/>
      <c r="Y191" s="4"/>
      <c r="Z191" s="4"/>
      <c r="AA191" s="4"/>
      <c r="AB191" s="4"/>
      <c r="AC191" s="3"/>
      <c r="AD191" s="3"/>
      <c r="AE191" s="4"/>
      <c r="AF191" s="3"/>
      <c r="AG191" s="4"/>
      <c r="AH191" s="4"/>
      <c r="AI191" s="4"/>
      <c r="AJ191" s="4"/>
      <c r="AK191" s="4"/>
      <c r="AL191" s="4"/>
      <c r="AM191" s="4"/>
    </row>
    <row r="192" spans="1:39" ht="15.75" customHeight="1" x14ac:dyDescent="0.2">
      <c r="A192" s="2"/>
      <c r="B192" s="3"/>
      <c r="C192" s="4"/>
      <c r="D192" s="4"/>
      <c r="E192" s="4"/>
      <c r="F192" s="4"/>
      <c r="G192" s="4"/>
      <c r="H192" s="4"/>
      <c r="I192" s="2"/>
      <c r="J192" s="4"/>
      <c r="K192" s="4"/>
      <c r="L192" s="4"/>
      <c r="M192" s="4"/>
      <c r="N192" s="2"/>
      <c r="O192" s="2"/>
      <c r="P192" s="2"/>
      <c r="Q192" s="2"/>
      <c r="R192" s="2"/>
      <c r="S192" s="2"/>
      <c r="T192" s="4"/>
      <c r="U192" s="4"/>
      <c r="V192" s="4"/>
      <c r="W192" s="5"/>
      <c r="X192" s="4"/>
      <c r="Y192" s="4"/>
      <c r="Z192" s="4"/>
      <c r="AA192" s="4"/>
      <c r="AB192" s="4"/>
      <c r="AC192" s="3"/>
      <c r="AD192" s="3"/>
      <c r="AE192" s="4"/>
      <c r="AF192" s="3"/>
      <c r="AG192" s="4"/>
      <c r="AH192" s="4"/>
      <c r="AI192" s="4"/>
      <c r="AJ192" s="4"/>
      <c r="AK192" s="4"/>
      <c r="AL192" s="4"/>
      <c r="AM192" s="4"/>
    </row>
    <row r="193" spans="1:39" ht="15.75" customHeight="1" x14ac:dyDescent="0.2">
      <c r="A193" s="2"/>
      <c r="B193" s="3"/>
      <c r="C193" s="4"/>
      <c r="D193" s="4"/>
      <c r="E193" s="4"/>
      <c r="F193" s="4"/>
      <c r="G193" s="4"/>
      <c r="H193" s="4"/>
      <c r="I193" s="2"/>
      <c r="J193" s="4"/>
      <c r="K193" s="4"/>
      <c r="L193" s="4"/>
      <c r="M193" s="4"/>
      <c r="N193" s="2"/>
      <c r="O193" s="2"/>
      <c r="P193" s="2"/>
      <c r="Q193" s="2"/>
      <c r="R193" s="2"/>
      <c r="S193" s="2"/>
      <c r="T193" s="4"/>
      <c r="U193" s="4"/>
      <c r="V193" s="4"/>
      <c r="W193" s="5"/>
      <c r="X193" s="4"/>
      <c r="Y193" s="4"/>
      <c r="Z193" s="4"/>
      <c r="AA193" s="4"/>
      <c r="AB193" s="4"/>
      <c r="AC193" s="3"/>
      <c r="AD193" s="3"/>
      <c r="AE193" s="4"/>
      <c r="AF193" s="3"/>
      <c r="AG193" s="4"/>
      <c r="AH193" s="4"/>
      <c r="AI193" s="4"/>
      <c r="AJ193" s="4"/>
      <c r="AK193" s="4"/>
      <c r="AL193" s="4"/>
      <c r="AM193" s="4"/>
    </row>
    <row r="194" spans="1:39" ht="15.75" customHeight="1" x14ac:dyDescent="0.2">
      <c r="A194" s="2"/>
      <c r="B194" s="3"/>
      <c r="C194" s="4"/>
      <c r="D194" s="4"/>
      <c r="E194" s="4"/>
      <c r="F194" s="4"/>
      <c r="G194" s="4"/>
      <c r="H194" s="4"/>
      <c r="I194" s="2"/>
      <c r="J194" s="4"/>
      <c r="K194" s="4"/>
      <c r="L194" s="4"/>
      <c r="M194" s="4"/>
      <c r="N194" s="2"/>
      <c r="O194" s="2"/>
      <c r="P194" s="2"/>
      <c r="Q194" s="2"/>
      <c r="R194" s="2"/>
      <c r="S194" s="2"/>
      <c r="T194" s="4"/>
      <c r="U194" s="4"/>
      <c r="V194" s="4"/>
      <c r="W194" s="5"/>
      <c r="X194" s="4"/>
      <c r="Y194" s="4"/>
      <c r="Z194" s="4"/>
      <c r="AA194" s="4"/>
      <c r="AB194" s="4"/>
      <c r="AC194" s="3"/>
      <c r="AD194" s="3"/>
      <c r="AE194" s="4"/>
      <c r="AF194" s="3"/>
      <c r="AG194" s="4"/>
      <c r="AH194" s="4"/>
      <c r="AI194" s="4"/>
      <c r="AJ194" s="4"/>
      <c r="AK194" s="4"/>
      <c r="AL194" s="4"/>
      <c r="AM194" s="4"/>
    </row>
    <row r="195" spans="1:39" ht="15.75" customHeight="1" x14ac:dyDescent="0.2">
      <c r="A195" s="2"/>
      <c r="B195" s="3"/>
      <c r="C195" s="4"/>
      <c r="D195" s="4"/>
      <c r="E195" s="4"/>
      <c r="F195" s="4"/>
      <c r="G195" s="4"/>
      <c r="H195" s="4"/>
      <c r="I195" s="2"/>
      <c r="J195" s="4"/>
      <c r="K195" s="4"/>
      <c r="L195" s="4"/>
      <c r="M195" s="4"/>
      <c r="N195" s="2"/>
      <c r="O195" s="2"/>
      <c r="P195" s="2"/>
      <c r="Q195" s="2"/>
      <c r="R195" s="2"/>
      <c r="S195" s="2"/>
      <c r="T195" s="4"/>
      <c r="U195" s="4"/>
      <c r="V195" s="4"/>
      <c r="W195" s="5"/>
      <c r="X195" s="4"/>
      <c r="Y195" s="4"/>
      <c r="Z195" s="4"/>
      <c r="AA195" s="4"/>
      <c r="AB195" s="4"/>
      <c r="AC195" s="3"/>
      <c r="AD195" s="3"/>
      <c r="AE195" s="4"/>
      <c r="AF195" s="3"/>
      <c r="AG195" s="4"/>
      <c r="AH195" s="4"/>
      <c r="AI195" s="4"/>
      <c r="AJ195" s="4"/>
      <c r="AK195" s="4"/>
      <c r="AL195" s="4"/>
      <c r="AM195" s="4"/>
    </row>
    <row r="196" spans="1:39" ht="15.75" customHeight="1" x14ac:dyDescent="0.2">
      <c r="A196" s="2"/>
      <c r="B196" s="3"/>
      <c r="C196" s="4"/>
      <c r="D196" s="4"/>
      <c r="E196" s="4"/>
      <c r="F196" s="4"/>
      <c r="G196" s="4"/>
      <c r="H196" s="4"/>
      <c r="I196" s="2"/>
      <c r="J196" s="4"/>
      <c r="K196" s="4"/>
      <c r="L196" s="4"/>
      <c r="M196" s="4"/>
      <c r="N196" s="2"/>
      <c r="O196" s="2"/>
      <c r="P196" s="2"/>
      <c r="Q196" s="2"/>
      <c r="R196" s="2"/>
      <c r="S196" s="2"/>
      <c r="T196" s="4"/>
      <c r="U196" s="4"/>
      <c r="V196" s="4"/>
      <c r="W196" s="5"/>
      <c r="X196" s="4"/>
      <c r="Y196" s="4"/>
      <c r="Z196" s="4"/>
      <c r="AA196" s="4"/>
      <c r="AB196" s="4"/>
      <c r="AC196" s="3"/>
      <c r="AD196" s="3"/>
      <c r="AE196" s="4"/>
      <c r="AF196" s="3"/>
      <c r="AG196" s="4"/>
      <c r="AH196" s="4"/>
      <c r="AI196" s="4"/>
      <c r="AJ196" s="4"/>
      <c r="AK196" s="4"/>
      <c r="AL196" s="4"/>
      <c r="AM196" s="4"/>
    </row>
    <row r="197" spans="1:39" ht="15.75" customHeight="1" x14ac:dyDescent="0.2">
      <c r="A197" s="2"/>
      <c r="B197" s="3"/>
      <c r="C197" s="4"/>
      <c r="D197" s="4"/>
      <c r="E197" s="4"/>
      <c r="F197" s="4"/>
      <c r="G197" s="4"/>
      <c r="H197" s="4"/>
      <c r="I197" s="2"/>
      <c r="J197" s="4"/>
      <c r="K197" s="4"/>
      <c r="L197" s="4"/>
      <c r="M197" s="4"/>
      <c r="N197" s="2"/>
      <c r="O197" s="2"/>
      <c r="P197" s="2"/>
      <c r="Q197" s="2"/>
      <c r="R197" s="2"/>
      <c r="S197" s="2"/>
      <c r="T197" s="4"/>
      <c r="U197" s="4"/>
      <c r="V197" s="4"/>
      <c r="W197" s="5"/>
      <c r="X197" s="4"/>
      <c r="Y197" s="4"/>
      <c r="Z197" s="4"/>
      <c r="AA197" s="4"/>
      <c r="AB197" s="4"/>
      <c r="AC197" s="3"/>
      <c r="AD197" s="3"/>
      <c r="AE197" s="4"/>
      <c r="AF197" s="3"/>
      <c r="AG197" s="4"/>
      <c r="AH197" s="4"/>
      <c r="AI197" s="4"/>
      <c r="AJ197" s="4"/>
      <c r="AK197" s="4"/>
      <c r="AL197" s="4"/>
      <c r="AM197" s="4"/>
    </row>
    <row r="198" spans="1:39" ht="15.75" customHeight="1" x14ac:dyDescent="0.2">
      <c r="A198" s="2"/>
      <c r="B198" s="3"/>
      <c r="C198" s="4"/>
      <c r="D198" s="4"/>
      <c r="E198" s="4"/>
      <c r="F198" s="4"/>
      <c r="G198" s="4"/>
      <c r="H198" s="4"/>
      <c r="I198" s="2"/>
      <c r="J198" s="4"/>
      <c r="K198" s="4"/>
      <c r="L198" s="4"/>
      <c r="M198" s="4"/>
      <c r="N198" s="2"/>
      <c r="O198" s="2"/>
      <c r="P198" s="2"/>
      <c r="Q198" s="2"/>
      <c r="R198" s="2"/>
      <c r="S198" s="2"/>
      <c r="T198" s="4"/>
      <c r="U198" s="4"/>
      <c r="V198" s="4"/>
      <c r="W198" s="5"/>
      <c r="X198" s="4"/>
      <c r="Y198" s="4"/>
      <c r="Z198" s="4"/>
      <c r="AA198" s="4"/>
      <c r="AB198" s="4"/>
      <c r="AC198" s="3"/>
      <c r="AD198" s="3"/>
      <c r="AE198" s="4"/>
      <c r="AF198" s="3"/>
      <c r="AG198" s="4"/>
      <c r="AH198" s="4"/>
      <c r="AI198" s="4"/>
      <c r="AJ198" s="4"/>
      <c r="AK198" s="4"/>
      <c r="AL198" s="4"/>
      <c r="AM198" s="4"/>
    </row>
    <row r="199" spans="1:39" ht="15.75" customHeight="1" x14ac:dyDescent="0.2">
      <c r="A199" s="2"/>
      <c r="B199" s="3"/>
      <c r="C199" s="4"/>
      <c r="D199" s="4"/>
      <c r="E199" s="4"/>
      <c r="F199" s="4"/>
      <c r="G199" s="4"/>
      <c r="H199" s="4"/>
      <c r="I199" s="2"/>
      <c r="J199" s="4"/>
      <c r="K199" s="4"/>
      <c r="L199" s="4"/>
      <c r="M199" s="4"/>
      <c r="N199" s="2"/>
      <c r="O199" s="2"/>
      <c r="P199" s="2"/>
      <c r="Q199" s="2"/>
      <c r="R199" s="2"/>
      <c r="S199" s="2"/>
      <c r="T199" s="4"/>
      <c r="U199" s="4"/>
      <c r="V199" s="4"/>
      <c r="W199" s="5"/>
      <c r="X199" s="4"/>
      <c r="Y199" s="4"/>
      <c r="Z199" s="4"/>
      <c r="AA199" s="4"/>
      <c r="AB199" s="4"/>
      <c r="AC199" s="3"/>
      <c r="AD199" s="3"/>
      <c r="AE199" s="4"/>
      <c r="AF199" s="3"/>
      <c r="AG199" s="4"/>
      <c r="AH199" s="4"/>
      <c r="AI199" s="4"/>
      <c r="AJ199" s="4"/>
      <c r="AK199" s="4"/>
      <c r="AL199" s="4"/>
      <c r="AM199" s="4"/>
    </row>
    <row r="200" spans="1:39" ht="15.75" customHeight="1" x14ac:dyDescent="0.2">
      <c r="A200" s="2"/>
      <c r="B200" s="3"/>
      <c r="C200" s="4"/>
      <c r="D200" s="4"/>
      <c r="E200" s="4"/>
      <c r="F200" s="4"/>
      <c r="G200" s="4"/>
      <c r="H200" s="4"/>
      <c r="I200" s="2"/>
      <c r="J200" s="4"/>
      <c r="K200" s="4"/>
      <c r="L200" s="4"/>
      <c r="M200" s="4"/>
      <c r="N200" s="2"/>
      <c r="O200" s="2"/>
      <c r="P200" s="2"/>
      <c r="Q200" s="2"/>
      <c r="R200" s="2"/>
      <c r="S200" s="2"/>
      <c r="T200" s="4"/>
      <c r="U200" s="4"/>
      <c r="V200" s="4"/>
      <c r="W200" s="5"/>
      <c r="X200" s="4"/>
      <c r="Y200" s="4"/>
      <c r="Z200" s="4"/>
      <c r="AA200" s="4"/>
      <c r="AB200" s="4"/>
      <c r="AC200" s="3"/>
      <c r="AD200" s="3"/>
      <c r="AE200" s="4"/>
      <c r="AF200" s="3"/>
      <c r="AG200" s="4"/>
      <c r="AH200" s="4"/>
      <c r="AI200" s="4"/>
      <c r="AJ200" s="4"/>
      <c r="AK200" s="4"/>
      <c r="AL200" s="4"/>
      <c r="AM200" s="4"/>
    </row>
    <row r="201" spans="1:39" ht="15.75" customHeight="1" x14ac:dyDescent="0.2">
      <c r="A201" s="2"/>
      <c r="B201" s="3"/>
      <c r="C201" s="4"/>
      <c r="D201" s="4"/>
      <c r="E201" s="4"/>
      <c r="F201" s="4"/>
      <c r="G201" s="4"/>
      <c r="H201" s="4"/>
      <c r="I201" s="2"/>
      <c r="J201" s="4"/>
      <c r="K201" s="4"/>
      <c r="L201" s="4"/>
      <c r="M201" s="4"/>
      <c r="N201" s="2"/>
      <c r="O201" s="2"/>
      <c r="P201" s="2"/>
      <c r="Q201" s="2"/>
      <c r="R201" s="2"/>
      <c r="S201" s="2"/>
      <c r="T201" s="4"/>
      <c r="U201" s="4"/>
      <c r="V201" s="4"/>
      <c r="W201" s="5"/>
      <c r="X201" s="4"/>
      <c r="Y201" s="4"/>
      <c r="Z201" s="4"/>
      <c r="AA201" s="4"/>
      <c r="AB201" s="4"/>
      <c r="AC201" s="3"/>
      <c r="AD201" s="3"/>
      <c r="AE201" s="4"/>
      <c r="AF201" s="3"/>
      <c r="AG201" s="4"/>
      <c r="AH201" s="4"/>
      <c r="AI201" s="4"/>
      <c r="AJ201" s="4"/>
      <c r="AK201" s="4"/>
      <c r="AL201" s="4"/>
      <c r="AM201" s="4"/>
    </row>
    <row r="202" spans="1:39" ht="15.75" customHeight="1" x14ac:dyDescent="0.2">
      <c r="A202" s="2"/>
      <c r="B202" s="3"/>
      <c r="C202" s="4"/>
      <c r="D202" s="4"/>
      <c r="E202" s="4"/>
      <c r="F202" s="4"/>
      <c r="G202" s="4"/>
      <c r="H202" s="4"/>
      <c r="I202" s="2"/>
      <c r="J202" s="4"/>
      <c r="K202" s="4"/>
      <c r="L202" s="4"/>
      <c r="M202" s="4"/>
      <c r="N202" s="2"/>
      <c r="O202" s="2"/>
      <c r="P202" s="2"/>
      <c r="Q202" s="2"/>
      <c r="R202" s="2"/>
      <c r="S202" s="2"/>
      <c r="T202" s="4"/>
      <c r="U202" s="4"/>
      <c r="V202" s="4"/>
      <c r="W202" s="5"/>
      <c r="X202" s="4"/>
      <c r="Y202" s="4"/>
      <c r="Z202" s="4"/>
      <c r="AA202" s="4"/>
      <c r="AB202" s="4"/>
      <c r="AC202" s="3"/>
      <c r="AD202" s="3"/>
      <c r="AE202" s="4"/>
      <c r="AF202" s="3"/>
      <c r="AG202" s="4"/>
      <c r="AH202" s="4"/>
      <c r="AI202" s="4"/>
      <c r="AJ202" s="4"/>
      <c r="AK202" s="4"/>
      <c r="AL202" s="4"/>
      <c r="AM202" s="4"/>
    </row>
    <row r="203" spans="1:39" ht="15.75" customHeight="1" x14ac:dyDescent="0.2">
      <c r="A203" s="2"/>
      <c r="B203" s="3"/>
      <c r="C203" s="4"/>
      <c r="D203" s="4"/>
      <c r="E203" s="4"/>
      <c r="F203" s="4"/>
      <c r="G203" s="4"/>
      <c r="H203" s="4"/>
      <c r="I203" s="2"/>
      <c r="J203" s="4"/>
      <c r="K203" s="4"/>
      <c r="L203" s="4"/>
      <c r="M203" s="4"/>
      <c r="N203" s="2"/>
      <c r="O203" s="2"/>
      <c r="P203" s="2"/>
      <c r="Q203" s="2"/>
      <c r="R203" s="2"/>
      <c r="S203" s="2"/>
      <c r="T203" s="4"/>
      <c r="U203" s="4"/>
      <c r="V203" s="4"/>
      <c r="W203" s="5"/>
      <c r="X203" s="4"/>
      <c r="Y203" s="4"/>
      <c r="Z203" s="4"/>
      <c r="AA203" s="4"/>
      <c r="AB203" s="4"/>
      <c r="AC203" s="3"/>
      <c r="AD203" s="3"/>
      <c r="AE203" s="4"/>
      <c r="AF203" s="3"/>
      <c r="AG203" s="4"/>
      <c r="AH203" s="4"/>
      <c r="AI203" s="4"/>
      <c r="AJ203" s="4"/>
      <c r="AK203" s="4"/>
      <c r="AL203" s="4"/>
      <c r="AM203" s="4"/>
    </row>
    <row r="204" spans="1:39" ht="15.75" customHeight="1" x14ac:dyDescent="0.2">
      <c r="A204" s="2"/>
      <c r="B204" s="3"/>
      <c r="C204" s="4"/>
      <c r="D204" s="4"/>
      <c r="E204" s="4"/>
      <c r="F204" s="4"/>
      <c r="G204" s="4"/>
      <c r="H204" s="4"/>
      <c r="I204" s="2"/>
      <c r="J204" s="4"/>
      <c r="K204" s="4"/>
      <c r="L204" s="4"/>
      <c r="M204" s="4"/>
      <c r="N204" s="2"/>
      <c r="O204" s="2"/>
      <c r="P204" s="2"/>
      <c r="Q204" s="2"/>
      <c r="R204" s="2"/>
      <c r="S204" s="2"/>
      <c r="T204" s="4"/>
      <c r="U204" s="4"/>
      <c r="V204" s="4"/>
      <c r="W204" s="5"/>
      <c r="X204" s="4"/>
      <c r="Y204" s="4"/>
      <c r="Z204" s="4"/>
      <c r="AA204" s="4"/>
      <c r="AB204" s="4"/>
      <c r="AC204" s="3"/>
      <c r="AD204" s="3"/>
      <c r="AE204" s="4"/>
      <c r="AF204" s="3"/>
      <c r="AG204" s="4"/>
      <c r="AH204" s="4"/>
      <c r="AI204" s="4"/>
      <c r="AJ204" s="4"/>
      <c r="AK204" s="4"/>
      <c r="AL204" s="4"/>
      <c r="AM204" s="4"/>
    </row>
    <row r="205" spans="1:39" ht="15.75" customHeight="1" x14ac:dyDescent="0.2">
      <c r="A205" s="2"/>
      <c r="B205" s="3"/>
      <c r="C205" s="4"/>
      <c r="D205" s="4"/>
      <c r="E205" s="4"/>
      <c r="F205" s="4"/>
      <c r="G205" s="4"/>
      <c r="H205" s="4"/>
      <c r="I205" s="2"/>
      <c r="J205" s="4"/>
      <c r="K205" s="4"/>
      <c r="L205" s="4"/>
      <c r="M205" s="4"/>
      <c r="N205" s="2"/>
      <c r="O205" s="2"/>
      <c r="P205" s="2"/>
      <c r="Q205" s="2"/>
      <c r="R205" s="2"/>
      <c r="S205" s="2"/>
      <c r="T205" s="4"/>
      <c r="U205" s="4"/>
      <c r="V205" s="4"/>
      <c r="W205" s="5"/>
      <c r="X205" s="4"/>
      <c r="Y205" s="4"/>
      <c r="Z205" s="4"/>
      <c r="AA205" s="4"/>
      <c r="AB205" s="4"/>
      <c r="AC205" s="3"/>
      <c r="AD205" s="3"/>
      <c r="AE205" s="4"/>
      <c r="AF205" s="3"/>
      <c r="AG205" s="4"/>
      <c r="AH205" s="4"/>
      <c r="AI205" s="4"/>
      <c r="AJ205" s="4"/>
      <c r="AK205" s="4"/>
      <c r="AL205" s="4"/>
      <c r="AM205" s="4"/>
    </row>
    <row r="206" spans="1:39" ht="15.75" customHeight="1" x14ac:dyDescent="0.2">
      <c r="A206" s="2"/>
      <c r="B206" s="3"/>
      <c r="C206" s="4"/>
      <c r="D206" s="4"/>
      <c r="E206" s="4"/>
      <c r="F206" s="4"/>
      <c r="G206" s="4"/>
      <c r="H206" s="4"/>
      <c r="I206" s="2"/>
      <c r="J206" s="4"/>
      <c r="K206" s="4"/>
      <c r="L206" s="4"/>
      <c r="M206" s="4"/>
      <c r="N206" s="2"/>
      <c r="O206" s="2"/>
      <c r="P206" s="2"/>
      <c r="Q206" s="2"/>
      <c r="R206" s="2"/>
      <c r="S206" s="2"/>
      <c r="T206" s="4"/>
      <c r="U206" s="4"/>
      <c r="V206" s="4"/>
      <c r="W206" s="5"/>
      <c r="X206" s="4"/>
      <c r="Y206" s="4"/>
      <c r="Z206" s="4"/>
      <c r="AA206" s="4"/>
      <c r="AB206" s="4"/>
      <c r="AC206" s="3"/>
      <c r="AD206" s="3"/>
      <c r="AE206" s="4"/>
      <c r="AF206" s="3"/>
      <c r="AG206" s="4"/>
      <c r="AH206" s="4"/>
      <c r="AI206" s="4"/>
      <c r="AJ206" s="4"/>
      <c r="AK206" s="4"/>
      <c r="AL206" s="4"/>
      <c r="AM206" s="4"/>
    </row>
    <row r="207" spans="1:39" ht="15.75" customHeight="1" x14ac:dyDescent="0.2">
      <c r="A207" s="2"/>
      <c r="B207" s="3"/>
      <c r="C207" s="4"/>
      <c r="D207" s="4"/>
      <c r="E207" s="4"/>
      <c r="F207" s="4"/>
      <c r="G207" s="4"/>
      <c r="H207" s="4"/>
      <c r="I207" s="2"/>
      <c r="J207" s="4"/>
      <c r="K207" s="4"/>
      <c r="L207" s="4"/>
      <c r="M207" s="4"/>
      <c r="N207" s="2"/>
      <c r="O207" s="2"/>
      <c r="P207" s="2"/>
      <c r="Q207" s="2"/>
      <c r="R207" s="2"/>
      <c r="S207" s="2"/>
      <c r="T207" s="4"/>
      <c r="U207" s="4"/>
      <c r="V207" s="4"/>
      <c r="W207" s="5"/>
      <c r="X207" s="4"/>
      <c r="Y207" s="4"/>
      <c r="Z207" s="4"/>
      <c r="AA207" s="4"/>
      <c r="AB207" s="4"/>
      <c r="AC207" s="3"/>
      <c r="AD207" s="3"/>
      <c r="AE207" s="4"/>
      <c r="AF207" s="3"/>
      <c r="AG207" s="4"/>
      <c r="AH207" s="4"/>
      <c r="AI207" s="4"/>
      <c r="AJ207" s="4"/>
      <c r="AK207" s="4"/>
      <c r="AL207" s="4"/>
      <c r="AM207" s="4"/>
    </row>
    <row r="208" spans="1:39" ht="15.75" customHeight="1" x14ac:dyDescent="0.2">
      <c r="A208" s="2"/>
      <c r="B208" s="3"/>
      <c r="C208" s="4"/>
      <c r="D208" s="4"/>
      <c r="E208" s="4"/>
      <c r="F208" s="4"/>
      <c r="G208" s="4"/>
      <c r="H208" s="4"/>
      <c r="I208" s="2"/>
      <c r="J208" s="4"/>
      <c r="K208" s="4"/>
      <c r="L208" s="4"/>
      <c r="M208" s="4"/>
      <c r="N208" s="2"/>
      <c r="O208" s="2"/>
      <c r="P208" s="2"/>
      <c r="Q208" s="2"/>
      <c r="R208" s="2"/>
      <c r="S208" s="2"/>
      <c r="T208" s="4"/>
      <c r="U208" s="4"/>
      <c r="V208" s="4"/>
      <c r="W208" s="5"/>
      <c r="X208" s="4"/>
      <c r="Y208" s="4"/>
      <c r="Z208" s="4"/>
      <c r="AA208" s="4"/>
      <c r="AB208" s="4"/>
      <c r="AC208" s="3"/>
      <c r="AD208" s="3"/>
      <c r="AE208" s="4"/>
      <c r="AF208" s="3"/>
      <c r="AG208" s="4"/>
      <c r="AH208" s="4"/>
      <c r="AI208" s="4"/>
      <c r="AJ208" s="4"/>
      <c r="AK208" s="4"/>
      <c r="AL208" s="4"/>
      <c r="AM208" s="4"/>
    </row>
    <row r="209" spans="1:39" ht="15.75" customHeight="1" x14ac:dyDescent="0.2">
      <c r="A209" s="2"/>
      <c r="B209" s="3"/>
      <c r="C209" s="4"/>
      <c r="D209" s="4"/>
      <c r="E209" s="4"/>
      <c r="F209" s="4"/>
      <c r="G209" s="4"/>
      <c r="H209" s="4"/>
      <c r="I209" s="2"/>
      <c r="J209" s="4"/>
      <c r="K209" s="4"/>
      <c r="L209" s="4"/>
      <c r="M209" s="4"/>
      <c r="N209" s="2"/>
      <c r="O209" s="2"/>
      <c r="P209" s="2"/>
      <c r="Q209" s="2"/>
      <c r="R209" s="2"/>
      <c r="S209" s="2"/>
      <c r="T209" s="4"/>
      <c r="U209" s="4"/>
      <c r="V209" s="4"/>
      <c r="W209" s="5"/>
      <c r="X209" s="4"/>
      <c r="Y209" s="4"/>
      <c r="Z209" s="4"/>
      <c r="AA209" s="4"/>
      <c r="AB209" s="4"/>
      <c r="AC209" s="3"/>
      <c r="AD209" s="3"/>
      <c r="AE209" s="4"/>
      <c r="AF209" s="3"/>
      <c r="AG209" s="4"/>
      <c r="AH209" s="4"/>
      <c r="AI209" s="4"/>
      <c r="AJ209" s="4"/>
      <c r="AK209" s="4"/>
      <c r="AL209" s="4"/>
      <c r="AM209" s="4"/>
    </row>
    <row r="210" spans="1:39" ht="15.75" customHeight="1" x14ac:dyDescent="0.2">
      <c r="A210" s="2"/>
      <c r="B210" s="3"/>
      <c r="C210" s="4"/>
      <c r="D210" s="4"/>
      <c r="E210" s="4"/>
      <c r="F210" s="4"/>
      <c r="G210" s="4"/>
      <c r="H210" s="4"/>
      <c r="I210" s="2"/>
      <c r="J210" s="4"/>
      <c r="K210" s="4"/>
      <c r="L210" s="4"/>
      <c r="M210" s="4"/>
      <c r="N210" s="2"/>
      <c r="O210" s="2"/>
      <c r="P210" s="2"/>
      <c r="Q210" s="2"/>
      <c r="R210" s="2"/>
      <c r="S210" s="2"/>
      <c r="T210" s="4"/>
      <c r="U210" s="4"/>
      <c r="V210" s="4"/>
      <c r="W210" s="5"/>
      <c r="X210" s="4"/>
      <c r="Y210" s="4"/>
      <c r="Z210" s="4"/>
      <c r="AA210" s="4"/>
      <c r="AB210" s="4"/>
      <c r="AC210" s="3"/>
      <c r="AD210" s="3"/>
      <c r="AE210" s="4"/>
      <c r="AF210" s="3"/>
      <c r="AG210" s="4"/>
      <c r="AH210" s="4"/>
      <c r="AI210" s="4"/>
      <c r="AJ210" s="4"/>
      <c r="AK210" s="4"/>
      <c r="AL210" s="4"/>
      <c r="AM210" s="4"/>
    </row>
    <row r="211" spans="1:39" ht="15.75" customHeight="1" x14ac:dyDescent="0.2">
      <c r="A211" s="2"/>
      <c r="B211" s="3"/>
      <c r="C211" s="4"/>
      <c r="D211" s="4"/>
      <c r="E211" s="4"/>
      <c r="F211" s="4"/>
      <c r="G211" s="4"/>
      <c r="H211" s="4"/>
      <c r="I211" s="2"/>
      <c r="J211" s="4"/>
      <c r="K211" s="4"/>
      <c r="L211" s="4"/>
      <c r="M211" s="4"/>
      <c r="N211" s="2"/>
      <c r="O211" s="2"/>
      <c r="P211" s="2"/>
      <c r="Q211" s="2"/>
      <c r="R211" s="2"/>
      <c r="S211" s="2"/>
      <c r="T211" s="4"/>
      <c r="U211" s="4"/>
      <c r="V211" s="4"/>
      <c r="W211" s="5"/>
      <c r="X211" s="4"/>
      <c r="Y211" s="4"/>
      <c r="Z211" s="4"/>
      <c r="AA211" s="4"/>
      <c r="AB211" s="4"/>
      <c r="AC211" s="3"/>
      <c r="AD211" s="3"/>
      <c r="AE211" s="4"/>
      <c r="AF211" s="3"/>
      <c r="AG211" s="4"/>
      <c r="AH211" s="4"/>
      <c r="AI211" s="4"/>
      <c r="AJ211" s="4"/>
      <c r="AK211" s="4"/>
      <c r="AL211" s="4"/>
      <c r="AM211" s="4"/>
    </row>
    <row r="212" spans="1:39" ht="15.75" customHeight="1" x14ac:dyDescent="0.2">
      <c r="A212" s="2"/>
      <c r="B212" s="3"/>
      <c r="C212" s="4"/>
      <c r="D212" s="4"/>
      <c r="E212" s="4"/>
      <c r="F212" s="4"/>
      <c r="G212" s="4"/>
      <c r="H212" s="4"/>
      <c r="I212" s="2"/>
      <c r="J212" s="4"/>
      <c r="K212" s="4"/>
      <c r="L212" s="4"/>
      <c r="M212" s="4"/>
      <c r="N212" s="2"/>
      <c r="O212" s="2"/>
      <c r="P212" s="2"/>
      <c r="Q212" s="2"/>
      <c r="R212" s="2"/>
      <c r="S212" s="2"/>
      <c r="T212" s="4"/>
      <c r="U212" s="4"/>
      <c r="V212" s="4"/>
      <c r="W212" s="5"/>
      <c r="X212" s="4"/>
      <c r="Y212" s="4"/>
      <c r="Z212" s="4"/>
      <c r="AA212" s="4"/>
      <c r="AB212" s="4"/>
      <c r="AC212" s="3"/>
      <c r="AD212" s="3"/>
      <c r="AE212" s="4"/>
      <c r="AF212" s="3"/>
      <c r="AG212" s="4"/>
      <c r="AH212" s="4"/>
      <c r="AI212" s="4"/>
      <c r="AJ212" s="4"/>
      <c r="AK212" s="4"/>
      <c r="AL212" s="4"/>
      <c r="AM212" s="4"/>
    </row>
    <row r="213" spans="1:39" ht="15.75" customHeight="1" x14ac:dyDescent="0.2">
      <c r="A213" s="2"/>
      <c r="B213" s="3"/>
      <c r="C213" s="4"/>
      <c r="D213" s="4"/>
      <c r="E213" s="4"/>
      <c r="F213" s="4"/>
      <c r="G213" s="4"/>
      <c r="H213" s="4"/>
      <c r="I213" s="2"/>
      <c r="J213" s="4"/>
      <c r="K213" s="4"/>
      <c r="L213" s="4"/>
      <c r="M213" s="4"/>
      <c r="N213" s="2"/>
      <c r="O213" s="2"/>
      <c r="P213" s="2"/>
      <c r="Q213" s="2"/>
      <c r="R213" s="2"/>
      <c r="S213" s="2"/>
      <c r="T213" s="4"/>
      <c r="U213" s="4"/>
      <c r="V213" s="4"/>
      <c r="W213" s="5"/>
      <c r="X213" s="4"/>
      <c r="Y213" s="4"/>
      <c r="Z213" s="4"/>
      <c r="AA213" s="4"/>
      <c r="AB213" s="4"/>
      <c r="AC213" s="3"/>
      <c r="AD213" s="3"/>
      <c r="AE213" s="4"/>
      <c r="AF213" s="3"/>
      <c r="AG213" s="4"/>
      <c r="AH213" s="4"/>
      <c r="AI213" s="4"/>
      <c r="AJ213" s="4"/>
      <c r="AK213" s="4"/>
      <c r="AL213" s="4"/>
      <c r="AM213" s="4"/>
    </row>
    <row r="214" spans="1:39" ht="15.75" customHeight="1" x14ac:dyDescent="0.2">
      <c r="A214" s="2"/>
      <c r="B214" s="3"/>
      <c r="C214" s="4"/>
      <c r="D214" s="4"/>
      <c r="E214" s="4"/>
      <c r="F214" s="4"/>
      <c r="G214" s="4"/>
      <c r="H214" s="4"/>
      <c r="I214" s="2"/>
      <c r="J214" s="4"/>
      <c r="K214" s="4"/>
      <c r="L214" s="4"/>
      <c r="M214" s="4"/>
      <c r="N214" s="2"/>
      <c r="O214" s="2"/>
      <c r="P214" s="2"/>
      <c r="Q214" s="2"/>
      <c r="R214" s="2"/>
      <c r="S214" s="2"/>
      <c r="T214" s="4"/>
      <c r="U214" s="4"/>
      <c r="V214" s="4"/>
      <c r="W214" s="5"/>
      <c r="X214" s="4"/>
      <c r="Y214" s="4"/>
      <c r="Z214" s="4"/>
      <c r="AA214" s="4"/>
      <c r="AB214" s="4"/>
      <c r="AC214" s="3"/>
      <c r="AD214" s="3"/>
      <c r="AE214" s="4"/>
      <c r="AF214" s="3"/>
      <c r="AG214" s="4"/>
      <c r="AH214" s="4"/>
      <c r="AI214" s="4"/>
      <c r="AJ214" s="4"/>
      <c r="AK214" s="4"/>
      <c r="AL214" s="4"/>
      <c r="AM214" s="4"/>
    </row>
    <row r="215" spans="1:39" ht="15.75" customHeight="1" x14ac:dyDescent="0.2">
      <c r="A215" s="2"/>
      <c r="B215" s="3"/>
      <c r="C215" s="4"/>
      <c r="D215" s="4"/>
      <c r="E215" s="4"/>
      <c r="F215" s="4"/>
      <c r="G215" s="4"/>
      <c r="H215" s="4"/>
      <c r="I215" s="2"/>
      <c r="J215" s="4"/>
      <c r="K215" s="4"/>
      <c r="L215" s="4"/>
      <c r="M215" s="4"/>
      <c r="N215" s="2"/>
      <c r="O215" s="2"/>
      <c r="P215" s="2"/>
      <c r="Q215" s="2"/>
      <c r="R215" s="2"/>
      <c r="S215" s="2"/>
      <c r="T215" s="4"/>
      <c r="U215" s="4"/>
      <c r="V215" s="4"/>
      <c r="W215" s="5"/>
      <c r="X215" s="4"/>
      <c r="Y215" s="4"/>
      <c r="Z215" s="4"/>
      <c r="AA215" s="4"/>
      <c r="AB215" s="4"/>
      <c r="AC215" s="3"/>
      <c r="AD215" s="3"/>
      <c r="AE215" s="4"/>
      <c r="AF215" s="3"/>
      <c r="AG215" s="4"/>
      <c r="AH215" s="4"/>
      <c r="AI215" s="4"/>
      <c r="AJ215" s="4"/>
      <c r="AK215" s="4"/>
      <c r="AL215" s="4"/>
      <c r="AM215" s="4"/>
    </row>
    <row r="216" spans="1:39" ht="15.75" customHeight="1" x14ac:dyDescent="0.2">
      <c r="A216" s="2"/>
      <c r="B216" s="3"/>
      <c r="C216" s="4"/>
      <c r="D216" s="4"/>
      <c r="E216" s="4"/>
      <c r="F216" s="4"/>
      <c r="G216" s="4"/>
      <c r="H216" s="4"/>
      <c r="I216" s="2"/>
      <c r="J216" s="4"/>
      <c r="K216" s="4"/>
      <c r="L216" s="4"/>
      <c r="M216" s="4"/>
      <c r="N216" s="2"/>
      <c r="O216" s="2"/>
      <c r="P216" s="2"/>
      <c r="Q216" s="2"/>
      <c r="R216" s="2"/>
      <c r="S216" s="2"/>
      <c r="T216" s="4"/>
      <c r="U216" s="4"/>
      <c r="V216" s="4"/>
      <c r="W216" s="5"/>
      <c r="X216" s="4"/>
      <c r="Y216" s="4"/>
      <c r="Z216" s="4"/>
      <c r="AA216" s="4"/>
      <c r="AB216" s="4"/>
      <c r="AC216" s="3"/>
      <c r="AD216" s="3"/>
      <c r="AE216" s="4"/>
      <c r="AF216" s="3"/>
      <c r="AG216" s="4"/>
      <c r="AH216" s="4"/>
      <c r="AI216" s="4"/>
      <c r="AJ216" s="4"/>
      <c r="AK216" s="4"/>
      <c r="AL216" s="4"/>
      <c r="AM216" s="4"/>
    </row>
    <row r="217" spans="1:39" ht="15.75" customHeight="1" x14ac:dyDescent="0.2">
      <c r="A217" s="2"/>
      <c r="B217" s="3"/>
      <c r="C217" s="4"/>
      <c r="D217" s="4"/>
      <c r="E217" s="4"/>
      <c r="F217" s="4"/>
      <c r="G217" s="4"/>
      <c r="H217" s="4"/>
      <c r="I217" s="2"/>
      <c r="J217" s="4"/>
      <c r="K217" s="4"/>
      <c r="L217" s="4"/>
      <c r="M217" s="4"/>
      <c r="N217" s="2"/>
      <c r="O217" s="2"/>
      <c r="P217" s="2"/>
      <c r="Q217" s="2"/>
      <c r="R217" s="2"/>
      <c r="S217" s="2"/>
      <c r="T217" s="4"/>
      <c r="U217" s="4"/>
      <c r="V217" s="4"/>
      <c r="W217" s="5"/>
      <c r="X217" s="4"/>
      <c r="Y217" s="4"/>
      <c r="Z217" s="4"/>
      <c r="AA217" s="4"/>
      <c r="AB217" s="4"/>
      <c r="AC217" s="3"/>
      <c r="AD217" s="3"/>
      <c r="AE217" s="4"/>
      <c r="AF217" s="3"/>
      <c r="AG217" s="4"/>
      <c r="AH217" s="4"/>
      <c r="AI217" s="4"/>
      <c r="AJ217" s="4"/>
      <c r="AK217" s="4"/>
      <c r="AL217" s="4"/>
      <c r="AM217" s="4"/>
    </row>
    <row r="218" spans="1:39" ht="15.75" customHeight="1" x14ac:dyDescent="0.2">
      <c r="A218" s="2"/>
      <c r="B218" s="3"/>
      <c r="C218" s="4"/>
      <c r="D218" s="4"/>
      <c r="E218" s="4"/>
      <c r="F218" s="4"/>
      <c r="G218" s="4"/>
      <c r="H218" s="4"/>
      <c r="I218" s="2"/>
      <c r="J218" s="4"/>
      <c r="K218" s="4"/>
      <c r="L218" s="4"/>
      <c r="M218" s="4"/>
      <c r="N218" s="2"/>
      <c r="O218" s="2"/>
      <c r="P218" s="2"/>
      <c r="Q218" s="2"/>
      <c r="R218" s="2"/>
      <c r="S218" s="2"/>
      <c r="T218" s="4"/>
      <c r="U218" s="4"/>
      <c r="V218" s="4"/>
      <c r="W218" s="5"/>
      <c r="X218" s="4"/>
      <c r="Y218" s="4"/>
      <c r="Z218" s="4"/>
      <c r="AA218" s="4"/>
      <c r="AB218" s="4"/>
      <c r="AC218" s="3"/>
      <c r="AD218" s="3"/>
      <c r="AE218" s="4"/>
      <c r="AF218" s="3"/>
      <c r="AG218" s="4"/>
      <c r="AH218" s="4"/>
      <c r="AI218" s="4"/>
      <c r="AJ218" s="4"/>
      <c r="AK218" s="4"/>
      <c r="AL218" s="4"/>
      <c r="AM218" s="4"/>
    </row>
    <row r="219" spans="1:39" ht="15.75" customHeight="1" x14ac:dyDescent="0.2">
      <c r="A219" s="2"/>
      <c r="B219" s="3"/>
      <c r="C219" s="4"/>
      <c r="D219" s="4"/>
      <c r="E219" s="4"/>
      <c r="F219" s="4"/>
      <c r="G219" s="4"/>
      <c r="H219" s="4"/>
      <c r="I219" s="2"/>
      <c r="J219" s="4"/>
      <c r="K219" s="4"/>
      <c r="L219" s="4"/>
      <c r="M219" s="4"/>
      <c r="N219" s="2"/>
      <c r="O219" s="2"/>
      <c r="P219" s="2"/>
      <c r="Q219" s="2"/>
      <c r="R219" s="2"/>
      <c r="S219" s="2"/>
      <c r="T219" s="4"/>
      <c r="U219" s="4"/>
      <c r="V219" s="4"/>
      <c r="W219" s="5"/>
      <c r="X219" s="4"/>
      <c r="Y219" s="4"/>
      <c r="Z219" s="4"/>
      <c r="AA219" s="4"/>
      <c r="AB219" s="4"/>
      <c r="AC219" s="3"/>
      <c r="AD219" s="3"/>
      <c r="AE219" s="4"/>
      <c r="AF219" s="3"/>
      <c r="AG219" s="4"/>
      <c r="AH219" s="4"/>
      <c r="AI219" s="4"/>
      <c r="AJ219" s="4"/>
      <c r="AK219" s="4"/>
      <c r="AL219" s="4"/>
      <c r="AM219" s="4"/>
    </row>
    <row r="220" spans="1:39" ht="15.75" customHeight="1" x14ac:dyDescent="0.2">
      <c r="A220" s="2"/>
      <c r="B220" s="3"/>
      <c r="C220" s="4"/>
      <c r="D220" s="4"/>
      <c r="E220" s="4"/>
      <c r="F220" s="4"/>
      <c r="G220" s="4"/>
      <c r="H220" s="4"/>
      <c r="I220" s="2"/>
      <c r="J220" s="4"/>
      <c r="K220" s="4"/>
      <c r="L220" s="4"/>
      <c r="M220" s="4"/>
      <c r="N220" s="2"/>
      <c r="O220" s="2"/>
      <c r="P220" s="2"/>
      <c r="Q220" s="2"/>
      <c r="R220" s="2"/>
      <c r="S220" s="2"/>
      <c r="T220" s="4"/>
      <c r="U220" s="4"/>
      <c r="V220" s="4"/>
      <c r="W220" s="5"/>
      <c r="X220" s="4"/>
      <c r="Y220" s="4"/>
      <c r="Z220" s="4"/>
      <c r="AA220" s="4"/>
      <c r="AB220" s="4"/>
      <c r="AC220" s="3"/>
      <c r="AD220" s="3"/>
      <c r="AE220" s="4"/>
      <c r="AF220" s="3"/>
      <c r="AG220" s="4"/>
      <c r="AH220" s="4"/>
      <c r="AI220" s="4"/>
      <c r="AJ220" s="4"/>
      <c r="AK220" s="4"/>
      <c r="AL220" s="4"/>
      <c r="AM220" s="4"/>
    </row>
    <row r="221" spans="1:39" ht="15.75" customHeight="1" x14ac:dyDescent="0.2">
      <c r="A221" s="2"/>
      <c r="B221" s="3"/>
      <c r="C221" s="4"/>
      <c r="D221" s="4"/>
      <c r="E221" s="4"/>
      <c r="F221" s="4"/>
      <c r="G221" s="4"/>
      <c r="H221" s="4"/>
      <c r="I221" s="2"/>
      <c r="J221" s="4"/>
      <c r="K221" s="4"/>
      <c r="L221" s="4"/>
      <c r="M221" s="4"/>
      <c r="N221" s="2"/>
      <c r="O221" s="2"/>
      <c r="P221" s="2"/>
      <c r="Q221" s="2"/>
      <c r="R221" s="2"/>
      <c r="S221" s="2"/>
      <c r="T221" s="4"/>
      <c r="U221" s="4"/>
      <c r="V221" s="4"/>
      <c r="W221" s="5"/>
      <c r="X221" s="4"/>
      <c r="Y221" s="4"/>
      <c r="Z221" s="4"/>
      <c r="AA221" s="4"/>
      <c r="AB221" s="4"/>
      <c r="AC221" s="3"/>
      <c r="AD221" s="3"/>
      <c r="AE221" s="4"/>
      <c r="AF221" s="3"/>
      <c r="AG221" s="4"/>
      <c r="AH221" s="4"/>
      <c r="AI221" s="4"/>
      <c r="AJ221" s="4"/>
      <c r="AK221" s="4"/>
      <c r="AL221" s="4"/>
      <c r="AM221" s="4"/>
    </row>
    <row r="222" spans="1:39" ht="15.75" customHeight="1" x14ac:dyDescent="0.2">
      <c r="A222" s="2"/>
      <c r="B222" s="3"/>
      <c r="C222" s="4"/>
      <c r="D222" s="4"/>
      <c r="E222" s="4"/>
      <c r="F222" s="4"/>
      <c r="G222" s="4"/>
      <c r="H222" s="4"/>
      <c r="I222" s="2"/>
      <c r="J222" s="4"/>
      <c r="K222" s="4"/>
      <c r="L222" s="4"/>
      <c r="M222" s="4"/>
      <c r="N222" s="2"/>
      <c r="O222" s="2"/>
      <c r="P222" s="2"/>
      <c r="Q222" s="2"/>
      <c r="R222" s="2"/>
      <c r="S222" s="2"/>
      <c r="T222" s="4"/>
      <c r="U222" s="4"/>
      <c r="V222" s="4"/>
      <c r="W222" s="5"/>
      <c r="X222" s="4"/>
      <c r="Y222" s="4"/>
      <c r="Z222" s="4"/>
      <c r="AA222" s="4"/>
      <c r="AB222" s="4"/>
      <c r="AC222" s="3"/>
      <c r="AD222" s="3"/>
      <c r="AE222" s="4"/>
      <c r="AF222" s="3"/>
      <c r="AG222" s="4"/>
      <c r="AH222" s="4"/>
      <c r="AI222" s="4"/>
      <c r="AJ222" s="4"/>
      <c r="AK222" s="4"/>
      <c r="AL222" s="4"/>
      <c r="AM222" s="4"/>
    </row>
    <row r="223" spans="1:39" ht="15.75" customHeight="1" x14ac:dyDescent="0.2">
      <c r="A223" s="2"/>
      <c r="B223" s="3"/>
      <c r="C223" s="4"/>
      <c r="D223" s="4"/>
      <c r="E223" s="4"/>
      <c r="F223" s="4"/>
      <c r="G223" s="4"/>
      <c r="H223" s="4"/>
      <c r="I223" s="2"/>
      <c r="J223" s="4"/>
      <c r="K223" s="4"/>
      <c r="L223" s="4"/>
      <c r="M223" s="4"/>
      <c r="N223" s="2"/>
      <c r="O223" s="2"/>
      <c r="P223" s="2"/>
      <c r="Q223" s="2"/>
      <c r="R223" s="2"/>
      <c r="S223" s="2"/>
      <c r="T223" s="4"/>
      <c r="U223" s="4"/>
      <c r="V223" s="4"/>
      <c r="W223" s="5"/>
      <c r="X223" s="4"/>
      <c r="Y223" s="4"/>
      <c r="Z223" s="4"/>
      <c r="AA223" s="4"/>
      <c r="AB223" s="4"/>
      <c r="AC223" s="3"/>
      <c r="AD223" s="3"/>
      <c r="AE223" s="4"/>
      <c r="AF223" s="3"/>
      <c r="AG223" s="4"/>
      <c r="AH223" s="4"/>
      <c r="AI223" s="4"/>
      <c r="AJ223" s="4"/>
      <c r="AK223" s="4"/>
      <c r="AL223" s="4"/>
      <c r="AM223" s="4"/>
    </row>
    <row r="224" spans="1:39" ht="15.75" customHeight="1" x14ac:dyDescent="0.2">
      <c r="A224" s="2"/>
      <c r="B224" s="3"/>
      <c r="C224" s="4"/>
      <c r="D224" s="4"/>
      <c r="E224" s="4"/>
      <c r="F224" s="4"/>
      <c r="G224" s="4"/>
      <c r="H224" s="4"/>
      <c r="I224" s="2"/>
      <c r="J224" s="4"/>
      <c r="K224" s="4"/>
      <c r="L224" s="4"/>
      <c r="M224" s="4"/>
      <c r="N224" s="2"/>
      <c r="O224" s="2"/>
      <c r="P224" s="2"/>
      <c r="Q224" s="2"/>
      <c r="R224" s="2"/>
      <c r="S224" s="2"/>
      <c r="T224" s="4"/>
      <c r="U224" s="4"/>
      <c r="V224" s="4"/>
      <c r="W224" s="5"/>
      <c r="X224" s="4"/>
      <c r="Y224" s="4"/>
      <c r="Z224" s="4"/>
      <c r="AA224" s="4"/>
      <c r="AB224" s="4"/>
      <c r="AC224" s="3"/>
      <c r="AD224" s="3"/>
      <c r="AE224" s="4"/>
      <c r="AF224" s="3"/>
      <c r="AG224" s="4"/>
      <c r="AH224" s="4"/>
      <c r="AI224" s="4"/>
      <c r="AJ224" s="4"/>
      <c r="AK224" s="4"/>
      <c r="AL224" s="4"/>
      <c r="AM224" s="4"/>
    </row>
    <row r="225" spans="1:39" ht="15.75" customHeight="1" x14ac:dyDescent="0.2">
      <c r="A225" s="2"/>
      <c r="B225" s="3"/>
      <c r="C225" s="4"/>
      <c r="D225" s="4"/>
      <c r="E225" s="4"/>
      <c r="F225" s="4"/>
      <c r="G225" s="4"/>
      <c r="H225" s="4"/>
      <c r="I225" s="2"/>
      <c r="J225" s="4"/>
      <c r="K225" s="4"/>
      <c r="L225" s="4"/>
      <c r="M225" s="4"/>
      <c r="N225" s="2"/>
      <c r="O225" s="2"/>
      <c r="P225" s="2"/>
      <c r="Q225" s="2"/>
      <c r="R225" s="2"/>
      <c r="S225" s="2"/>
      <c r="T225" s="4"/>
      <c r="U225" s="4"/>
      <c r="V225" s="4"/>
      <c r="W225" s="5"/>
      <c r="X225" s="4"/>
      <c r="Y225" s="4"/>
      <c r="Z225" s="4"/>
      <c r="AA225" s="4"/>
      <c r="AB225" s="4"/>
      <c r="AC225" s="3"/>
      <c r="AD225" s="3"/>
      <c r="AE225" s="4"/>
      <c r="AF225" s="3"/>
      <c r="AG225" s="4"/>
      <c r="AH225" s="4"/>
      <c r="AI225" s="4"/>
      <c r="AJ225" s="4"/>
      <c r="AK225" s="4"/>
      <c r="AL225" s="4"/>
      <c r="AM225" s="4"/>
    </row>
    <row r="226" spans="1:39" ht="15.75" customHeight="1" x14ac:dyDescent="0.2">
      <c r="A226" s="2"/>
      <c r="B226" s="3"/>
      <c r="C226" s="4"/>
      <c r="D226" s="4"/>
      <c r="E226" s="4"/>
      <c r="F226" s="4"/>
      <c r="G226" s="4"/>
      <c r="H226" s="4"/>
      <c r="I226" s="2"/>
      <c r="J226" s="4"/>
      <c r="K226" s="4"/>
      <c r="L226" s="4"/>
      <c r="M226" s="4"/>
      <c r="N226" s="2"/>
      <c r="O226" s="2"/>
      <c r="P226" s="2"/>
      <c r="Q226" s="2"/>
      <c r="R226" s="2"/>
      <c r="S226" s="2"/>
      <c r="T226" s="4"/>
      <c r="U226" s="4"/>
      <c r="V226" s="4"/>
      <c r="W226" s="5"/>
      <c r="X226" s="4"/>
      <c r="Y226" s="4"/>
      <c r="Z226" s="4"/>
      <c r="AA226" s="4"/>
      <c r="AB226" s="4"/>
      <c r="AC226" s="3"/>
      <c r="AD226" s="3"/>
      <c r="AE226" s="4"/>
      <c r="AF226" s="3"/>
      <c r="AG226" s="4"/>
      <c r="AH226" s="4"/>
      <c r="AI226" s="4"/>
      <c r="AJ226" s="4"/>
      <c r="AK226" s="4"/>
      <c r="AL226" s="4"/>
      <c r="AM226" s="4"/>
    </row>
    <row r="227" spans="1:39" ht="15.75" customHeight="1" x14ac:dyDescent="0.2">
      <c r="A227" s="2"/>
      <c r="B227" s="3"/>
      <c r="C227" s="4"/>
      <c r="D227" s="4"/>
      <c r="E227" s="4"/>
      <c r="F227" s="4"/>
      <c r="G227" s="4"/>
      <c r="H227" s="4"/>
      <c r="I227" s="2"/>
      <c r="J227" s="4"/>
      <c r="K227" s="4"/>
      <c r="L227" s="4"/>
      <c r="M227" s="4"/>
      <c r="N227" s="2"/>
      <c r="O227" s="2"/>
      <c r="P227" s="2"/>
      <c r="Q227" s="2"/>
      <c r="R227" s="2"/>
      <c r="S227" s="2"/>
      <c r="T227" s="4"/>
      <c r="U227" s="4"/>
      <c r="V227" s="4"/>
      <c r="W227" s="5"/>
      <c r="X227" s="4"/>
      <c r="Y227" s="4"/>
      <c r="Z227" s="4"/>
      <c r="AA227" s="4"/>
      <c r="AB227" s="4"/>
      <c r="AC227" s="3"/>
      <c r="AD227" s="3"/>
      <c r="AE227" s="4"/>
      <c r="AF227" s="3"/>
      <c r="AG227" s="4"/>
      <c r="AH227" s="4"/>
      <c r="AI227" s="4"/>
      <c r="AJ227" s="4"/>
      <c r="AK227" s="4"/>
      <c r="AL227" s="4"/>
      <c r="AM227" s="4"/>
    </row>
    <row r="228" spans="1:39" ht="15.75" customHeight="1" x14ac:dyDescent="0.2">
      <c r="A228" s="2"/>
      <c r="B228" s="3"/>
      <c r="C228" s="4"/>
      <c r="D228" s="4"/>
      <c r="E228" s="4"/>
      <c r="F228" s="4"/>
      <c r="G228" s="4"/>
      <c r="H228" s="4"/>
      <c r="I228" s="2"/>
      <c r="J228" s="4"/>
      <c r="K228" s="4"/>
      <c r="L228" s="4"/>
      <c r="M228" s="4"/>
      <c r="N228" s="2"/>
      <c r="O228" s="2"/>
      <c r="P228" s="2"/>
      <c r="Q228" s="2"/>
      <c r="R228" s="2"/>
      <c r="S228" s="2"/>
      <c r="T228" s="4"/>
      <c r="U228" s="4"/>
      <c r="V228" s="4"/>
      <c r="W228" s="5"/>
      <c r="X228" s="4"/>
      <c r="Y228" s="4"/>
      <c r="Z228" s="4"/>
      <c r="AA228" s="4"/>
      <c r="AB228" s="4"/>
      <c r="AC228" s="3"/>
      <c r="AD228" s="3"/>
      <c r="AE228" s="4"/>
      <c r="AF228" s="3"/>
      <c r="AG228" s="4"/>
      <c r="AH228" s="4"/>
      <c r="AI228" s="4"/>
      <c r="AJ228" s="4"/>
      <c r="AK228" s="4"/>
      <c r="AL228" s="4"/>
      <c r="AM228" s="4"/>
    </row>
    <row r="229" spans="1:39" ht="15.75" customHeight="1" x14ac:dyDescent="0.2">
      <c r="A229" s="2"/>
      <c r="B229" s="3"/>
      <c r="C229" s="4"/>
      <c r="D229" s="4"/>
      <c r="E229" s="4"/>
      <c r="F229" s="4"/>
      <c r="G229" s="4"/>
      <c r="H229" s="4"/>
      <c r="I229" s="2"/>
      <c r="J229" s="4"/>
      <c r="K229" s="4"/>
      <c r="L229" s="4"/>
      <c r="M229" s="4"/>
      <c r="N229" s="2"/>
      <c r="O229" s="2"/>
      <c r="P229" s="2"/>
      <c r="Q229" s="2"/>
      <c r="R229" s="2"/>
      <c r="S229" s="2"/>
      <c r="T229" s="4"/>
      <c r="U229" s="4"/>
      <c r="V229" s="4"/>
      <c r="W229" s="5"/>
      <c r="X229" s="4"/>
      <c r="Y229" s="4"/>
      <c r="Z229" s="4"/>
      <c r="AA229" s="4"/>
      <c r="AB229" s="4"/>
      <c r="AC229" s="3"/>
      <c r="AD229" s="3"/>
      <c r="AE229" s="4"/>
      <c r="AF229" s="3"/>
      <c r="AG229" s="4"/>
      <c r="AH229" s="4"/>
      <c r="AI229" s="4"/>
      <c r="AJ229" s="4"/>
      <c r="AK229" s="4"/>
      <c r="AL229" s="4"/>
      <c r="AM229" s="4"/>
    </row>
    <row r="230" spans="1:39" ht="15.75" customHeight="1" x14ac:dyDescent="0.2">
      <c r="A230" s="2"/>
      <c r="B230" s="3"/>
      <c r="C230" s="4"/>
      <c r="D230" s="4"/>
      <c r="E230" s="4"/>
      <c r="F230" s="4"/>
      <c r="G230" s="4"/>
      <c r="H230" s="4"/>
      <c r="I230" s="2"/>
      <c r="J230" s="4"/>
      <c r="K230" s="4"/>
      <c r="L230" s="4"/>
      <c r="M230" s="4"/>
      <c r="N230" s="2"/>
      <c r="O230" s="2"/>
      <c r="P230" s="2"/>
      <c r="Q230" s="2"/>
      <c r="R230" s="2"/>
      <c r="S230" s="2"/>
      <c r="T230" s="4"/>
      <c r="U230" s="4"/>
      <c r="V230" s="4"/>
      <c r="W230" s="5"/>
      <c r="X230" s="4"/>
      <c r="Y230" s="4"/>
      <c r="Z230" s="4"/>
      <c r="AA230" s="4"/>
      <c r="AB230" s="4"/>
      <c r="AC230" s="3"/>
      <c r="AD230" s="3"/>
      <c r="AE230" s="4"/>
      <c r="AF230" s="3"/>
      <c r="AG230" s="4"/>
      <c r="AH230" s="4"/>
      <c r="AI230" s="4"/>
      <c r="AJ230" s="4"/>
      <c r="AK230" s="4"/>
      <c r="AL230" s="4"/>
      <c r="AM230" s="4"/>
    </row>
    <row r="231" spans="1:39" ht="15.75" customHeight="1" x14ac:dyDescent="0.2">
      <c r="A231" s="2"/>
      <c r="B231" s="3"/>
      <c r="C231" s="4"/>
      <c r="D231" s="4"/>
      <c r="E231" s="4"/>
      <c r="F231" s="4"/>
      <c r="G231" s="4"/>
      <c r="H231" s="4"/>
      <c r="I231" s="2"/>
      <c r="J231" s="4"/>
      <c r="K231" s="4"/>
      <c r="L231" s="4"/>
      <c r="M231" s="4"/>
      <c r="N231" s="2"/>
      <c r="O231" s="2"/>
      <c r="P231" s="2"/>
      <c r="Q231" s="2"/>
      <c r="R231" s="2"/>
      <c r="S231" s="2"/>
      <c r="T231" s="4"/>
      <c r="U231" s="4"/>
      <c r="V231" s="4"/>
      <c r="W231" s="5"/>
      <c r="X231" s="4"/>
      <c r="Y231" s="4"/>
      <c r="Z231" s="4"/>
      <c r="AA231" s="4"/>
      <c r="AB231" s="4"/>
      <c r="AC231" s="3"/>
      <c r="AD231" s="3"/>
      <c r="AE231" s="4"/>
      <c r="AF231" s="3"/>
      <c r="AG231" s="4"/>
      <c r="AH231" s="4"/>
      <c r="AI231" s="4"/>
      <c r="AJ231" s="4"/>
      <c r="AK231" s="4"/>
      <c r="AL231" s="4"/>
      <c r="AM231" s="4"/>
    </row>
    <row r="232" spans="1:39" ht="15.75" customHeight="1" x14ac:dyDescent="0.2">
      <c r="A232" s="2"/>
      <c r="B232" s="3"/>
      <c r="C232" s="4"/>
      <c r="D232" s="4"/>
      <c r="E232" s="4"/>
      <c r="F232" s="4"/>
      <c r="G232" s="4"/>
      <c r="H232" s="4"/>
      <c r="I232" s="2"/>
      <c r="J232" s="4"/>
      <c r="K232" s="4"/>
      <c r="L232" s="4"/>
      <c r="M232" s="4"/>
      <c r="N232" s="2"/>
      <c r="O232" s="2"/>
      <c r="P232" s="2"/>
      <c r="Q232" s="2"/>
      <c r="R232" s="2"/>
      <c r="S232" s="2"/>
      <c r="T232" s="4"/>
      <c r="U232" s="4"/>
      <c r="V232" s="4"/>
      <c r="W232" s="5"/>
      <c r="X232" s="4"/>
      <c r="Y232" s="4"/>
      <c r="Z232" s="4"/>
      <c r="AA232" s="4"/>
      <c r="AB232" s="4"/>
      <c r="AC232" s="3"/>
      <c r="AD232" s="3"/>
      <c r="AE232" s="4"/>
      <c r="AF232" s="3"/>
      <c r="AG232" s="4"/>
      <c r="AH232" s="4"/>
      <c r="AI232" s="4"/>
      <c r="AJ232" s="4"/>
      <c r="AK232" s="4"/>
      <c r="AL232" s="4"/>
      <c r="AM232" s="4"/>
    </row>
    <row r="233" spans="1:39" ht="15.75" customHeight="1" x14ac:dyDescent="0.2">
      <c r="A233" s="2"/>
      <c r="B233" s="3"/>
      <c r="C233" s="4"/>
      <c r="D233" s="4"/>
      <c r="E233" s="4"/>
      <c r="F233" s="4"/>
      <c r="G233" s="4"/>
      <c r="H233" s="4"/>
      <c r="I233" s="2"/>
      <c r="J233" s="4"/>
      <c r="K233" s="4"/>
      <c r="L233" s="4"/>
      <c r="M233" s="4"/>
      <c r="N233" s="2"/>
      <c r="O233" s="2"/>
      <c r="P233" s="2"/>
      <c r="Q233" s="2"/>
      <c r="R233" s="2"/>
      <c r="S233" s="2"/>
      <c r="T233" s="4"/>
      <c r="U233" s="4"/>
      <c r="V233" s="4"/>
      <c r="W233" s="5"/>
      <c r="X233" s="4"/>
      <c r="Y233" s="4"/>
      <c r="Z233" s="4"/>
      <c r="AA233" s="4"/>
      <c r="AB233" s="4"/>
      <c r="AC233" s="3"/>
      <c r="AD233" s="3"/>
      <c r="AE233" s="4"/>
      <c r="AF233" s="3"/>
      <c r="AG233" s="4"/>
      <c r="AH233" s="4"/>
      <c r="AI233" s="4"/>
      <c r="AJ233" s="4"/>
      <c r="AK233" s="4"/>
      <c r="AL233" s="4"/>
      <c r="AM233" s="4"/>
    </row>
    <row r="234" spans="1:39" ht="15.75" customHeight="1" x14ac:dyDescent="0.2">
      <c r="A234" s="2"/>
      <c r="B234" s="3"/>
      <c r="C234" s="4"/>
      <c r="D234" s="4"/>
      <c r="E234" s="4"/>
      <c r="F234" s="4"/>
      <c r="G234" s="4"/>
      <c r="H234" s="4"/>
      <c r="I234" s="2"/>
      <c r="J234" s="4"/>
      <c r="K234" s="4"/>
      <c r="L234" s="4"/>
      <c r="M234" s="4"/>
      <c r="N234" s="2"/>
      <c r="O234" s="2"/>
      <c r="P234" s="2"/>
      <c r="Q234" s="2"/>
      <c r="R234" s="2"/>
      <c r="S234" s="2"/>
      <c r="T234" s="4"/>
      <c r="U234" s="4"/>
      <c r="V234" s="4"/>
      <c r="W234" s="5"/>
      <c r="X234" s="4"/>
      <c r="Y234" s="4"/>
      <c r="Z234" s="4"/>
      <c r="AA234" s="4"/>
      <c r="AB234" s="4"/>
      <c r="AC234" s="3"/>
      <c r="AD234" s="3"/>
      <c r="AE234" s="4"/>
      <c r="AF234" s="3"/>
      <c r="AG234" s="4"/>
      <c r="AH234" s="4"/>
      <c r="AI234" s="4"/>
      <c r="AJ234" s="4"/>
      <c r="AK234" s="4"/>
      <c r="AL234" s="4"/>
      <c r="AM234" s="4"/>
    </row>
    <row r="235" spans="1:39" ht="15.75" customHeight="1" x14ac:dyDescent="0.2">
      <c r="A235" s="2"/>
      <c r="B235" s="3"/>
      <c r="C235" s="4"/>
      <c r="D235" s="4"/>
      <c r="E235" s="4"/>
      <c r="F235" s="4"/>
      <c r="G235" s="4"/>
      <c r="H235" s="4"/>
      <c r="I235" s="2"/>
      <c r="J235" s="4"/>
      <c r="K235" s="4"/>
      <c r="L235" s="4"/>
      <c r="M235" s="4"/>
      <c r="N235" s="2"/>
      <c r="O235" s="2"/>
      <c r="P235" s="2"/>
      <c r="Q235" s="2"/>
      <c r="R235" s="2"/>
      <c r="S235" s="2"/>
      <c r="T235" s="4"/>
      <c r="U235" s="4"/>
      <c r="V235" s="4"/>
      <c r="W235" s="5"/>
      <c r="X235" s="4"/>
      <c r="Y235" s="4"/>
      <c r="Z235" s="4"/>
      <c r="AA235" s="4"/>
      <c r="AB235" s="4"/>
      <c r="AC235" s="3"/>
      <c r="AD235" s="3"/>
      <c r="AE235" s="4"/>
      <c r="AF235" s="3"/>
      <c r="AG235" s="4"/>
      <c r="AH235" s="4"/>
      <c r="AI235" s="4"/>
      <c r="AJ235" s="4"/>
      <c r="AK235" s="4"/>
      <c r="AL235" s="4"/>
      <c r="AM235" s="4"/>
    </row>
    <row r="236" spans="1:39" ht="15.75" customHeight="1" x14ac:dyDescent="0.2">
      <c r="A236" s="2"/>
      <c r="B236" s="3"/>
      <c r="C236" s="4"/>
      <c r="D236" s="4"/>
      <c r="E236" s="4"/>
      <c r="F236" s="4"/>
      <c r="G236" s="4"/>
      <c r="H236" s="4"/>
      <c r="I236" s="2"/>
      <c r="J236" s="4"/>
      <c r="K236" s="4"/>
      <c r="L236" s="4"/>
      <c r="M236" s="4"/>
      <c r="N236" s="2"/>
      <c r="O236" s="2"/>
      <c r="P236" s="2"/>
      <c r="Q236" s="2"/>
      <c r="R236" s="2"/>
      <c r="S236" s="2"/>
      <c r="T236" s="4"/>
      <c r="U236" s="4"/>
      <c r="V236" s="4"/>
      <c r="W236" s="5"/>
      <c r="X236" s="4"/>
      <c r="Y236" s="4"/>
      <c r="Z236" s="4"/>
      <c r="AA236" s="4"/>
      <c r="AB236" s="4"/>
      <c r="AC236" s="3"/>
      <c r="AD236" s="3"/>
      <c r="AE236" s="4"/>
      <c r="AF236" s="3"/>
      <c r="AG236" s="4"/>
      <c r="AH236" s="4"/>
      <c r="AI236" s="4"/>
      <c r="AJ236" s="4"/>
      <c r="AK236" s="4"/>
      <c r="AL236" s="4"/>
      <c r="AM236" s="4"/>
    </row>
    <row r="237" spans="1:39" ht="15.75" customHeight="1" x14ac:dyDescent="0.2">
      <c r="A237" s="2"/>
      <c r="B237" s="3"/>
      <c r="C237" s="4"/>
      <c r="D237" s="4"/>
      <c r="E237" s="4"/>
      <c r="F237" s="4"/>
      <c r="G237" s="4"/>
      <c r="H237" s="4"/>
      <c r="I237" s="2"/>
      <c r="J237" s="4"/>
      <c r="K237" s="4"/>
      <c r="L237" s="4"/>
      <c r="M237" s="4"/>
      <c r="N237" s="2"/>
      <c r="O237" s="2"/>
      <c r="P237" s="2"/>
      <c r="Q237" s="2"/>
      <c r="R237" s="2"/>
      <c r="S237" s="2"/>
      <c r="T237" s="4"/>
      <c r="U237" s="4"/>
      <c r="V237" s="4"/>
      <c r="W237" s="5"/>
      <c r="X237" s="4"/>
      <c r="Y237" s="4"/>
      <c r="Z237" s="4"/>
      <c r="AA237" s="4"/>
      <c r="AB237" s="4"/>
      <c r="AC237" s="3"/>
      <c r="AD237" s="3"/>
      <c r="AE237" s="4"/>
      <c r="AF237" s="3"/>
      <c r="AG237" s="4"/>
      <c r="AH237" s="4"/>
      <c r="AI237" s="4"/>
      <c r="AJ237" s="4"/>
      <c r="AK237" s="4"/>
      <c r="AL237" s="4"/>
      <c r="AM237" s="4"/>
    </row>
    <row r="238" spans="1:39" ht="15.75" customHeight="1" x14ac:dyDescent="0.2">
      <c r="A238" s="2"/>
      <c r="B238" s="3"/>
      <c r="C238" s="4"/>
      <c r="D238" s="4"/>
      <c r="E238" s="4"/>
      <c r="F238" s="4"/>
      <c r="G238" s="4"/>
      <c r="H238" s="4"/>
      <c r="I238" s="2"/>
      <c r="J238" s="4"/>
      <c r="K238" s="4"/>
      <c r="L238" s="4"/>
      <c r="M238" s="4"/>
      <c r="N238" s="2"/>
      <c r="O238" s="2"/>
      <c r="P238" s="2"/>
      <c r="Q238" s="2"/>
      <c r="R238" s="2"/>
      <c r="S238" s="2"/>
      <c r="T238" s="4"/>
      <c r="U238" s="4"/>
      <c r="V238" s="4"/>
      <c r="W238" s="5"/>
      <c r="X238" s="4"/>
      <c r="Y238" s="4"/>
      <c r="Z238" s="4"/>
      <c r="AA238" s="4"/>
      <c r="AB238" s="4"/>
      <c r="AC238" s="3"/>
      <c r="AD238" s="3"/>
      <c r="AE238" s="4"/>
      <c r="AF238" s="3"/>
      <c r="AG238" s="4"/>
      <c r="AH238" s="4"/>
      <c r="AI238" s="4"/>
      <c r="AJ238" s="4"/>
      <c r="AK238" s="4"/>
      <c r="AL238" s="4"/>
      <c r="AM238" s="4"/>
    </row>
    <row r="239" spans="1:39" ht="15.75" customHeight="1" x14ac:dyDescent="0.2">
      <c r="A239" s="2"/>
      <c r="B239" s="3"/>
      <c r="C239" s="4"/>
      <c r="D239" s="4"/>
      <c r="E239" s="4"/>
      <c r="F239" s="4"/>
      <c r="G239" s="4"/>
      <c r="H239" s="4"/>
      <c r="I239" s="2"/>
      <c r="J239" s="4"/>
      <c r="K239" s="4"/>
      <c r="L239" s="4"/>
      <c r="M239" s="4"/>
      <c r="N239" s="2"/>
      <c r="O239" s="2"/>
      <c r="P239" s="2"/>
      <c r="Q239" s="2"/>
      <c r="R239" s="2"/>
      <c r="S239" s="2"/>
      <c r="T239" s="4"/>
      <c r="U239" s="4"/>
      <c r="V239" s="4"/>
      <c r="W239" s="5"/>
      <c r="X239" s="4"/>
      <c r="Y239" s="4"/>
      <c r="Z239" s="4"/>
      <c r="AA239" s="4"/>
      <c r="AB239" s="4"/>
      <c r="AC239" s="3"/>
      <c r="AD239" s="3"/>
      <c r="AE239" s="4"/>
      <c r="AF239" s="3"/>
      <c r="AG239" s="4"/>
      <c r="AH239" s="4"/>
      <c r="AI239" s="4"/>
      <c r="AJ239" s="4"/>
      <c r="AK239" s="4"/>
      <c r="AL239" s="4"/>
      <c r="AM239" s="4"/>
    </row>
    <row r="240" spans="1:39" ht="15.75" customHeight="1" x14ac:dyDescent="0.2">
      <c r="A240" s="2"/>
      <c r="B240" s="3"/>
      <c r="C240" s="4"/>
      <c r="D240" s="4"/>
      <c r="E240" s="4"/>
      <c r="F240" s="4"/>
      <c r="G240" s="4"/>
      <c r="H240" s="4"/>
      <c r="I240" s="2"/>
      <c r="J240" s="4"/>
      <c r="K240" s="4"/>
      <c r="L240" s="4"/>
      <c r="M240" s="4"/>
      <c r="N240" s="2"/>
      <c r="O240" s="2"/>
      <c r="P240" s="2"/>
      <c r="Q240" s="2"/>
      <c r="R240" s="2"/>
      <c r="S240" s="2"/>
      <c r="T240" s="4"/>
      <c r="U240" s="4"/>
      <c r="V240" s="4"/>
      <c r="W240" s="5"/>
      <c r="X240" s="4"/>
      <c r="Y240" s="4"/>
      <c r="Z240" s="4"/>
      <c r="AA240" s="4"/>
      <c r="AB240" s="4"/>
      <c r="AC240" s="3"/>
      <c r="AD240" s="3"/>
      <c r="AE240" s="4"/>
      <c r="AF240" s="3"/>
      <c r="AG240" s="4"/>
      <c r="AH240" s="4"/>
      <c r="AI240" s="4"/>
      <c r="AJ240" s="4"/>
      <c r="AK240" s="4"/>
      <c r="AL240" s="4"/>
      <c r="AM240" s="4"/>
    </row>
    <row r="241" spans="1:39" ht="15.75" customHeight="1" x14ac:dyDescent="0.2">
      <c r="A241" s="2"/>
      <c r="B241" s="3"/>
      <c r="C241" s="4"/>
      <c r="D241" s="4"/>
      <c r="E241" s="4"/>
      <c r="F241" s="4"/>
      <c r="G241" s="4"/>
      <c r="H241" s="4"/>
      <c r="I241" s="2"/>
      <c r="J241" s="4"/>
      <c r="K241" s="4"/>
      <c r="L241" s="4"/>
      <c r="M241" s="4"/>
      <c r="N241" s="2"/>
      <c r="O241" s="2"/>
      <c r="P241" s="2"/>
      <c r="Q241" s="2"/>
      <c r="R241" s="2"/>
      <c r="S241" s="2"/>
      <c r="T241" s="4"/>
      <c r="U241" s="4"/>
      <c r="V241" s="4"/>
      <c r="W241" s="5"/>
      <c r="X241" s="4"/>
      <c r="Y241" s="4"/>
      <c r="Z241" s="4"/>
      <c r="AA241" s="4"/>
      <c r="AB241" s="4"/>
      <c r="AC241" s="3"/>
      <c r="AD241" s="3"/>
      <c r="AE241" s="4"/>
      <c r="AF241" s="3"/>
      <c r="AG241" s="4"/>
      <c r="AH241" s="4"/>
      <c r="AI241" s="4"/>
      <c r="AJ241" s="4"/>
      <c r="AK241" s="4"/>
      <c r="AL241" s="4"/>
      <c r="AM241" s="4"/>
    </row>
    <row r="242" spans="1:39" ht="15.75" customHeight="1" x14ac:dyDescent="0.2">
      <c r="A242" s="2"/>
      <c r="B242" s="3"/>
      <c r="C242" s="4"/>
      <c r="D242" s="4"/>
      <c r="E242" s="4"/>
      <c r="F242" s="4"/>
      <c r="G242" s="4"/>
      <c r="H242" s="4"/>
      <c r="I242" s="2"/>
      <c r="J242" s="4"/>
      <c r="K242" s="4"/>
      <c r="L242" s="4"/>
      <c r="M242" s="4"/>
      <c r="N242" s="2"/>
      <c r="O242" s="2"/>
      <c r="P242" s="2"/>
      <c r="Q242" s="2"/>
      <c r="R242" s="2"/>
      <c r="S242" s="2"/>
      <c r="T242" s="4"/>
      <c r="U242" s="4"/>
      <c r="V242" s="4"/>
      <c r="W242" s="5"/>
      <c r="X242" s="4"/>
      <c r="Y242" s="4"/>
      <c r="Z242" s="4"/>
      <c r="AA242" s="4"/>
      <c r="AB242" s="4"/>
      <c r="AC242" s="3"/>
      <c r="AD242" s="3"/>
      <c r="AE242" s="4"/>
      <c r="AF242" s="3"/>
      <c r="AG242" s="4"/>
      <c r="AH242" s="4"/>
      <c r="AI242" s="4"/>
      <c r="AJ242" s="4"/>
      <c r="AK242" s="4"/>
      <c r="AL242" s="4"/>
      <c r="AM242" s="4"/>
    </row>
    <row r="243" spans="1:39" ht="15.75" customHeight="1" x14ac:dyDescent="0.2">
      <c r="A243" s="2"/>
      <c r="B243" s="3"/>
      <c r="C243" s="4"/>
      <c r="D243" s="4"/>
      <c r="E243" s="4"/>
      <c r="F243" s="4"/>
      <c r="G243" s="4"/>
      <c r="H243" s="4"/>
      <c r="I243" s="2"/>
      <c r="J243" s="4"/>
      <c r="K243" s="4"/>
      <c r="L243" s="4"/>
      <c r="M243" s="4"/>
      <c r="N243" s="2"/>
      <c r="O243" s="2"/>
      <c r="P243" s="2"/>
      <c r="Q243" s="2"/>
      <c r="R243" s="2"/>
      <c r="S243" s="2"/>
      <c r="T243" s="4"/>
      <c r="U243" s="4"/>
      <c r="V243" s="4"/>
      <c r="W243" s="5"/>
      <c r="X243" s="4"/>
      <c r="Y243" s="4"/>
      <c r="Z243" s="4"/>
      <c r="AA243" s="4"/>
      <c r="AB243" s="4"/>
      <c r="AC243" s="3"/>
      <c r="AD243" s="3"/>
      <c r="AE243" s="4"/>
      <c r="AF243" s="3"/>
      <c r="AG243" s="4"/>
      <c r="AH243" s="4"/>
      <c r="AI243" s="4"/>
      <c r="AJ243" s="4"/>
      <c r="AK243" s="4"/>
      <c r="AL243" s="4"/>
      <c r="AM243" s="4"/>
    </row>
    <row r="244" spans="1:39" ht="15.75" customHeight="1" x14ac:dyDescent="0.2">
      <c r="A244" s="2"/>
      <c r="B244" s="3"/>
      <c r="C244" s="4"/>
      <c r="D244" s="4"/>
      <c r="E244" s="4"/>
      <c r="F244" s="4"/>
      <c r="G244" s="4"/>
      <c r="H244" s="4"/>
      <c r="I244" s="2"/>
      <c r="J244" s="4"/>
      <c r="K244" s="4"/>
      <c r="L244" s="4"/>
      <c r="M244" s="4"/>
      <c r="N244" s="2"/>
      <c r="O244" s="2"/>
      <c r="P244" s="2"/>
      <c r="Q244" s="2"/>
      <c r="R244" s="2"/>
      <c r="S244" s="2"/>
      <c r="T244" s="4"/>
      <c r="U244" s="4"/>
      <c r="V244" s="4"/>
      <c r="W244" s="5"/>
      <c r="X244" s="4"/>
      <c r="Y244" s="4"/>
      <c r="Z244" s="4"/>
      <c r="AA244" s="4"/>
      <c r="AB244" s="4"/>
      <c r="AC244" s="3"/>
      <c r="AD244" s="3"/>
      <c r="AE244" s="4"/>
      <c r="AF244" s="3"/>
      <c r="AG244" s="4"/>
      <c r="AH244" s="4"/>
      <c r="AI244" s="4"/>
      <c r="AJ244" s="4"/>
      <c r="AK244" s="4"/>
      <c r="AL244" s="4"/>
      <c r="AM244" s="4"/>
    </row>
    <row r="245" spans="1:39" ht="15.75" customHeight="1" x14ac:dyDescent="0.2">
      <c r="A245" s="2"/>
      <c r="B245" s="3"/>
      <c r="C245" s="4"/>
      <c r="D245" s="4"/>
      <c r="E245" s="4"/>
      <c r="F245" s="4"/>
      <c r="G245" s="4"/>
      <c r="H245" s="4"/>
      <c r="I245" s="2"/>
      <c r="J245" s="4"/>
      <c r="K245" s="4"/>
      <c r="L245" s="4"/>
      <c r="M245" s="4"/>
      <c r="N245" s="2"/>
      <c r="O245" s="2"/>
      <c r="P245" s="2"/>
      <c r="Q245" s="2"/>
      <c r="R245" s="2"/>
      <c r="S245" s="2"/>
      <c r="T245" s="4"/>
      <c r="U245" s="4"/>
      <c r="V245" s="4"/>
      <c r="W245" s="5"/>
      <c r="X245" s="4"/>
      <c r="Y245" s="4"/>
      <c r="Z245" s="4"/>
      <c r="AA245" s="4"/>
      <c r="AB245" s="4"/>
      <c r="AC245" s="3"/>
      <c r="AD245" s="3"/>
      <c r="AE245" s="4"/>
      <c r="AF245" s="3"/>
      <c r="AG245" s="4"/>
      <c r="AH245" s="4"/>
      <c r="AI245" s="4"/>
      <c r="AJ245" s="4"/>
      <c r="AK245" s="4"/>
      <c r="AL245" s="4"/>
      <c r="AM245" s="4"/>
    </row>
    <row r="246" spans="1:39" ht="15.75" customHeight="1" x14ac:dyDescent="0.2">
      <c r="A246" s="2"/>
      <c r="B246" s="3"/>
      <c r="C246" s="4"/>
      <c r="D246" s="4"/>
      <c r="E246" s="4"/>
      <c r="F246" s="4"/>
      <c r="G246" s="4"/>
      <c r="H246" s="4"/>
      <c r="I246" s="2"/>
      <c r="J246" s="4"/>
      <c r="K246" s="4"/>
      <c r="L246" s="4"/>
      <c r="M246" s="4"/>
      <c r="N246" s="2"/>
      <c r="O246" s="2"/>
      <c r="P246" s="2"/>
      <c r="Q246" s="2"/>
      <c r="R246" s="2"/>
      <c r="S246" s="2"/>
      <c r="T246" s="4"/>
      <c r="U246" s="4"/>
      <c r="V246" s="4"/>
      <c r="W246" s="5"/>
      <c r="X246" s="4"/>
      <c r="Y246" s="4"/>
      <c r="Z246" s="4"/>
      <c r="AA246" s="4"/>
      <c r="AB246" s="4"/>
      <c r="AC246" s="3"/>
      <c r="AD246" s="3"/>
      <c r="AE246" s="4"/>
      <c r="AF246" s="3"/>
      <c r="AG246" s="4"/>
      <c r="AH246" s="4"/>
      <c r="AI246" s="4"/>
      <c r="AJ246" s="4"/>
      <c r="AK246" s="4"/>
      <c r="AL246" s="4"/>
      <c r="AM246" s="4"/>
    </row>
    <row r="247" spans="1:39" ht="15.75" customHeight="1" x14ac:dyDescent="0.2">
      <c r="A247" s="2"/>
      <c r="B247" s="3"/>
      <c r="C247" s="4"/>
      <c r="D247" s="4"/>
      <c r="E247" s="4"/>
      <c r="F247" s="4"/>
      <c r="G247" s="4"/>
      <c r="H247" s="4"/>
      <c r="I247" s="2"/>
      <c r="J247" s="4"/>
      <c r="K247" s="4"/>
      <c r="L247" s="4"/>
      <c r="M247" s="4"/>
      <c r="N247" s="2"/>
      <c r="O247" s="2"/>
      <c r="P247" s="2"/>
      <c r="Q247" s="2"/>
      <c r="R247" s="2"/>
      <c r="S247" s="2"/>
      <c r="T247" s="4"/>
      <c r="U247" s="4"/>
      <c r="V247" s="4"/>
      <c r="W247" s="5"/>
      <c r="X247" s="4"/>
      <c r="Y247" s="4"/>
      <c r="Z247" s="4"/>
      <c r="AA247" s="4"/>
      <c r="AB247" s="4"/>
      <c r="AC247" s="3"/>
      <c r="AD247" s="3"/>
      <c r="AE247" s="4"/>
      <c r="AF247" s="3"/>
      <c r="AG247" s="4"/>
      <c r="AH247" s="4"/>
      <c r="AI247" s="4"/>
      <c r="AJ247" s="4"/>
      <c r="AK247" s="4"/>
      <c r="AL247" s="4"/>
      <c r="AM247" s="4"/>
    </row>
    <row r="248" spans="1:39" ht="15.75" customHeight="1" x14ac:dyDescent="0.2">
      <c r="A248" s="2"/>
      <c r="B248" s="3"/>
      <c r="C248" s="4"/>
      <c r="D248" s="4"/>
      <c r="E248" s="4"/>
      <c r="F248" s="4"/>
      <c r="G248" s="4"/>
      <c r="H248" s="4"/>
      <c r="I248" s="2"/>
      <c r="J248" s="4"/>
      <c r="K248" s="4"/>
      <c r="L248" s="4"/>
      <c r="M248" s="4"/>
      <c r="N248" s="2"/>
      <c r="O248" s="2"/>
      <c r="P248" s="2"/>
      <c r="Q248" s="2"/>
      <c r="R248" s="2"/>
      <c r="S248" s="2"/>
      <c r="T248" s="4"/>
      <c r="U248" s="4"/>
      <c r="V248" s="4"/>
      <c r="W248" s="5"/>
      <c r="X248" s="4"/>
      <c r="Y248" s="4"/>
      <c r="Z248" s="4"/>
      <c r="AA248" s="4"/>
      <c r="AB248" s="4"/>
      <c r="AC248" s="3"/>
      <c r="AD248" s="3"/>
      <c r="AE248" s="4"/>
      <c r="AF248" s="3"/>
      <c r="AG248" s="4"/>
      <c r="AH248" s="4"/>
      <c r="AI248" s="4"/>
      <c r="AJ248" s="4"/>
      <c r="AK248" s="4"/>
      <c r="AL248" s="4"/>
      <c r="AM248" s="4"/>
    </row>
    <row r="249" spans="1:39" ht="15.75" customHeight="1" x14ac:dyDescent="0.2">
      <c r="A249" s="2"/>
      <c r="B249" s="3"/>
      <c r="C249" s="4"/>
      <c r="D249" s="4"/>
      <c r="E249" s="4"/>
      <c r="F249" s="4"/>
      <c r="G249" s="4"/>
      <c r="H249" s="4"/>
      <c r="I249" s="2"/>
      <c r="J249" s="4"/>
      <c r="K249" s="4"/>
      <c r="L249" s="4"/>
      <c r="M249" s="4"/>
      <c r="N249" s="2"/>
      <c r="O249" s="2"/>
      <c r="P249" s="2"/>
      <c r="Q249" s="2"/>
      <c r="R249" s="2"/>
      <c r="S249" s="2"/>
      <c r="T249" s="4"/>
      <c r="U249" s="4"/>
      <c r="V249" s="4"/>
      <c r="W249" s="5"/>
      <c r="X249" s="4"/>
      <c r="Y249" s="4"/>
      <c r="Z249" s="4"/>
      <c r="AA249" s="4"/>
      <c r="AB249" s="4"/>
      <c r="AC249" s="3"/>
      <c r="AD249" s="3"/>
      <c r="AE249" s="4"/>
      <c r="AF249" s="3"/>
      <c r="AG249" s="4"/>
      <c r="AH249" s="4"/>
      <c r="AI249" s="4"/>
      <c r="AJ249" s="4"/>
      <c r="AK249" s="4"/>
      <c r="AL249" s="4"/>
      <c r="AM249" s="4"/>
    </row>
    <row r="250" spans="1:39" ht="15.75" customHeight="1" x14ac:dyDescent="0.2">
      <c r="A250" s="2"/>
      <c r="B250" s="3"/>
      <c r="C250" s="4"/>
      <c r="D250" s="4"/>
      <c r="E250" s="4"/>
      <c r="F250" s="4"/>
      <c r="G250" s="4"/>
      <c r="H250" s="4"/>
      <c r="I250" s="2"/>
      <c r="J250" s="4"/>
      <c r="K250" s="4"/>
      <c r="L250" s="4"/>
      <c r="M250" s="4"/>
      <c r="N250" s="2"/>
      <c r="O250" s="2"/>
      <c r="P250" s="2"/>
      <c r="Q250" s="2"/>
      <c r="R250" s="2"/>
      <c r="S250" s="2"/>
      <c r="T250" s="4"/>
      <c r="U250" s="4"/>
      <c r="V250" s="4"/>
      <c r="W250" s="5"/>
      <c r="X250" s="4"/>
      <c r="Y250" s="4"/>
      <c r="Z250" s="4"/>
      <c r="AA250" s="4"/>
      <c r="AB250" s="4"/>
      <c r="AC250" s="3"/>
      <c r="AD250" s="3"/>
      <c r="AE250" s="4"/>
      <c r="AF250" s="3"/>
      <c r="AG250" s="4"/>
      <c r="AH250" s="4"/>
      <c r="AI250" s="4"/>
      <c r="AJ250" s="4"/>
      <c r="AK250" s="4"/>
      <c r="AL250" s="4"/>
      <c r="AM250" s="4"/>
    </row>
    <row r="251" spans="1:39" ht="15.75" customHeight="1" x14ac:dyDescent="0.2">
      <c r="A251" s="2"/>
      <c r="B251" s="3"/>
      <c r="C251" s="4"/>
      <c r="D251" s="4"/>
      <c r="E251" s="4"/>
      <c r="F251" s="4"/>
      <c r="G251" s="4"/>
      <c r="H251" s="4"/>
      <c r="I251" s="2"/>
      <c r="J251" s="4"/>
      <c r="K251" s="4"/>
      <c r="L251" s="4"/>
      <c r="M251" s="4"/>
      <c r="N251" s="2"/>
      <c r="O251" s="2"/>
      <c r="P251" s="2"/>
      <c r="Q251" s="2"/>
      <c r="R251" s="2"/>
      <c r="S251" s="2"/>
      <c r="T251" s="4"/>
      <c r="U251" s="4"/>
      <c r="V251" s="4"/>
      <c r="W251" s="5"/>
      <c r="X251" s="4"/>
      <c r="Y251" s="4"/>
      <c r="Z251" s="4"/>
      <c r="AA251" s="4"/>
      <c r="AB251" s="4"/>
      <c r="AC251" s="3"/>
      <c r="AD251" s="3"/>
      <c r="AE251" s="4"/>
      <c r="AF251" s="3"/>
      <c r="AG251" s="4"/>
      <c r="AH251" s="4"/>
      <c r="AI251" s="4"/>
      <c r="AJ251" s="4"/>
      <c r="AK251" s="4"/>
      <c r="AL251" s="4"/>
      <c r="AM251" s="4"/>
    </row>
    <row r="252" spans="1:39" ht="15.75" customHeight="1" x14ac:dyDescent="0.2">
      <c r="A252" s="2"/>
      <c r="B252" s="3"/>
      <c r="C252" s="4"/>
      <c r="D252" s="4"/>
      <c r="E252" s="4"/>
      <c r="F252" s="4"/>
      <c r="G252" s="4"/>
      <c r="H252" s="4"/>
      <c r="I252" s="2"/>
      <c r="J252" s="4"/>
      <c r="K252" s="4"/>
      <c r="L252" s="4"/>
      <c r="M252" s="4"/>
      <c r="N252" s="2"/>
      <c r="O252" s="2"/>
      <c r="P252" s="2"/>
      <c r="Q252" s="2"/>
      <c r="R252" s="2"/>
      <c r="S252" s="2"/>
      <c r="T252" s="4"/>
      <c r="U252" s="4"/>
      <c r="V252" s="4"/>
      <c r="W252" s="5"/>
      <c r="X252" s="4"/>
      <c r="Y252" s="4"/>
      <c r="Z252" s="4"/>
      <c r="AA252" s="4"/>
      <c r="AB252" s="4"/>
      <c r="AC252" s="3"/>
      <c r="AD252" s="3"/>
      <c r="AE252" s="4"/>
      <c r="AF252" s="3"/>
      <c r="AG252" s="4"/>
      <c r="AH252" s="4"/>
      <c r="AI252" s="4"/>
      <c r="AJ252" s="4"/>
      <c r="AK252" s="4"/>
      <c r="AL252" s="4"/>
      <c r="AM252" s="4"/>
    </row>
    <row r="253" spans="1:39" ht="15.75" customHeight="1" x14ac:dyDescent="0.2">
      <c r="A253" s="2"/>
      <c r="B253" s="3"/>
      <c r="C253" s="4"/>
      <c r="D253" s="4"/>
      <c r="E253" s="4"/>
      <c r="F253" s="4"/>
      <c r="G253" s="4"/>
      <c r="H253" s="4"/>
      <c r="I253" s="2"/>
      <c r="J253" s="4"/>
      <c r="K253" s="4"/>
      <c r="L253" s="4"/>
      <c r="M253" s="4"/>
      <c r="N253" s="2"/>
      <c r="O253" s="2"/>
      <c r="P253" s="2"/>
      <c r="Q253" s="2"/>
      <c r="R253" s="2"/>
      <c r="S253" s="2"/>
      <c r="T253" s="4"/>
      <c r="U253" s="4"/>
      <c r="V253" s="4"/>
      <c r="W253" s="5"/>
      <c r="X253" s="4"/>
      <c r="Y253" s="4"/>
      <c r="Z253" s="4"/>
      <c r="AA253" s="4"/>
      <c r="AB253" s="4"/>
      <c r="AC253" s="3"/>
      <c r="AD253" s="3"/>
      <c r="AE253" s="4"/>
      <c r="AF253" s="3"/>
      <c r="AG253" s="4"/>
      <c r="AH253" s="4"/>
      <c r="AI253" s="4"/>
      <c r="AJ253" s="4"/>
      <c r="AK253" s="4"/>
      <c r="AL253" s="4"/>
      <c r="AM253" s="4"/>
    </row>
    <row r="254" spans="1:39" ht="15.75" customHeight="1" x14ac:dyDescent="0.2">
      <c r="A254" s="2"/>
      <c r="B254" s="3"/>
      <c r="C254" s="4"/>
      <c r="D254" s="4"/>
      <c r="E254" s="4"/>
      <c r="F254" s="4"/>
      <c r="G254" s="4"/>
      <c r="H254" s="4"/>
      <c r="I254" s="2"/>
      <c r="J254" s="4"/>
      <c r="K254" s="4"/>
      <c r="L254" s="4"/>
      <c r="M254" s="4"/>
      <c r="N254" s="2"/>
      <c r="O254" s="2"/>
      <c r="P254" s="2"/>
      <c r="Q254" s="2"/>
      <c r="R254" s="2"/>
      <c r="S254" s="2"/>
      <c r="T254" s="4"/>
      <c r="U254" s="4"/>
      <c r="V254" s="4"/>
      <c r="W254" s="5"/>
      <c r="X254" s="4"/>
      <c r="Y254" s="4"/>
      <c r="Z254" s="4"/>
      <c r="AA254" s="4"/>
      <c r="AB254" s="4"/>
      <c r="AC254" s="3"/>
      <c r="AD254" s="3"/>
      <c r="AE254" s="4"/>
      <c r="AF254" s="3"/>
      <c r="AG254" s="4"/>
      <c r="AH254" s="4"/>
      <c r="AI254" s="4"/>
      <c r="AJ254" s="4"/>
      <c r="AK254" s="4"/>
      <c r="AL254" s="4"/>
      <c r="AM254" s="4"/>
    </row>
    <row r="255" spans="1:39" ht="15.75" customHeight="1" x14ac:dyDescent="0.2">
      <c r="A255" s="2"/>
      <c r="B255" s="3"/>
      <c r="C255" s="4"/>
      <c r="D255" s="4"/>
      <c r="E255" s="4"/>
      <c r="F255" s="4"/>
      <c r="G255" s="4"/>
      <c r="H255" s="4"/>
      <c r="I255" s="2"/>
      <c r="J255" s="4"/>
      <c r="K255" s="4"/>
      <c r="L255" s="4"/>
      <c r="M255" s="4"/>
      <c r="N255" s="2"/>
      <c r="O255" s="2"/>
      <c r="P255" s="2"/>
      <c r="Q255" s="2"/>
      <c r="R255" s="2"/>
      <c r="S255" s="2"/>
      <c r="T255" s="4"/>
      <c r="U255" s="4"/>
      <c r="V255" s="4"/>
      <c r="W255" s="5"/>
      <c r="X255" s="4"/>
      <c r="Y255" s="4"/>
      <c r="Z255" s="4"/>
      <c r="AA255" s="4"/>
      <c r="AB255" s="4"/>
      <c r="AC255" s="3"/>
      <c r="AD255" s="3"/>
      <c r="AE255" s="4"/>
      <c r="AF255" s="3"/>
      <c r="AG255" s="4"/>
      <c r="AH255" s="4"/>
      <c r="AI255" s="4"/>
      <c r="AJ255" s="4"/>
      <c r="AK255" s="4"/>
      <c r="AL255" s="4"/>
      <c r="AM255" s="4"/>
    </row>
    <row r="256" spans="1:39" ht="15.75" customHeight="1" x14ac:dyDescent="0.2">
      <c r="A256" s="2"/>
      <c r="B256" s="3"/>
      <c r="C256" s="4"/>
      <c r="D256" s="4"/>
      <c r="E256" s="4"/>
      <c r="F256" s="4"/>
      <c r="G256" s="4"/>
      <c r="H256" s="4"/>
      <c r="I256" s="2"/>
      <c r="J256" s="4"/>
      <c r="K256" s="4"/>
      <c r="L256" s="4"/>
      <c r="M256" s="4"/>
      <c r="N256" s="2"/>
      <c r="O256" s="2"/>
      <c r="P256" s="2"/>
      <c r="Q256" s="2"/>
      <c r="R256" s="2"/>
      <c r="S256" s="2"/>
      <c r="T256" s="4"/>
      <c r="U256" s="4"/>
      <c r="V256" s="4"/>
      <c r="W256" s="5"/>
      <c r="X256" s="4"/>
      <c r="Y256" s="4"/>
      <c r="Z256" s="4"/>
      <c r="AA256" s="4"/>
      <c r="AB256" s="4"/>
      <c r="AC256" s="3"/>
      <c r="AD256" s="3"/>
      <c r="AE256" s="4"/>
      <c r="AF256" s="3"/>
      <c r="AG256" s="4"/>
      <c r="AH256" s="4"/>
      <c r="AI256" s="4"/>
      <c r="AJ256" s="4"/>
      <c r="AK256" s="4"/>
      <c r="AL256" s="4"/>
      <c r="AM256" s="4"/>
    </row>
    <row r="257" spans="1:39" ht="15.75" customHeight="1" x14ac:dyDescent="0.2">
      <c r="A257" s="2"/>
      <c r="B257" s="3"/>
      <c r="C257" s="4"/>
      <c r="D257" s="4"/>
      <c r="E257" s="4"/>
      <c r="F257" s="4"/>
      <c r="G257" s="4"/>
      <c r="H257" s="4"/>
      <c r="I257" s="2"/>
      <c r="J257" s="4"/>
      <c r="K257" s="4"/>
      <c r="L257" s="4"/>
      <c r="M257" s="4"/>
      <c r="N257" s="2"/>
      <c r="O257" s="2"/>
      <c r="P257" s="2"/>
      <c r="Q257" s="2"/>
      <c r="R257" s="2"/>
      <c r="S257" s="2"/>
      <c r="T257" s="4"/>
      <c r="U257" s="4"/>
      <c r="V257" s="4"/>
      <c r="W257" s="5"/>
      <c r="X257" s="4"/>
      <c r="Y257" s="4"/>
      <c r="Z257" s="4"/>
      <c r="AA257" s="4"/>
      <c r="AB257" s="4"/>
      <c r="AC257" s="3"/>
      <c r="AD257" s="3"/>
      <c r="AE257" s="4"/>
      <c r="AF257" s="3"/>
      <c r="AG257" s="4"/>
      <c r="AH257" s="4"/>
      <c r="AI257" s="4"/>
      <c r="AJ257" s="4"/>
      <c r="AK257" s="4"/>
      <c r="AL257" s="4"/>
      <c r="AM257" s="4"/>
    </row>
    <row r="258" spans="1:39" ht="15.75" customHeight="1" x14ac:dyDescent="0.2">
      <c r="A258" s="2"/>
      <c r="B258" s="3"/>
      <c r="C258" s="4"/>
      <c r="D258" s="4"/>
      <c r="E258" s="4"/>
      <c r="F258" s="4"/>
      <c r="G258" s="4"/>
      <c r="H258" s="4"/>
      <c r="I258" s="2"/>
      <c r="J258" s="4"/>
      <c r="K258" s="4"/>
      <c r="L258" s="4"/>
      <c r="M258" s="4"/>
      <c r="N258" s="2"/>
      <c r="O258" s="2"/>
      <c r="P258" s="2"/>
      <c r="Q258" s="2"/>
      <c r="R258" s="2"/>
      <c r="S258" s="2"/>
      <c r="T258" s="4"/>
      <c r="U258" s="4"/>
      <c r="V258" s="4"/>
      <c r="W258" s="5"/>
      <c r="X258" s="4"/>
      <c r="Y258" s="4"/>
      <c r="Z258" s="4"/>
      <c r="AA258" s="4"/>
      <c r="AB258" s="4"/>
      <c r="AC258" s="3"/>
      <c r="AD258" s="3"/>
      <c r="AE258" s="4"/>
      <c r="AF258" s="3"/>
      <c r="AG258" s="4"/>
      <c r="AH258" s="4"/>
      <c r="AI258" s="4"/>
      <c r="AJ258" s="4"/>
      <c r="AK258" s="4"/>
      <c r="AL258" s="4"/>
      <c r="AM258" s="4"/>
    </row>
    <row r="259" spans="1:39" ht="15.75" customHeight="1" x14ac:dyDescent="0.2">
      <c r="A259" s="2"/>
      <c r="B259" s="3"/>
      <c r="C259" s="4"/>
      <c r="D259" s="4"/>
      <c r="E259" s="4"/>
      <c r="F259" s="4"/>
      <c r="G259" s="4"/>
      <c r="H259" s="4"/>
      <c r="I259" s="2"/>
      <c r="J259" s="4"/>
      <c r="K259" s="4"/>
      <c r="L259" s="4"/>
      <c r="M259" s="4"/>
      <c r="N259" s="2"/>
      <c r="O259" s="2"/>
      <c r="P259" s="2"/>
      <c r="Q259" s="2"/>
      <c r="R259" s="2"/>
      <c r="S259" s="2"/>
      <c r="T259" s="4"/>
      <c r="U259" s="4"/>
      <c r="V259" s="4"/>
      <c r="W259" s="5"/>
      <c r="X259" s="4"/>
      <c r="Y259" s="4"/>
      <c r="Z259" s="4"/>
      <c r="AA259" s="4"/>
      <c r="AB259" s="4"/>
      <c r="AC259" s="3"/>
      <c r="AD259" s="3"/>
      <c r="AE259" s="4"/>
      <c r="AF259" s="3"/>
      <c r="AG259" s="4"/>
      <c r="AH259" s="4"/>
      <c r="AI259" s="4"/>
      <c r="AJ259" s="4"/>
      <c r="AK259" s="4"/>
      <c r="AL259" s="4"/>
      <c r="AM259" s="4"/>
    </row>
    <row r="260" spans="1:39" ht="15.75" customHeight="1" x14ac:dyDescent="0.2">
      <c r="A260" s="2"/>
      <c r="B260" s="3"/>
      <c r="C260" s="4"/>
      <c r="D260" s="4"/>
      <c r="E260" s="4"/>
      <c r="F260" s="4"/>
      <c r="G260" s="4"/>
      <c r="H260" s="4"/>
      <c r="I260" s="2"/>
      <c r="J260" s="4"/>
      <c r="K260" s="4"/>
      <c r="L260" s="4"/>
      <c r="M260" s="4"/>
      <c r="N260" s="2"/>
      <c r="O260" s="2"/>
      <c r="P260" s="2"/>
      <c r="Q260" s="2"/>
      <c r="R260" s="2"/>
      <c r="S260" s="2"/>
      <c r="T260" s="4"/>
      <c r="U260" s="4"/>
      <c r="V260" s="4"/>
      <c r="W260" s="5"/>
      <c r="X260" s="4"/>
      <c r="Y260" s="4"/>
      <c r="Z260" s="4"/>
      <c r="AA260" s="4"/>
      <c r="AB260" s="4"/>
      <c r="AC260" s="3"/>
      <c r="AD260" s="3"/>
      <c r="AE260" s="4"/>
      <c r="AF260" s="3"/>
      <c r="AG260" s="4"/>
      <c r="AH260" s="4"/>
      <c r="AI260" s="4"/>
      <c r="AJ260" s="4"/>
      <c r="AK260" s="4"/>
      <c r="AL260" s="4"/>
      <c r="AM260" s="4"/>
    </row>
    <row r="261" spans="1:39" ht="15.75" customHeight="1" x14ac:dyDescent="0.2">
      <c r="A261" s="2"/>
      <c r="B261" s="3"/>
      <c r="C261" s="4"/>
      <c r="D261" s="4"/>
      <c r="E261" s="4"/>
      <c r="F261" s="4"/>
      <c r="G261" s="4"/>
      <c r="H261" s="4"/>
      <c r="I261" s="2"/>
      <c r="J261" s="4"/>
      <c r="K261" s="4"/>
      <c r="L261" s="4"/>
      <c r="M261" s="4"/>
      <c r="N261" s="2"/>
      <c r="O261" s="2"/>
      <c r="P261" s="2"/>
      <c r="Q261" s="2"/>
      <c r="R261" s="2"/>
      <c r="S261" s="2"/>
      <c r="T261" s="4"/>
      <c r="U261" s="4"/>
      <c r="V261" s="4"/>
      <c r="W261" s="5"/>
      <c r="X261" s="4"/>
      <c r="Y261" s="4"/>
      <c r="Z261" s="4"/>
      <c r="AA261" s="4"/>
      <c r="AB261" s="4"/>
      <c r="AC261" s="3"/>
      <c r="AD261" s="3"/>
      <c r="AE261" s="4"/>
      <c r="AF261" s="3"/>
      <c r="AG261" s="4"/>
      <c r="AH261" s="4"/>
      <c r="AI261" s="4"/>
      <c r="AJ261" s="4"/>
      <c r="AK261" s="4"/>
      <c r="AL261" s="4"/>
      <c r="AM261" s="4"/>
    </row>
    <row r="262" spans="1:39" ht="15.75" customHeight="1" x14ac:dyDescent="0.2">
      <c r="A262" s="2"/>
      <c r="B262" s="3"/>
      <c r="C262" s="4"/>
      <c r="D262" s="4"/>
      <c r="E262" s="4"/>
      <c r="F262" s="4"/>
      <c r="G262" s="4"/>
      <c r="H262" s="4"/>
      <c r="I262" s="2"/>
      <c r="J262" s="4"/>
      <c r="K262" s="4"/>
      <c r="L262" s="4"/>
      <c r="M262" s="4"/>
      <c r="N262" s="2"/>
      <c r="O262" s="2"/>
      <c r="P262" s="2"/>
      <c r="Q262" s="2"/>
      <c r="R262" s="2"/>
      <c r="S262" s="2"/>
      <c r="T262" s="4"/>
      <c r="U262" s="4"/>
      <c r="V262" s="4"/>
      <c r="W262" s="5"/>
      <c r="X262" s="4"/>
      <c r="Y262" s="4"/>
      <c r="Z262" s="4"/>
      <c r="AA262" s="4"/>
      <c r="AB262" s="4"/>
      <c r="AC262" s="3"/>
      <c r="AD262" s="3"/>
      <c r="AE262" s="4"/>
      <c r="AF262" s="3"/>
      <c r="AG262" s="4"/>
      <c r="AH262" s="4"/>
      <c r="AI262" s="4"/>
      <c r="AJ262" s="4"/>
      <c r="AK262" s="4"/>
      <c r="AL262" s="4"/>
      <c r="AM262" s="4"/>
    </row>
    <row r="263" spans="1:39" ht="15.75" customHeight="1" x14ac:dyDescent="0.2">
      <c r="A263" s="2"/>
      <c r="B263" s="3"/>
      <c r="C263" s="4"/>
      <c r="D263" s="4"/>
      <c r="E263" s="4"/>
      <c r="F263" s="4"/>
      <c r="G263" s="4"/>
      <c r="H263" s="4"/>
      <c r="I263" s="2"/>
      <c r="J263" s="4"/>
      <c r="K263" s="4"/>
      <c r="L263" s="4"/>
      <c r="M263" s="4"/>
      <c r="N263" s="2"/>
      <c r="O263" s="2"/>
      <c r="P263" s="2"/>
      <c r="Q263" s="2"/>
      <c r="R263" s="2"/>
      <c r="S263" s="2"/>
      <c r="T263" s="4"/>
      <c r="U263" s="4"/>
      <c r="V263" s="4"/>
      <c r="W263" s="5"/>
      <c r="X263" s="4"/>
      <c r="Y263" s="4"/>
      <c r="Z263" s="4"/>
      <c r="AA263" s="4"/>
      <c r="AB263" s="4"/>
      <c r="AC263" s="3"/>
      <c r="AD263" s="3"/>
      <c r="AE263" s="4"/>
      <c r="AF263" s="3"/>
      <c r="AG263" s="4"/>
      <c r="AH263" s="4"/>
      <c r="AI263" s="4"/>
      <c r="AJ263" s="4"/>
      <c r="AK263" s="4"/>
      <c r="AL263" s="4"/>
      <c r="AM263" s="4"/>
    </row>
    <row r="264" spans="1:39" ht="15.75" customHeight="1" x14ac:dyDescent="0.2">
      <c r="A264" s="2"/>
      <c r="B264" s="3"/>
      <c r="C264" s="4"/>
      <c r="D264" s="4"/>
      <c r="E264" s="4"/>
      <c r="F264" s="4"/>
      <c r="G264" s="4"/>
      <c r="H264" s="4"/>
      <c r="I264" s="2"/>
      <c r="J264" s="4"/>
      <c r="K264" s="4"/>
      <c r="L264" s="4"/>
      <c r="M264" s="4"/>
      <c r="N264" s="2"/>
      <c r="O264" s="2"/>
      <c r="P264" s="2"/>
      <c r="Q264" s="2"/>
      <c r="R264" s="2"/>
      <c r="S264" s="2"/>
      <c r="T264" s="4"/>
      <c r="U264" s="4"/>
      <c r="V264" s="4"/>
      <c r="W264" s="5"/>
      <c r="X264" s="4"/>
      <c r="Y264" s="4"/>
      <c r="Z264" s="4"/>
      <c r="AA264" s="4"/>
      <c r="AB264" s="4"/>
      <c r="AC264" s="3"/>
      <c r="AD264" s="3"/>
      <c r="AE264" s="4"/>
      <c r="AF264" s="3"/>
      <c r="AG264" s="4"/>
      <c r="AH264" s="4"/>
      <c r="AI264" s="4"/>
      <c r="AJ264" s="4"/>
      <c r="AK264" s="4"/>
      <c r="AL264" s="4"/>
      <c r="AM264" s="4"/>
    </row>
    <row r="265" spans="1:39" ht="15.75" customHeight="1" x14ac:dyDescent="0.2">
      <c r="A265" s="2"/>
      <c r="B265" s="3"/>
      <c r="C265" s="4"/>
      <c r="D265" s="4"/>
      <c r="E265" s="4"/>
      <c r="F265" s="4"/>
      <c r="G265" s="4"/>
      <c r="H265" s="4"/>
      <c r="I265" s="2"/>
      <c r="J265" s="4"/>
      <c r="K265" s="4"/>
      <c r="L265" s="4"/>
      <c r="M265" s="4"/>
      <c r="N265" s="2"/>
      <c r="O265" s="2"/>
      <c r="P265" s="2"/>
      <c r="Q265" s="2"/>
      <c r="R265" s="2"/>
      <c r="S265" s="2"/>
      <c r="T265" s="4"/>
      <c r="U265" s="4"/>
      <c r="V265" s="4"/>
      <c r="W265" s="5"/>
      <c r="X265" s="4"/>
      <c r="Y265" s="4"/>
      <c r="Z265" s="4"/>
      <c r="AA265" s="4"/>
      <c r="AB265" s="4"/>
      <c r="AC265" s="3"/>
      <c r="AD265" s="3"/>
      <c r="AE265" s="4"/>
      <c r="AF265" s="3"/>
      <c r="AG265" s="4"/>
      <c r="AH265" s="4"/>
      <c r="AI265" s="4"/>
      <c r="AJ265" s="4"/>
      <c r="AK265" s="4"/>
      <c r="AL265" s="4"/>
      <c r="AM265" s="4"/>
    </row>
    <row r="266" spans="1:39" ht="15.75" customHeight="1" x14ac:dyDescent="0.2">
      <c r="A266" s="2"/>
      <c r="B266" s="3"/>
      <c r="C266" s="4"/>
      <c r="D266" s="4"/>
      <c r="E266" s="4"/>
      <c r="F266" s="4"/>
      <c r="G266" s="4"/>
      <c r="H266" s="4"/>
      <c r="I266" s="2"/>
      <c r="J266" s="4"/>
      <c r="K266" s="4"/>
      <c r="L266" s="4"/>
      <c r="M266" s="4"/>
      <c r="N266" s="2"/>
      <c r="O266" s="2"/>
      <c r="P266" s="2"/>
      <c r="Q266" s="2"/>
      <c r="R266" s="2"/>
      <c r="S266" s="2"/>
      <c r="T266" s="4"/>
      <c r="U266" s="4"/>
      <c r="V266" s="4"/>
      <c r="W266" s="5"/>
      <c r="X266" s="4"/>
      <c r="Y266" s="4"/>
      <c r="Z266" s="4"/>
      <c r="AA266" s="4"/>
      <c r="AB266" s="4"/>
      <c r="AC266" s="3"/>
      <c r="AD266" s="3"/>
      <c r="AE266" s="4"/>
      <c r="AF266" s="3"/>
      <c r="AG266" s="4"/>
      <c r="AH266" s="4"/>
      <c r="AI266" s="4"/>
      <c r="AJ266" s="4"/>
      <c r="AK266" s="4"/>
      <c r="AL266" s="4"/>
      <c r="AM266" s="4"/>
    </row>
    <row r="267" spans="1:39" ht="15.75" customHeight="1" x14ac:dyDescent="0.2">
      <c r="A267" s="2"/>
      <c r="B267" s="3"/>
      <c r="C267" s="4"/>
      <c r="D267" s="4"/>
      <c r="E267" s="4"/>
      <c r="F267" s="4"/>
      <c r="G267" s="4"/>
      <c r="H267" s="4"/>
      <c r="I267" s="2"/>
      <c r="J267" s="4"/>
      <c r="K267" s="4"/>
      <c r="L267" s="4"/>
      <c r="M267" s="4"/>
      <c r="N267" s="2"/>
      <c r="O267" s="2"/>
      <c r="P267" s="2"/>
      <c r="Q267" s="2"/>
      <c r="R267" s="2"/>
      <c r="S267" s="2"/>
      <c r="T267" s="4"/>
      <c r="U267" s="4"/>
      <c r="V267" s="4"/>
      <c r="W267" s="5"/>
      <c r="X267" s="4"/>
      <c r="Y267" s="4"/>
      <c r="Z267" s="4"/>
      <c r="AA267" s="4"/>
      <c r="AB267" s="4"/>
      <c r="AC267" s="3"/>
      <c r="AD267" s="3"/>
      <c r="AE267" s="4"/>
      <c r="AF267" s="3"/>
      <c r="AG267" s="4"/>
      <c r="AH267" s="4"/>
      <c r="AI267" s="4"/>
      <c r="AJ267" s="4"/>
      <c r="AK267" s="4"/>
      <c r="AL267" s="4"/>
      <c r="AM267" s="4"/>
    </row>
    <row r="268" spans="1:39" ht="15.75" customHeight="1" x14ac:dyDescent="0.2">
      <c r="A268" s="2"/>
      <c r="B268" s="3"/>
      <c r="C268" s="4"/>
      <c r="D268" s="4"/>
      <c r="E268" s="4"/>
      <c r="F268" s="4"/>
      <c r="G268" s="4"/>
      <c r="H268" s="4"/>
      <c r="I268" s="2"/>
      <c r="J268" s="4"/>
      <c r="K268" s="4"/>
      <c r="L268" s="4"/>
      <c r="M268" s="4"/>
      <c r="N268" s="2"/>
      <c r="O268" s="2"/>
      <c r="P268" s="2"/>
      <c r="Q268" s="2"/>
      <c r="R268" s="2"/>
      <c r="S268" s="2"/>
      <c r="T268" s="4"/>
      <c r="U268" s="4"/>
      <c r="V268" s="4"/>
      <c r="W268" s="5"/>
      <c r="X268" s="4"/>
      <c r="Y268" s="4"/>
      <c r="Z268" s="4"/>
      <c r="AA268" s="4"/>
      <c r="AB268" s="4"/>
      <c r="AC268" s="3"/>
      <c r="AD268" s="3"/>
      <c r="AE268" s="4"/>
      <c r="AF268" s="3"/>
      <c r="AG268" s="4"/>
      <c r="AH268" s="4"/>
      <c r="AI268" s="4"/>
      <c r="AJ268" s="4"/>
      <c r="AK268" s="4"/>
      <c r="AL268" s="4"/>
      <c r="AM268" s="4"/>
    </row>
    <row r="269" spans="1:39" ht="15.75" customHeight="1" x14ac:dyDescent="0.2">
      <c r="A269" s="2"/>
      <c r="B269" s="3"/>
      <c r="C269" s="4"/>
      <c r="D269" s="4"/>
      <c r="E269" s="4"/>
      <c r="F269" s="4"/>
      <c r="G269" s="4"/>
      <c r="H269" s="4"/>
      <c r="I269" s="2"/>
      <c r="J269" s="4"/>
      <c r="K269" s="4"/>
      <c r="L269" s="4"/>
      <c r="M269" s="4"/>
      <c r="N269" s="2"/>
      <c r="O269" s="2"/>
      <c r="P269" s="2"/>
      <c r="Q269" s="2"/>
      <c r="R269" s="2"/>
      <c r="S269" s="2"/>
      <c r="T269" s="4"/>
      <c r="U269" s="4"/>
      <c r="V269" s="4"/>
      <c r="W269" s="5"/>
      <c r="X269" s="4"/>
      <c r="Y269" s="4"/>
      <c r="Z269" s="4"/>
      <c r="AA269" s="4"/>
      <c r="AB269" s="4"/>
      <c r="AC269" s="3"/>
      <c r="AD269" s="3"/>
      <c r="AE269" s="4"/>
      <c r="AF269" s="3"/>
      <c r="AG269" s="4"/>
      <c r="AH269" s="4"/>
      <c r="AI269" s="4"/>
      <c r="AJ269" s="4"/>
      <c r="AK269" s="4"/>
      <c r="AL269" s="4"/>
      <c r="AM269" s="4"/>
    </row>
    <row r="270" spans="1:39" ht="15.75" customHeight="1" x14ac:dyDescent="0.2">
      <c r="A270" s="2"/>
      <c r="B270" s="3"/>
      <c r="C270" s="4"/>
      <c r="D270" s="4"/>
      <c r="E270" s="4"/>
      <c r="F270" s="4"/>
      <c r="G270" s="4"/>
      <c r="H270" s="4"/>
      <c r="I270" s="2"/>
      <c r="J270" s="4"/>
      <c r="K270" s="4"/>
      <c r="L270" s="4"/>
      <c r="M270" s="4"/>
      <c r="N270" s="2"/>
      <c r="O270" s="2"/>
      <c r="P270" s="2"/>
      <c r="Q270" s="2"/>
      <c r="R270" s="2"/>
      <c r="S270" s="2"/>
      <c r="T270" s="4"/>
      <c r="U270" s="4"/>
      <c r="V270" s="4"/>
      <c r="W270" s="5"/>
      <c r="X270" s="4"/>
      <c r="Y270" s="4"/>
      <c r="Z270" s="4"/>
      <c r="AA270" s="4"/>
      <c r="AB270" s="4"/>
      <c r="AC270" s="3"/>
      <c r="AD270" s="3"/>
      <c r="AE270" s="4"/>
      <c r="AF270" s="3"/>
      <c r="AG270" s="4"/>
      <c r="AH270" s="4"/>
      <c r="AI270" s="4"/>
      <c r="AJ270" s="4"/>
      <c r="AK270" s="4"/>
      <c r="AL270" s="4"/>
      <c r="AM270" s="4"/>
    </row>
    <row r="271" spans="1:39" ht="15.75" customHeight="1" x14ac:dyDescent="0.2">
      <c r="A271" s="2"/>
      <c r="B271" s="3"/>
      <c r="C271" s="4"/>
      <c r="D271" s="4"/>
      <c r="E271" s="4"/>
      <c r="F271" s="4"/>
      <c r="G271" s="4"/>
      <c r="H271" s="4"/>
      <c r="I271" s="2"/>
      <c r="J271" s="4"/>
      <c r="K271" s="4"/>
      <c r="L271" s="4"/>
      <c r="M271" s="4"/>
      <c r="N271" s="2"/>
      <c r="O271" s="2"/>
      <c r="P271" s="2"/>
      <c r="Q271" s="2"/>
      <c r="R271" s="2"/>
      <c r="S271" s="2"/>
      <c r="T271" s="4"/>
      <c r="U271" s="4"/>
      <c r="V271" s="4"/>
      <c r="W271" s="5"/>
      <c r="X271" s="4"/>
      <c r="Y271" s="4"/>
      <c r="Z271" s="4"/>
      <c r="AA271" s="4"/>
      <c r="AB271" s="4"/>
      <c r="AC271" s="3"/>
      <c r="AD271" s="3"/>
      <c r="AE271" s="4"/>
      <c r="AF271" s="3"/>
      <c r="AG271" s="4"/>
      <c r="AH271" s="4"/>
      <c r="AI271" s="4"/>
      <c r="AJ271" s="4"/>
      <c r="AK271" s="4"/>
      <c r="AL271" s="4"/>
      <c r="AM271" s="4"/>
    </row>
    <row r="272" spans="1:39" ht="15.75" customHeight="1" x14ac:dyDescent="0.2">
      <c r="A272" s="2"/>
      <c r="B272" s="3"/>
      <c r="C272" s="4"/>
      <c r="D272" s="4"/>
      <c r="E272" s="4"/>
      <c r="F272" s="4"/>
      <c r="G272" s="4"/>
      <c r="H272" s="4"/>
      <c r="I272" s="2"/>
      <c r="J272" s="4"/>
      <c r="K272" s="4"/>
      <c r="L272" s="4"/>
      <c r="M272" s="4"/>
      <c r="N272" s="2"/>
      <c r="O272" s="2"/>
      <c r="P272" s="2"/>
      <c r="Q272" s="2"/>
      <c r="R272" s="2"/>
      <c r="S272" s="2"/>
      <c r="T272" s="4"/>
      <c r="U272" s="4"/>
      <c r="V272" s="4"/>
      <c r="W272" s="5"/>
      <c r="X272" s="4"/>
      <c r="Y272" s="4"/>
      <c r="Z272" s="4"/>
      <c r="AA272" s="4"/>
      <c r="AB272" s="4"/>
      <c r="AC272" s="3"/>
      <c r="AD272" s="3"/>
      <c r="AE272" s="4"/>
      <c r="AF272" s="3"/>
      <c r="AG272" s="4"/>
      <c r="AH272" s="4"/>
      <c r="AI272" s="4"/>
      <c r="AJ272" s="4"/>
      <c r="AK272" s="4"/>
      <c r="AL272" s="4"/>
      <c r="AM272" s="4"/>
    </row>
    <row r="273" spans="1:39" ht="15.75" customHeight="1" x14ac:dyDescent="0.2">
      <c r="A273" s="2"/>
      <c r="B273" s="3"/>
      <c r="C273" s="4"/>
      <c r="D273" s="4"/>
      <c r="E273" s="4"/>
      <c r="F273" s="4"/>
      <c r="G273" s="4"/>
      <c r="H273" s="4"/>
      <c r="I273" s="2"/>
      <c r="J273" s="4"/>
      <c r="K273" s="4"/>
      <c r="L273" s="4"/>
      <c r="M273" s="4"/>
      <c r="N273" s="2"/>
      <c r="O273" s="2"/>
      <c r="P273" s="2"/>
      <c r="Q273" s="2"/>
      <c r="R273" s="2"/>
      <c r="S273" s="2"/>
      <c r="T273" s="4"/>
      <c r="U273" s="4"/>
      <c r="V273" s="4"/>
      <c r="W273" s="5"/>
      <c r="X273" s="4"/>
      <c r="Y273" s="4"/>
      <c r="Z273" s="4"/>
      <c r="AA273" s="4"/>
      <c r="AB273" s="4"/>
      <c r="AC273" s="3"/>
      <c r="AD273" s="3"/>
      <c r="AE273" s="4"/>
      <c r="AF273" s="3"/>
      <c r="AG273" s="4"/>
      <c r="AH273" s="4"/>
      <c r="AI273" s="4"/>
      <c r="AJ273" s="4"/>
      <c r="AK273" s="4"/>
      <c r="AL273" s="4"/>
      <c r="AM273" s="4"/>
    </row>
    <row r="274" spans="1:39" ht="15.75" customHeight="1" x14ac:dyDescent="0.2">
      <c r="A274" s="2"/>
      <c r="B274" s="3"/>
      <c r="C274" s="4"/>
      <c r="D274" s="4"/>
      <c r="E274" s="4"/>
      <c r="F274" s="4"/>
      <c r="G274" s="4"/>
      <c r="H274" s="4"/>
      <c r="I274" s="2"/>
      <c r="J274" s="4"/>
      <c r="K274" s="4"/>
      <c r="L274" s="4"/>
      <c r="M274" s="4"/>
      <c r="N274" s="2"/>
      <c r="O274" s="2"/>
      <c r="P274" s="2"/>
      <c r="Q274" s="2"/>
      <c r="R274" s="2"/>
      <c r="S274" s="2"/>
      <c r="T274" s="4"/>
      <c r="U274" s="4"/>
      <c r="V274" s="4"/>
      <c r="W274" s="5"/>
      <c r="X274" s="4"/>
      <c r="Y274" s="4"/>
      <c r="Z274" s="4"/>
      <c r="AA274" s="4"/>
      <c r="AB274" s="4"/>
      <c r="AC274" s="3"/>
      <c r="AD274" s="3"/>
      <c r="AE274" s="4"/>
      <c r="AF274" s="3"/>
      <c r="AG274" s="4"/>
      <c r="AH274" s="4"/>
      <c r="AI274" s="4"/>
      <c r="AJ274" s="4"/>
      <c r="AK274" s="4"/>
      <c r="AL274" s="4"/>
      <c r="AM274" s="4"/>
    </row>
    <row r="275" spans="1:39" ht="15.75" customHeight="1" x14ac:dyDescent="0.2">
      <c r="A275" s="2"/>
      <c r="B275" s="3"/>
      <c r="C275" s="4"/>
      <c r="D275" s="4"/>
      <c r="E275" s="4"/>
      <c r="F275" s="4"/>
      <c r="G275" s="4"/>
      <c r="H275" s="4"/>
      <c r="I275" s="2"/>
      <c r="J275" s="4"/>
      <c r="K275" s="4"/>
      <c r="L275" s="4"/>
      <c r="M275" s="4"/>
      <c r="N275" s="2"/>
      <c r="O275" s="2"/>
      <c r="P275" s="2"/>
      <c r="Q275" s="2"/>
      <c r="R275" s="2"/>
      <c r="S275" s="2"/>
      <c r="T275" s="4"/>
      <c r="U275" s="4"/>
      <c r="V275" s="4"/>
      <c r="W275" s="5"/>
      <c r="X275" s="4"/>
      <c r="Y275" s="4"/>
      <c r="Z275" s="4"/>
      <c r="AA275" s="4"/>
      <c r="AB275" s="4"/>
      <c r="AC275" s="3"/>
      <c r="AD275" s="3"/>
      <c r="AE275" s="4"/>
      <c r="AF275" s="3"/>
      <c r="AG275" s="4"/>
      <c r="AH275" s="4"/>
      <c r="AI275" s="4"/>
      <c r="AJ275" s="4"/>
      <c r="AK275" s="4"/>
      <c r="AL275" s="4"/>
      <c r="AM275" s="4"/>
    </row>
    <row r="276" spans="1:39" ht="15.75" customHeight="1" x14ac:dyDescent="0.2">
      <c r="A276" s="2"/>
      <c r="B276" s="3"/>
      <c r="C276" s="4"/>
      <c r="D276" s="4"/>
      <c r="E276" s="4"/>
      <c r="F276" s="4"/>
      <c r="G276" s="4"/>
      <c r="H276" s="4"/>
      <c r="I276" s="2"/>
      <c r="J276" s="4"/>
      <c r="K276" s="4"/>
      <c r="L276" s="4"/>
      <c r="M276" s="4"/>
      <c r="N276" s="2"/>
      <c r="O276" s="2"/>
      <c r="P276" s="2"/>
      <c r="Q276" s="2"/>
      <c r="R276" s="2"/>
      <c r="S276" s="2"/>
      <c r="T276" s="4"/>
      <c r="U276" s="4"/>
      <c r="V276" s="4"/>
      <c r="W276" s="5"/>
      <c r="X276" s="4"/>
      <c r="Y276" s="4"/>
      <c r="Z276" s="4"/>
      <c r="AA276" s="4"/>
      <c r="AB276" s="4"/>
      <c r="AC276" s="3"/>
      <c r="AD276" s="3"/>
      <c r="AE276" s="4"/>
      <c r="AF276" s="3"/>
      <c r="AG276" s="4"/>
      <c r="AH276" s="4"/>
      <c r="AI276" s="4"/>
      <c r="AJ276" s="4"/>
      <c r="AK276" s="4"/>
      <c r="AL276" s="4"/>
      <c r="AM276" s="4"/>
    </row>
    <row r="277" spans="1:39" ht="15.75" customHeight="1" x14ac:dyDescent="0.2">
      <c r="A277" s="2"/>
      <c r="B277" s="3"/>
      <c r="C277" s="4"/>
      <c r="D277" s="4"/>
      <c r="E277" s="4"/>
      <c r="F277" s="4"/>
      <c r="G277" s="4"/>
      <c r="H277" s="4"/>
      <c r="I277" s="2"/>
      <c r="J277" s="4"/>
      <c r="K277" s="4"/>
      <c r="L277" s="4"/>
      <c r="M277" s="4"/>
      <c r="N277" s="2"/>
      <c r="O277" s="2"/>
      <c r="P277" s="2"/>
      <c r="Q277" s="2"/>
      <c r="R277" s="2"/>
      <c r="S277" s="2"/>
      <c r="T277" s="4"/>
      <c r="U277" s="4"/>
      <c r="V277" s="4"/>
      <c r="W277" s="5"/>
      <c r="X277" s="4"/>
      <c r="Y277" s="4"/>
      <c r="Z277" s="4"/>
      <c r="AA277" s="4"/>
      <c r="AB277" s="4"/>
      <c r="AC277" s="3"/>
      <c r="AD277" s="3"/>
      <c r="AE277" s="4"/>
      <c r="AF277" s="3"/>
      <c r="AG277" s="4"/>
      <c r="AH277" s="4"/>
      <c r="AI277" s="4"/>
      <c r="AJ277" s="4"/>
      <c r="AK277" s="4"/>
      <c r="AL277" s="4"/>
      <c r="AM277" s="4"/>
    </row>
    <row r="278" spans="1:39" ht="15.75" customHeight="1" x14ac:dyDescent="0.2">
      <c r="A278" s="2"/>
      <c r="B278" s="3"/>
      <c r="C278" s="4"/>
      <c r="D278" s="4"/>
      <c r="E278" s="4"/>
      <c r="F278" s="4"/>
      <c r="G278" s="4"/>
      <c r="H278" s="4"/>
      <c r="I278" s="2"/>
      <c r="J278" s="4"/>
      <c r="K278" s="4"/>
      <c r="L278" s="4"/>
      <c r="M278" s="4"/>
      <c r="N278" s="2"/>
      <c r="O278" s="2"/>
      <c r="P278" s="2"/>
      <c r="Q278" s="2"/>
      <c r="R278" s="2"/>
      <c r="S278" s="2"/>
      <c r="T278" s="4"/>
      <c r="U278" s="4"/>
      <c r="V278" s="4"/>
      <c r="W278" s="5"/>
      <c r="X278" s="4"/>
      <c r="Y278" s="4"/>
      <c r="Z278" s="4"/>
      <c r="AA278" s="4"/>
      <c r="AB278" s="4"/>
      <c r="AC278" s="3"/>
      <c r="AD278" s="3"/>
      <c r="AE278" s="4"/>
      <c r="AF278" s="3"/>
      <c r="AG278" s="4"/>
      <c r="AH278" s="4"/>
      <c r="AI278" s="4"/>
      <c r="AJ278" s="4"/>
      <c r="AK278" s="4"/>
      <c r="AL278" s="4"/>
      <c r="AM278" s="4"/>
    </row>
    <row r="279" spans="1:39" ht="15.75" customHeight="1" x14ac:dyDescent="0.2">
      <c r="A279" s="2"/>
      <c r="B279" s="3"/>
      <c r="C279" s="4"/>
      <c r="D279" s="4"/>
      <c r="E279" s="4"/>
      <c r="F279" s="4"/>
      <c r="G279" s="4"/>
      <c r="H279" s="4"/>
      <c r="I279" s="2"/>
      <c r="J279" s="4"/>
      <c r="K279" s="4"/>
      <c r="L279" s="4"/>
      <c r="M279" s="4"/>
      <c r="N279" s="2"/>
      <c r="O279" s="2"/>
      <c r="P279" s="2"/>
      <c r="Q279" s="2"/>
      <c r="R279" s="2"/>
      <c r="S279" s="2"/>
      <c r="T279" s="4"/>
      <c r="U279" s="4"/>
      <c r="V279" s="4"/>
      <c r="W279" s="5"/>
      <c r="X279" s="4"/>
      <c r="Y279" s="4"/>
      <c r="Z279" s="4"/>
      <c r="AA279" s="4"/>
      <c r="AB279" s="4"/>
      <c r="AC279" s="3"/>
      <c r="AD279" s="3"/>
      <c r="AE279" s="4"/>
      <c r="AF279" s="3"/>
      <c r="AG279" s="4"/>
      <c r="AH279" s="4"/>
      <c r="AI279" s="4"/>
      <c r="AJ279" s="4"/>
      <c r="AK279" s="4"/>
      <c r="AL279" s="4"/>
      <c r="AM279" s="4"/>
    </row>
    <row r="280" spans="1:39" ht="15.75" customHeight="1" x14ac:dyDescent="0.2">
      <c r="A280" s="2"/>
      <c r="B280" s="3"/>
      <c r="C280" s="4"/>
      <c r="D280" s="4"/>
      <c r="E280" s="4"/>
      <c r="F280" s="4"/>
      <c r="G280" s="4"/>
      <c r="H280" s="4"/>
      <c r="I280" s="2"/>
      <c r="J280" s="4"/>
      <c r="K280" s="4"/>
      <c r="L280" s="4"/>
      <c r="M280" s="4"/>
      <c r="N280" s="2"/>
      <c r="O280" s="2"/>
      <c r="P280" s="2"/>
      <c r="Q280" s="2"/>
      <c r="R280" s="2"/>
      <c r="S280" s="2"/>
      <c r="T280" s="4"/>
      <c r="U280" s="4"/>
      <c r="V280" s="4"/>
      <c r="W280" s="5"/>
      <c r="X280" s="4"/>
      <c r="Y280" s="4"/>
      <c r="Z280" s="4"/>
      <c r="AA280" s="4"/>
      <c r="AB280" s="4"/>
      <c r="AC280" s="3"/>
      <c r="AD280" s="3"/>
      <c r="AE280" s="4"/>
      <c r="AF280" s="3"/>
      <c r="AG280" s="4"/>
      <c r="AH280" s="4"/>
      <c r="AI280" s="4"/>
      <c r="AJ280" s="4"/>
      <c r="AK280" s="4"/>
      <c r="AL280" s="4"/>
      <c r="AM280" s="4"/>
    </row>
    <row r="281" spans="1:39" ht="15.75" customHeight="1" x14ac:dyDescent="0.2">
      <c r="A281" s="2"/>
      <c r="B281" s="3"/>
      <c r="C281" s="4"/>
      <c r="D281" s="4"/>
      <c r="E281" s="4"/>
      <c r="F281" s="4"/>
      <c r="G281" s="4"/>
      <c r="H281" s="4"/>
      <c r="I281" s="2"/>
      <c r="J281" s="4"/>
      <c r="K281" s="4"/>
      <c r="L281" s="4"/>
      <c r="M281" s="4"/>
      <c r="N281" s="2"/>
      <c r="O281" s="2"/>
      <c r="P281" s="2"/>
      <c r="Q281" s="2"/>
      <c r="R281" s="2"/>
      <c r="S281" s="2"/>
      <c r="T281" s="4"/>
      <c r="U281" s="4"/>
      <c r="V281" s="4"/>
      <c r="W281" s="5"/>
      <c r="X281" s="4"/>
      <c r="Y281" s="4"/>
      <c r="Z281" s="4"/>
      <c r="AA281" s="4"/>
      <c r="AB281" s="4"/>
      <c r="AC281" s="3"/>
      <c r="AD281" s="3"/>
      <c r="AE281" s="4"/>
      <c r="AF281" s="3"/>
      <c r="AG281" s="4"/>
      <c r="AH281" s="4"/>
      <c r="AI281" s="4"/>
      <c r="AJ281" s="4"/>
      <c r="AK281" s="4"/>
      <c r="AL281" s="4"/>
      <c r="AM281" s="4"/>
    </row>
    <row r="282" spans="1:39" ht="15.75" customHeight="1" x14ac:dyDescent="0.2">
      <c r="A282" s="2"/>
      <c r="B282" s="3"/>
      <c r="C282" s="4"/>
      <c r="D282" s="4"/>
      <c r="E282" s="4"/>
      <c r="F282" s="4"/>
      <c r="G282" s="4"/>
      <c r="H282" s="4"/>
      <c r="I282" s="2"/>
      <c r="J282" s="4"/>
      <c r="K282" s="4"/>
      <c r="L282" s="4"/>
      <c r="M282" s="4"/>
      <c r="N282" s="2"/>
      <c r="O282" s="2"/>
      <c r="P282" s="2"/>
      <c r="Q282" s="2"/>
      <c r="R282" s="2"/>
      <c r="S282" s="2"/>
      <c r="T282" s="4"/>
      <c r="U282" s="4"/>
      <c r="V282" s="4"/>
      <c r="W282" s="5"/>
      <c r="X282" s="4"/>
      <c r="Y282" s="4"/>
      <c r="Z282" s="4"/>
      <c r="AA282" s="4"/>
      <c r="AB282" s="4"/>
      <c r="AC282" s="3"/>
      <c r="AD282" s="3"/>
      <c r="AE282" s="4"/>
      <c r="AF282" s="3"/>
      <c r="AG282" s="4"/>
      <c r="AH282" s="4"/>
      <c r="AI282" s="4"/>
      <c r="AJ282" s="4"/>
      <c r="AK282" s="4"/>
      <c r="AL282" s="4"/>
      <c r="AM282" s="4"/>
    </row>
    <row r="283" spans="1:39" ht="15.75" customHeight="1" x14ac:dyDescent="0.2">
      <c r="A283" s="2"/>
      <c r="B283" s="3"/>
      <c r="C283" s="4"/>
      <c r="D283" s="4"/>
      <c r="E283" s="4"/>
      <c r="F283" s="4"/>
      <c r="G283" s="4"/>
      <c r="H283" s="4"/>
      <c r="I283" s="2"/>
      <c r="J283" s="4"/>
      <c r="K283" s="4"/>
      <c r="L283" s="4"/>
      <c r="M283" s="4"/>
      <c r="N283" s="2"/>
      <c r="O283" s="2"/>
      <c r="P283" s="2"/>
      <c r="Q283" s="2"/>
      <c r="R283" s="2"/>
      <c r="S283" s="2"/>
      <c r="T283" s="4"/>
      <c r="U283" s="4"/>
      <c r="V283" s="4"/>
      <c r="W283" s="5"/>
      <c r="X283" s="4"/>
      <c r="Y283" s="4"/>
      <c r="Z283" s="4"/>
      <c r="AA283" s="4"/>
      <c r="AB283" s="4"/>
      <c r="AC283" s="3"/>
      <c r="AD283" s="3"/>
      <c r="AE283" s="4"/>
      <c r="AF283" s="3"/>
      <c r="AG283" s="4"/>
      <c r="AH283" s="4"/>
      <c r="AI283" s="4"/>
      <c r="AJ283" s="4"/>
      <c r="AK283" s="4"/>
      <c r="AL283" s="4"/>
      <c r="AM283" s="4"/>
    </row>
    <row r="284" spans="1:39" ht="15.75" customHeight="1" x14ac:dyDescent="0.2">
      <c r="A284" s="2"/>
      <c r="B284" s="3"/>
      <c r="C284" s="4"/>
      <c r="D284" s="4"/>
      <c r="E284" s="4"/>
      <c r="F284" s="4"/>
      <c r="G284" s="4"/>
      <c r="H284" s="4"/>
      <c r="I284" s="2"/>
      <c r="J284" s="4"/>
      <c r="K284" s="4"/>
      <c r="L284" s="4"/>
      <c r="M284" s="4"/>
      <c r="N284" s="2"/>
      <c r="O284" s="2"/>
      <c r="P284" s="2"/>
      <c r="Q284" s="2"/>
      <c r="R284" s="2"/>
      <c r="S284" s="2"/>
      <c r="T284" s="4"/>
      <c r="U284" s="4"/>
      <c r="V284" s="4"/>
      <c r="W284" s="5"/>
      <c r="X284" s="4"/>
      <c r="Y284" s="4"/>
      <c r="Z284" s="4"/>
      <c r="AA284" s="4"/>
      <c r="AB284" s="4"/>
      <c r="AC284" s="3"/>
      <c r="AD284" s="3"/>
      <c r="AE284" s="4"/>
      <c r="AF284" s="3"/>
      <c r="AG284" s="4"/>
      <c r="AH284" s="4"/>
      <c r="AI284" s="4"/>
      <c r="AJ284" s="4"/>
      <c r="AK284" s="4"/>
      <c r="AL284" s="4"/>
      <c r="AM284" s="4"/>
    </row>
    <row r="285" spans="1:39" ht="15.75" customHeight="1" x14ac:dyDescent="0.2">
      <c r="A285" s="2"/>
      <c r="B285" s="3"/>
      <c r="C285" s="4"/>
      <c r="D285" s="4"/>
      <c r="E285" s="4"/>
      <c r="F285" s="4"/>
      <c r="G285" s="4"/>
      <c r="H285" s="4"/>
      <c r="I285" s="2"/>
      <c r="J285" s="4"/>
      <c r="K285" s="4"/>
      <c r="L285" s="4"/>
      <c r="M285" s="4"/>
      <c r="N285" s="2"/>
      <c r="O285" s="2"/>
      <c r="P285" s="2"/>
      <c r="Q285" s="2"/>
      <c r="R285" s="2"/>
      <c r="S285" s="2"/>
      <c r="T285" s="4"/>
      <c r="U285" s="4"/>
      <c r="V285" s="4"/>
      <c r="W285" s="5"/>
      <c r="X285" s="4"/>
      <c r="Y285" s="4"/>
      <c r="Z285" s="4"/>
      <c r="AA285" s="4"/>
      <c r="AB285" s="4"/>
      <c r="AC285" s="3"/>
      <c r="AD285" s="3"/>
      <c r="AE285" s="4"/>
      <c r="AF285" s="3"/>
      <c r="AG285" s="4"/>
      <c r="AH285" s="4"/>
      <c r="AI285" s="4"/>
      <c r="AJ285" s="4"/>
      <c r="AK285" s="4"/>
      <c r="AL285" s="4"/>
      <c r="AM285" s="4"/>
    </row>
    <row r="286" spans="1:39" ht="15.75" customHeight="1" x14ac:dyDescent="0.2">
      <c r="A286" s="2"/>
      <c r="B286" s="3"/>
      <c r="C286" s="4"/>
      <c r="D286" s="4"/>
      <c r="E286" s="4"/>
      <c r="F286" s="4"/>
      <c r="G286" s="4"/>
      <c r="H286" s="4"/>
      <c r="I286" s="2"/>
      <c r="J286" s="4"/>
      <c r="K286" s="4"/>
      <c r="L286" s="4"/>
      <c r="M286" s="4"/>
      <c r="N286" s="2"/>
      <c r="O286" s="2"/>
      <c r="P286" s="2"/>
      <c r="Q286" s="2"/>
      <c r="R286" s="2"/>
      <c r="S286" s="2"/>
      <c r="T286" s="4"/>
      <c r="U286" s="4"/>
      <c r="V286" s="4"/>
      <c r="W286" s="5"/>
      <c r="X286" s="4"/>
      <c r="Y286" s="4"/>
      <c r="Z286" s="4"/>
      <c r="AA286" s="4"/>
      <c r="AB286" s="4"/>
      <c r="AC286" s="3"/>
      <c r="AD286" s="3"/>
      <c r="AE286" s="4"/>
      <c r="AF286" s="3"/>
      <c r="AG286" s="4"/>
      <c r="AH286" s="4"/>
      <c r="AI286" s="4"/>
      <c r="AJ286" s="4"/>
      <c r="AK286" s="4"/>
      <c r="AL286" s="4"/>
      <c r="AM286" s="4"/>
    </row>
    <row r="287" spans="1:39" ht="15.75" customHeight="1" x14ac:dyDescent="0.2">
      <c r="A287" s="2"/>
      <c r="B287" s="3"/>
      <c r="C287" s="4"/>
      <c r="D287" s="4"/>
      <c r="E287" s="4"/>
      <c r="F287" s="4"/>
      <c r="G287" s="4"/>
      <c r="H287" s="4"/>
      <c r="I287" s="2"/>
      <c r="J287" s="4"/>
      <c r="K287" s="4"/>
      <c r="L287" s="4"/>
      <c r="M287" s="4"/>
      <c r="N287" s="2"/>
      <c r="O287" s="2"/>
      <c r="P287" s="2"/>
      <c r="Q287" s="2"/>
      <c r="R287" s="2"/>
      <c r="S287" s="2"/>
      <c r="T287" s="4"/>
      <c r="U287" s="4"/>
      <c r="V287" s="4"/>
      <c r="W287" s="5"/>
      <c r="X287" s="4"/>
      <c r="Y287" s="4"/>
      <c r="Z287" s="4"/>
      <c r="AA287" s="4"/>
      <c r="AB287" s="4"/>
      <c r="AC287" s="3"/>
      <c r="AD287" s="3"/>
      <c r="AE287" s="4"/>
      <c r="AF287" s="3"/>
      <c r="AG287" s="4"/>
      <c r="AH287" s="4"/>
      <c r="AI287" s="4"/>
      <c r="AJ287" s="4"/>
      <c r="AK287" s="4"/>
      <c r="AL287" s="4"/>
      <c r="AM287" s="4"/>
    </row>
    <row r="288" spans="1:39" ht="15.75" customHeight="1" x14ac:dyDescent="0.2">
      <c r="A288" s="2"/>
      <c r="B288" s="3"/>
      <c r="C288" s="4"/>
      <c r="D288" s="4"/>
      <c r="E288" s="4"/>
      <c r="F288" s="4"/>
      <c r="G288" s="4"/>
      <c r="H288" s="4"/>
      <c r="I288" s="2"/>
      <c r="J288" s="4"/>
      <c r="K288" s="4"/>
      <c r="L288" s="4"/>
      <c r="M288" s="4"/>
      <c r="N288" s="2"/>
      <c r="O288" s="2"/>
      <c r="P288" s="2"/>
      <c r="Q288" s="2"/>
      <c r="R288" s="2"/>
      <c r="S288" s="2"/>
      <c r="T288" s="4"/>
      <c r="U288" s="4"/>
      <c r="V288" s="4"/>
      <c r="W288" s="5"/>
      <c r="X288" s="4"/>
      <c r="Y288" s="4"/>
      <c r="Z288" s="4"/>
      <c r="AA288" s="4"/>
      <c r="AB288" s="4"/>
      <c r="AC288" s="3"/>
      <c r="AD288" s="3"/>
      <c r="AE288" s="4"/>
      <c r="AF288" s="3"/>
      <c r="AG288" s="4"/>
      <c r="AH288" s="4"/>
      <c r="AI288" s="4"/>
      <c r="AJ288" s="4"/>
      <c r="AK288" s="4"/>
      <c r="AL288" s="4"/>
      <c r="AM288" s="4"/>
    </row>
    <row r="289" spans="1:39" ht="15.75" customHeight="1" x14ac:dyDescent="0.2">
      <c r="A289" s="2"/>
      <c r="B289" s="3"/>
      <c r="C289" s="4"/>
      <c r="D289" s="4"/>
      <c r="E289" s="4"/>
      <c r="F289" s="4"/>
      <c r="G289" s="4"/>
      <c r="H289" s="4"/>
      <c r="I289" s="2"/>
      <c r="J289" s="4"/>
      <c r="K289" s="4"/>
      <c r="L289" s="4"/>
      <c r="M289" s="4"/>
      <c r="N289" s="2"/>
      <c r="O289" s="2"/>
      <c r="P289" s="2"/>
      <c r="Q289" s="2"/>
      <c r="R289" s="2"/>
      <c r="S289" s="2"/>
      <c r="T289" s="4"/>
      <c r="U289" s="4"/>
      <c r="V289" s="4"/>
      <c r="W289" s="5"/>
      <c r="X289" s="4"/>
      <c r="Y289" s="4"/>
      <c r="Z289" s="4"/>
      <c r="AA289" s="4"/>
      <c r="AB289" s="4"/>
      <c r="AC289" s="3"/>
      <c r="AD289" s="3"/>
      <c r="AE289" s="4"/>
      <c r="AF289" s="3"/>
      <c r="AG289" s="4"/>
      <c r="AH289" s="4"/>
      <c r="AI289" s="4"/>
      <c r="AJ289" s="4"/>
      <c r="AK289" s="4"/>
      <c r="AL289" s="4"/>
      <c r="AM289" s="4"/>
    </row>
    <row r="290" spans="1:39" ht="15.75" customHeight="1" x14ac:dyDescent="0.2">
      <c r="A290" s="2"/>
      <c r="B290" s="3"/>
      <c r="C290" s="4"/>
      <c r="D290" s="4"/>
      <c r="E290" s="4"/>
      <c r="F290" s="4"/>
      <c r="G290" s="4"/>
      <c r="H290" s="4"/>
      <c r="I290" s="2"/>
      <c r="J290" s="4"/>
      <c r="K290" s="4"/>
      <c r="L290" s="4"/>
      <c r="M290" s="4"/>
      <c r="N290" s="2"/>
      <c r="O290" s="2"/>
      <c r="P290" s="2"/>
      <c r="Q290" s="2"/>
      <c r="R290" s="2"/>
      <c r="S290" s="2"/>
      <c r="T290" s="4"/>
      <c r="U290" s="4"/>
      <c r="V290" s="4"/>
      <c r="W290" s="5"/>
      <c r="X290" s="4"/>
      <c r="Y290" s="4"/>
      <c r="Z290" s="4"/>
      <c r="AA290" s="4"/>
      <c r="AB290" s="4"/>
      <c r="AC290" s="3"/>
      <c r="AD290" s="3"/>
      <c r="AE290" s="4"/>
      <c r="AF290" s="3"/>
      <c r="AG290" s="4"/>
      <c r="AH290" s="4"/>
      <c r="AI290" s="4"/>
      <c r="AJ290" s="4"/>
      <c r="AK290" s="4"/>
      <c r="AL290" s="4"/>
      <c r="AM290" s="4"/>
    </row>
    <row r="291" spans="1:39" ht="15.75" customHeight="1" x14ac:dyDescent="0.2">
      <c r="A291" s="2"/>
      <c r="B291" s="3"/>
      <c r="C291" s="4"/>
      <c r="D291" s="4"/>
      <c r="E291" s="4"/>
      <c r="F291" s="4"/>
      <c r="G291" s="4"/>
      <c r="H291" s="4"/>
      <c r="I291" s="2"/>
      <c r="J291" s="4"/>
      <c r="K291" s="4"/>
      <c r="L291" s="4"/>
      <c r="M291" s="4"/>
      <c r="N291" s="2"/>
      <c r="O291" s="2"/>
      <c r="P291" s="2"/>
      <c r="Q291" s="2"/>
      <c r="R291" s="2"/>
      <c r="S291" s="2"/>
      <c r="T291" s="4"/>
      <c r="U291" s="4"/>
      <c r="V291" s="4"/>
      <c r="W291" s="5"/>
      <c r="X291" s="4"/>
      <c r="Y291" s="4"/>
      <c r="Z291" s="4"/>
      <c r="AA291" s="4"/>
      <c r="AB291" s="4"/>
      <c r="AC291" s="3"/>
      <c r="AD291" s="3"/>
      <c r="AE291" s="4"/>
      <c r="AF291" s="3"/>
      <c r="AG291" s="4"/>
      <c r="AH291" s="4"/>
      <c r="AI291" s="4"/>
      <c r="AJ291" s="4"/>
      <c r="AK291" s="4"/>
      <c r="AL291" s="4"/>
      <c r="AM291" s="4"/>
    </row>
    <row r="292" spans="1:39" ht="15.75" customHeight="1" x14ac:dyDescent="0.2">
      <c r="A292" s="2"/>
      <c r="B292" s="3"/>
      <c r="C292" s="4"/>
      <c r="D292" s="4"/>
      <c r="E292" s="4"/>
      <c r="F292" s="4"/>
      <c r="G292" s="4"/>
      <c r="H292" s="4"/>
      <c r="I292" s="2"/>
      <c r="J292" s="4"/>
      <c r="K292" s="4"/>
      <c r="L292" s="4"/>
      <c r="M292" s="4"/>
      <c r="N292" s="2"/>
      <c r="O292" s="2"/>
      <c r="P292" s="2"/>
      <c r="Q292" s="2"/>
      <c r="R292" s="2"/>
      <c r="S292" s="2"/>
      <c r="T292" s="4"/>
      <c r="U292" s="4"/>
      <c r="V292" s="4"/>
      <c r="W292" s="5"/>
      <c r="X292" s="4"/>
      <c r="Y292" s="4"/>
      <c r="Z292" s="4"/>
      <c r="AA292" s="4"/>
      <c r="AB292" s="4"/>
      <c r="AC292" s="3"/>
      <c r="AD292" s="3"/>
      <c r="AE292" s="4"/>
      <c r="AF292" s="3"/>
      <c r="AG292" s="4"/>
      <c r="AH292" s="4"/>
      <c r="AI292" s="4"/>
      <c r="AJ292" s="4"/>
      <c r="AK292" s="4"/>
      <c r="AL292" s="4"/>
      <c r="AM292" s="4"/>
    </row>
    <row r="293" spans="1:39" ht="15.75" customHeight="1" x14ac:dyDescent="0.2">
      <c r="A293" s="2"/>
      <c r="B293" s="3"/>
      <c r="C293" s="4"/>
      <c r="D293" s="4"/>
      <c r="E293" s="4"/>
      <c r="F293" s="4"/>
      <c r="G293" s="4"/>
      <c r="H293" s="4"/>
      <c r="I293" s="2"/>
      <c r="J293" s="4"/>
      <c r="K293" s="4"/>
      <c r="L293" s="4"/>
      <c r="M293" s="4"/>
      <c r="N293" s="2"/>
      <c r="O293" s="2"/>
      <c r="P293" s="2"/>
      <c r="Q293" s="2"/>
      <c r="R293" s="2"/>
      <c r="S293" s="2"/>
      <c r="T293" s="4"/>
      <c r="U293" s="4"/>
      <c r="V293" s="4"/>
      <c r="W293" s="5"/>
      <c r="X293" s="4"/>
      <c r="Y293" s="4"/>
      <c r="Z293" s="4"/>
      <c r="AA293" s="4"/>
      <c r="AB293" s="4"/>
      <c r="AC293" s="3"/>
      <c r="AD293" s="3"/>
      <c r="AE293" s="4"/>
      <c r="AF293" s="3"/>
      <c r="AG293" s="4"/>
      <c r="AH293" s="4"/>
      <c r="AI293" s="4"/>
      <c r="AJ293" s="4"/>
      <c r="AK293" s="4"/>
      <c r="AL293" s="4"/>
      <c r="AM293" s="4"/>
    </row>
    <row r="294" spans="1:39" ht="15.75" customHeight="1" x14ac:dyDescent="0.2">
      <c r="A294" s="2"/>
      <c r="B294" s="3"/>
      <c r="C294" s="4"/>
      <c r="D294" s="4"/>
      <c r="E294" s="4"/>
      <c r="F294" s="4"/>
      <c r="G294" s="4"/>
      <c r="H294" s="4"/>
      <c r="I294" s="2"/>
      <c r="J294" s="4"/>
      <c r="K294" s="4"/>
      <c r="L294" s="4"/>
      <c r="M294" s="4"/>
      <c r="N294" s="2"/>
      <c r="O294" s="2"/>
      <c r="P294" s="2"/>
      <c r="Q294" s="2"/>
      <c r="R294" s="2"/>
      <c r="S294" s="2"/>
      <c r="T294" s="4"/>
      <c r="U294" s="4"/>
      <c r="V294" s="4"/>
      <c r="W294" s="5"/>
      <c r="X294" s="4"/>
      <c r="Y294" s="4"/>
      <c r="Z294" s="4"/>
      <c r="AA294" s="4"/>
      <c r="AB294" s="4"/>
      <c r="AC294" s="3"/>
      <c r="AD294" s="3"/>
      <c r="AE294" s="4"/>
      <c r="AF294" s="3"/>
      <c r="AG294" s="4"/>
      <c r="AH294" s="4"/>
      <c r="AI294" s="4"/>
      <c r="AJ294" s="4"/>
      <c r="AK294" s="4"/>
      <c r="AL294" s="4"/>
      <c r="AM294" s="4"/>
    </row>
    <row r="295" spans="1:39" ht="15.75" customHeight="1" x14ac:dyDescent="0.2">
      <c r="A295" s="2"/>
      <c r="B295" s="3"/>
      <c r="C295" s="4"/>
      <c r="D295" s="4"/>
      <c r="E295" s="4"/>
      <c r="F295" s="4"/>
      <c r="G295" s="4"/>
      <c r="H295" s="4"/>
      <c r="I295" s="2"/>
      <c r="J295" s="4"/>
      <c r="K295" s="4"/>
      <c r="L295" s="4"/>
      <c r="M295" s="4"/>
      <c r="N295" s="2"/>
      <c r="O295" s="2"/>
      <c r="P295" s="2"/>
      <c r="Q295" s="2"/>
      <c r="R295" s="2"/>
      <c r="S295" s="2"/>
      <c r="T295" s="4"/>
      <c r="U295" s="4"/>
      <c r="V295" s="4"/>
      <c r="W295" s="5"/>
      <c r="X295" s="4"/>
      <c r="Y295" s="4"/>
      <c r="Z295" s="4"/>
      <c r="AA295" s="4"/>
      <c r="AB295" s="4"/>
      <c r="AC295" s="3"/>
      <c r="AD295" s="3"/>
      <c r="AE295" s="4"/>
      <c r="AF295" s="3"/>
      <c r="AG295" s="4"/>
      <c r="AH295" s="4"/>
      <c r="AI295" s="4"/>
      <c r="AJ295" s="4"/>
      <c r="AK295" s="4"/>
      <c r="AL295" s="4"/>
      <c r="AM295" s="4"/>
    </row>
    <row r="296" spans="1:39" ht="15.75" customHeight="1" x14ac:dyDescent="0.2">
      <c r="A296" s="2"/>
      <c r="B296" s="3"/>
      <c r="C296" s="4"/>
      <c r="D296" s="4"/>
      <c r="E296" s="4"/>
      <c r="F296" s="4"/>
      <c r="G296" s="4"/>
      <c r="H296" s="4"/>
      <c r="I296" s="2"/>
      <c r="J296" s="4"/>
      <c r="K296" s="4"/>
      <c r="L296" s="4"/>
      <c r="M296" s="4"/>
      <c r="N296" s="2"/>
      <c r="O296" s="2"/>
      <c r="P296" s="2"/>
      <c r="Q296" s="2"/>
      <c r="R296" s="2"/>
      <c r="S296" s="2"/>
      <c r="T296" s="4"/>
      <c r="U296" s="4"/>
      <c r="V296" s="4"/>
      <c r="W296" s="5"/>
      <c r="X296" s="4"/>
      <c r="Y296" s="4"/>
      <c r="Z296" s="4"/>
      <c r="AA296" s="4"/>
      <c r="AB296" s="4"/>
      <c r="AC296" s="3"/>
      <c r="AD296" s="3"/>
      <c r="AE296" s="4"/>
      <c r="AF296" s="3"/>
      <c r="AG296" s="4"/>
      <c r="AH296" s="4"/>
      <c r="AI296" s="4"/>
      <c r="AJ296" s="4"/>
      <c r="AK296" s="4"/>
      <c r="AL296" s="4"/>
      <c r="AM296" s="4"/>
    </row>
    <row r="297" spans="1:39" ht="15.75" customHeight="1" x14ac:dyDescent="0.2">
      <c r="A297" s="2"/>
      <c r="B297" s="3"/>
      <c r="C297" s="4"/>
      <c r="D297" s="4"/>
      <c r="E297" s="4"/>
      <c r="F297" s="4"/>
      <c r="G297" s="4"/>
      <c r="H297" s="4"/>
      <c r="I297" s="2"/>
      <c r="J297" s="4"/>
      <c r="K297" s="4"/>
      <c r="L297" s="4"/>
      <c r="M297" s="4"/>
      <c r="N297" s="2"/>
      <c r="O297" s="2"/>
      <c r="P297" s="2"/>
      <c r="Q297" s="2"/>
      <c r="R297" s="2"/>
      <c r="S297" s="2"/>
      <c r="T297" s="4"/>
      <c r="U297" s="4"/>
      <c r="V297" s="4"/>
      <c r="W297" s="5"/>
      <c r="X297" s="4"/>
      <c r="Y297" s="4"/>
      <c r="Z297" s="4"/>
      <c r="AA297" s="4"/>
      <c r="AB297" s="4"/>
      <c r="AC297" s="3"/>
      <c r="AD297" s="3"/>
      <c r="AE297" s="4"/>
      <c r="AF297" s="3"/>
      <c r="AG297" s="4"/>
      <c r="AH297" s="4"/>
      <c r="AI297" s="4"/>
      <c r="AJ297" s="4"/>
      <c r="AK297" s="4"/>
      <c r="AL297" s="4"/>
      <c r="AM297" s="4"/>
    </row>
    <row r="298" spans="1:39" ht="15.75" customHeight="1" x14ac:dyDescent="0.2">
      <c r="A298" s="2"/>
      <c r="B298" s="3"/>
      <c r="C298" s="4"/>
      <c r="D298" s="4"/>
      <c r="E298" s="4"/>
      <c r="F298" s="4"/>
      <c r="G298" s="4"/>
      <c r="H298" s="4"/>
      <c r="I298" s="2"/>
      <c r="J298" s="4"/>
      <c r="K298" s="4"/>
      <c r="L298" s="4"/>
      <c r="M298" s="4"/>
      <c r="N298" s="2"/>
      <c r="O298" s="2"/>
      <c r="P298" s="2"/>
      <c r="Q298" s="2"/>
      <c r="R298" s="2"/>
      <c r="S298" s="2"/>
      <c r="T298" s="4"/>
      <c r="U298" s="4"/>
      <c r="V298" s="4"/>
      <c r="W298" s="5"/>
      <c r="X298" s="4"/>
      <c r="Y298" s="4"/>
      <c r="Z298" s="4"/>
      <c r="AA298" s="4"/>
      <c r="AB298" s="4"/>
      <c r="AC298" s="3"/>
      <c r="AD298" s="3"/>
      <c r="AE298" s="4"/>
      <c r="AF298" s="3"/>
      <c r="AG298" s="4"/>
      <c r="AH298" s="4"/>
      <c r="AI298" s="4"/>
      <c r="AJ298" s="4"/>
      <c r="AK298" s="4"/>
      <c r="AL298" s="4"/>
      <c r="AM298" s="4"/>
    </row>
    <row r="299" spans="1:39" ht="15.75" customHeight="1" x14ac:dyDescent="0.2">
      <c r="A299" s="2"/>
      <c r="B299" s="3"/>
      <c r="C299" s="4"/>
      <c r="D299" s="4"/>
      <c r="E299" s="4"/>
      <c r="F299" s="4"/>
      <c r="G299" s="4"/>
      <c r="H299" s="4"/>
      <c r="I299" s="2"/>
      <c r="J299" s="4"/>
      <c r="K299" s="4"/>
      <c r="L299" s="4"/>
      <c r="M299" s="4"/>
      <c r="N299" s="2"/>
      <c r="O299" s="2"/>
      <c r="P299" s="2"/>
      <c r="Q299" s="2"/>
      <c r="R299" s="2"/>
      <c r="S299" s="2"/>
      <c r="T299" s="4"/>
      <c r="U299" s="4"/>
      <c r="V299" s="4"/>
      <c r="W299" s="5"/>
      <c r="X299" s="4"/>
      <c r="Y299" s="4"/>
      <c r="Z299" s="4"/>
      <c r="AA299" s="4"/>
      <c r="AB299" s="4"/>
      <c r="AC299" s="3"/>
      <c r="AD299" s="3"/>
      <c r="AE299" s="4"/>
      <c r="AF299" s="3"/>
      <c r="AG299" s="4"/>
      <c r="AH299" s="4"/>
      <c r="AI299" s="4"/>
      <c r="AJ299" s="4"/>
      <c r="AK299" s="4"/>
      <c r="AL299" s="4"/>
      <c r="AM299" s="4"/>
    </row>
    <row r="300" spans="1:39" ht="15.75" customHeight="1" x14ac:dyDescent="0.2">
      <c r="A300" s="2"/>
      <c r="B300" s="3"/>
      <c r="C300" s="4"/>
      <c r="D300" s="4"/>
      <c r="E300" s="4"/>
      <c r="F300" s="4"/>
      <c r="G300" s="4"/>
      <c r="H300" s="4"/>
      <c r="I300" s="2"/>
      <c r="J300" s="4"/>
      <c r="K300" s="4"/>
      <c r="L300" s="4"/>
      <c r="M300" s="4"/>
      <c r="N300" s="2"/>
      <c r="O300" s="2"/>
      <c r="P300" s="2"/>
      <c r="Q300" s="2"/>
      <c r="R300" s="2"/>
      <c r="S300" s="2"/>
      <c r="T300" s="4"/>
      <c r="U300" s="4"/>
      <c r="V300" s="4"/>
      <c r="W300" s="5"/>
      <c r="X300" s="4"/>
      <c r="Y300" s="4"/>
      <c r="Z300" s="4"/>
      <c r="AA300" s="4"/>
      <c r="AB300" s="4"/>
      <c r="AC300" s="3"/>
      <c r="AD300" s="3"/>
      <c r="AE300" s="4"/>
      <c r="AF300" s="3"/>
      <c r="AG300" s="4"/>
      <c r="AH300" s="4"/>
      <c r="AI300" s="4"/>
      <c r="AJ300" s="4"/>
      <c r="AK300" s="4"/>
      <c r="AL300" s="4"/>
      <c r="AM300" s="4"/>
    </row>
    <row r="301" spans="1:39" ht="15.75" customHeight="1" x14ac:dyDescent="0.2">
      <c r="A301" s="2"/>
      <c r="B301" s="3"/>
      <c r="C301" s="4"/>
      <c r="D301" s="4"/>
      <c r="E301" s="4"/>
      <c r="F301" s="4"/>
      <c r="G301" s="4"/>
      <c r="H301" s="4"/>
      <c r="I301" s="2"/>
      <c r="J301" s="4"/>
      <c r="K301" s="4"/>
      <c r="L301" s="4"/>
      <c r="M301" s="4"/>
      <c r="N301" s="2"/>
      <c r="O301" s="2"/>
      <c r="P301" s="2"/>
      <c r="Q301" s="2"/>
      <c r="R301" s="2"/>
      <c r="S301" s="2"/>
      <c r="T301" s="4"/>
      <c r="U301" s="4"/>
      <c r="V301" s="4"/>
      <c r="W301" s="5"/>
      <c r="X301" s="4"/>
      <c r="Y301" s="4"/>
      <c r="Z301" s="4"/>
      <c r="AA301" s="4"/>
      <c r="AB301" s="4"/>
      <c r="AC301" s="3"/>
      <c r="AD301" s="3"/>
      <c r="AE301" s="4"/>
      <c r="AF301" s="3"/>
      <c r="AG301" s="4"/>
      <c r="AH301" s="4"/>
      <c r="AI301" s="4"/>
      <c r="AJ301" s="4"/>
      <c r="AK301" s="4"/>
      <c r="AL301" s="4"/>
      <c r="AM301" s="4"/>
    </row>
    <row r="302" spans="1:39" ht="15.75" customHeight="1" x14ac:dyDescent="0.2">
      <c r="A302" s="2"/>
      <c r="B302" s="3"/>
      <c r="C302" s="4"/>
      <c r="D302" s="4"/>
      <c r="E302" s="4"/>
      <c r="F302" s="4"/>
      <c r="G302" s="4"/>
      <c r="H302" s="4"/>
      <c r="I302" s="2"/>
      <c r="J302" s="4"/>
      <c r="K302" s="4"/>
      <c r="L302" s="4"/>
      <c r="M302" s="4"/>
      <c r="N302" s="2"/>
      <c r="O302" s="2"/>
      <c r="P302" s="2"/>
      <c r="Q302" s="2"/>
      <c r="R302" s="2"/>
      <c r="S302" s="2"/>
      <c r="T302" s="4"/>
      <c r="U302" s="4"/>
      <c r="V302" s="4"/>
      <c r="W302" s="5"/>
      <c r="X302" s="4"/>
      <c r="Y302" s="4"/>
      <c r="Z302" s="4"/>
      <c r="AA302" s="4"/>
      <c r="AB302" s="4"/>
      <c r="AC302" s="3"/>
      <c r="AD302" s="3"/>
      <c r="AE302" s="4"/>
      <c r="AF302" s="3"/>
      <c r="AG302" s="4"/>
      <c r="AH302" s="4"/>
      <c r="AI302" s="4"/>
      <c r="AJ302" s="4"/>
      <c r="AK302" s="4"/>
      <c r="AL302" s="4"/>
      <c r="AM302" s="4"/>
    </row>
    <row r="303" spans="1:39" ht="15.75" customHeight="1" x14ac:dyDescent="0.2">
      <c r="A303" s="2"/>
      <c r="B303" s="3"/>
      <c r="C303" s="4"/>
      <c r="D303" s="4"/>
      <c r="E303" s="4"/>
      <c r="F303" s="4"/>
      <c r="G303" s="4"/>
      <c r="H303" s="4"/>
      <c r="I303" s="2"/>
      <c r="J303" s="4"/>
      <c r="K303" s="4"/>
      <c r="L303" s="4"/>
      <c r="M303" s="4"/>
      <c r="N303" s="2"/>
      <c r="O303" s="2"/>
      <c r="P303" s="2"/>
      <c r="Q303" s="2"/>
      <c r="R303" s="2"/>
      <c r="S303" s="2"/>
      <c r="T303" s="4"/>
      <c r="U303" s="4"/>
      <c r="V303" s="4"/>
      <c r="W303" s="5"/>
      <c r="X303" s="4"/>
      <c r="Y303" s="4"/>
      <c r="Z303" s="4"/>
      <c r="AA303" s="4"/>
      <c r="AB303" s="4"/>
      <c r="AC303" s="3"/>
      <c r="AD303" s="3"/>
      <c r="AE303" s="4"/>
      <c r="AF303" s="3"/>
      <c r="AG303" s="4"/>
      <c r="AH303" s="4"/>
      <c r="AI303" s="4"/>
      <c r="AJ303" s="4"/>
      <c r="AK303" s="4"/>
      <c r="AL303" s="4"/>
      <c r="AM303" s="4"/>
    </row>
    <row r="304" spans="1:39" ht="15.75" customHeight="1" x14ac:dyDescent="0.2">
      <c r="A304" s="2"/>
      <c r="B304" s="3"/>
      <c r="C304" s="4"/>
      <c r="D304" s="4"/>
      <c r="E304" s="4"/>
      <c r="F304" s="4"/>
      <c r="G304" s="4"/>
      <c r="H304" s="4"/>
      <c r="I304" s="2"/>
      <c r="J304" s="4"/>
      <c r="K304" s="4"/>
      <c r="L304" s="4"/>
      <c r="M304" s="4"/>
      <c r="N304" s="2"/>
      <c r="O304" s="2"/>
      <c r="P304" s="2"/>
      <c r="Q304" s="2"/>
      <c r="R304" s="2"/>
      <c r="S304" s="2"/>
      <c r="T304" s="4"/>
      <c r="U304" s="4"/>
      <c r="V304" s="4"/>
      <c r="W304" s="5"/>
      <c r="X304" s="4"/>
      <c r="Y304" s="4"/>
      <c r="Z304" s="4"/>
      <c r="AA304" s="4"/>
      <c r="AB304" s="4"/>
      <c r="AC304" s="3"/>
      <c r="AD304" s="3"/>
      <c r="AE304" s="4"/>
      <c r="AF304" s="3"/>
      <c r="AG304" s="4"/>
      <c r="AH304" s="4"/>
      <c r="AI304" s="4"/>
      <c r="AJ304" s="4"/>
      <c r="AK304" s="4"/>
      <c r="AL304" s="4"/>
      <c r="AM304" s="4"/>
    </row>
    <row r="305" spans="1:39" ht="15.75" customHeight="1" x14ac:dyDescent="0.2">
      <c r="A305" s="2"/>
      <c r="B305" s="3"/>
      <c r="C305" s="4"/>
      <c r="D305" s="4"/>
      <c r="E305" s="4"/>
      <c r="F305" s="4"/>
      <c r="G305" s="4"/>
      <c r="H305" s="4"/>
      <c r="I305" s="2"/>
      <c r="J305" s="4"/>
      <c r="K305" s="4"/>
      <c r="L305" s="4"/>
      <c r="M305" s="4"/>
      <c r="N305" s="2"/>
      <c r="O305" s="2"/>
      <c r="P305" s="2"/>
      <c r="Q305" s="2"/>
      <c r="R305" s="2"/>
      <c r="S305" s="2"/>
      <c r="T305" s="4"/>
      <c r="U305" s="4"/>
      <c r="V305" s="4"/>
      <c r="W305" s="5"/>
      <c r="X305" s="4"/>
      <c r="Y305" s="4"/>
      <c r="Z305" s="4"/>
      <c r="AA305" s="4"/>
      <c r="AB305" s="4"/>
      <c r="AC305" s="3"/>
      <c r="AD305" s="3"/>
      <c r="AE305" s="4"/>
      <c r="AF305" s="3"/>
      <c r="AG305" s="4"/>
      <c r="AH305" s="4"/>
      <c r="AI305" s="4"/>
      <c r="AJ305" s="4"/>
      <c r="AK305" s="4"/>
      <c r="AL305" s="4"/>
      <c r="AM305" s="4"/>
    </row>
    <row r="306" spans="1:39" ht="15.75" customHeight="1" x14ac:dyDescent="0.2">
      <c r="A306" s="2"/>
      <c r="B306" s="3"/>
      <c r="C306" s="4"/>
      <c r="D306" s="4"/>
      <c r="E306" s="4"/>
      <c r="F306" s="4"/>
      <c r="G306" s="4"/>
      <c r="H306" s="4"/>
      <c r="I306" s="2"/>
      <c r="J306" s="4"/>
      <c r="K306" s="4"/>
      <c r="L306" s="4"/>
      <c r="M306" s="4"/>
      <c r="N306" s="2"/>
      <c r="O306" s="2"/>
      <c r="P306" s="2"/>
      <c r="Q306" s="2"/>
      <c r="R306" s="2"/>
      <c r="S306" s="2"/>
      <c r="T306" s="4"/>
      <c r="U306" s="4"/>
      <c r="V306" s="4"/>
      <c r="W306" s="5"/>
      <c r="X306" s="4"/>
      <c r="Y306" s="4"/>
      <c r="Z306" s="4"/>
      <c r="AA306" s="4"/>
      <c r="AB306" s="4"/>
      <c r="AC306" s="3"/>
      <c r="AD306" s="3"/>
      <c r="AE306" s="4"/>
      <c r="AF306" s="3"/>
      <c r="AG306" s="4"/>
      <c r="AH306" s="4"/>
      <c r="AI306" s="4"/>
      <c r="AJ306" s="4"/>
      <c r="AK306" s="4"/>
      <c r="AL306" s="4"/>
      <c r="AM306" s="4"/>
    </row>
    <row r="307" spans="1:39" ht="15.75" customHeight="1" x14ac:dyDescent="0.2">
      <c r="A307" s="2"/>
      <c r="B307" s="3"/>
      <c r="C307" s="4"/>
      <c r="D307" s="4"/>
      <c r="E307" s="4"/>
      <c r="F307" s="4"/>
      <c r="G307" s="4"/>
      <c r="H307" s="4"/>
      <c r="I307" s="2"/>
      <c r="J307" s="4"/>
      <c r="K307" s="4"/>
      <c r="L307" s="4"/>
      <c r="M307" s="4"/>
      <c r="N307" s="2"/>
      <c r="O307" s="2"/>
      <c r="P307" s="2"/>
      <c r="Q307" s="2"/>
      <c r="R307" s="2"/>
      <c r="S307" s="2"/>
      <c r="T307" s="4"/>
      <c r="U307" s="4"/>
      <c r="V307" s="4"/>
      <c r="W307" s="5"/>
      <c r="X307" s="4"/>
      <c r="Y307" s="4"/>
      <c r="Z307" s="4"/>
      <c r="AA307" s="4"/>
      <c r="AB307" s="4"/>
      <c r="AC307" s="3"/>
      <c r="AD307" s="3"/>
      <c r="AE307" s="4"/>
      <c r="AF307" s="3"/>
      <c r="AG307" s="4"/>
      <c r="AH307" s="4"/>
      <c r="AI307" s="4"/>
      <c r="AJ307" s="4"/>
      <c r="AK307" s="4"/>
      <c r="AL307" s="4"/>
      <c r="AM307" s="4"/>
    </row>
    <row r="308" spans="1:39" ht="15.75" customHeight="1" x14ac:dyDescent="0.2">
      <c r="A308" s="2"/>
      <c r="B308" s="3"/>
      <c r="C308" s="4"/>
      <c r="D308" s="4"/>
      <c r="E308" s="4"/>
      <c r="F308" s="4"/>
      <c r="G308" s="4"/>
      <c r="H308" s="4"/>
      <c r="I308" s="2"/>
      <c r="J308" s="4"/>
      <c r="K308" s="4"/>
      <c r="L308" s="4"/>
      <c r="M308" s="4"/>
      <c r="N308" s="2"/>
      <c r="O308" s="2"/>
      <c r="P308" s="2"/>
      <c r="Q308" s="2"/>
      <c r="R308" s="2"/>
      <c r="S308" s="2"/>
      <c r="T308" s="4"/>
      <c r="U308" s="4"/>
      <c r="V308" s="4"/>
      <c r="W308" s="5"/>
      <c r="X308" s="4"/>
      <c r="Y308" s="4"/>
      <c r="Z308" s="4"/>
      <c r="AA308" s="4"/>
      <c r="AB308" s="4"/>
      <c r="AC308" s="3"/>
      <c r="AD308" s="3"/>
      <c r="AE308" s="4"/>
      <c r="AF308" s="3"/>
      <c r="AG308" s="4"/>
      <c r="AH308" s="4"/>
      <c r="AI308" s="4"/>
      <c r="AJ308" s="4"/>
      <c r="AK308" s="4"/>
      <c r="AL308" s="4"/>
      <c r="AM308" s="4"/>
    </row>
    <row r="309" spans="1:39" ht="15.75" customHeight="1" x14ac:dyDescent="0.2">
      <c r="A309" s="2"/>
      <c r="B309" s="3"/>
      <c r="C309" s="4"/>
      <c r="D309" s="4"/>
      <c r="E309" s="4"/>
      <c r="F309" s="4"/>
      <c r="G309" s="4"/>
      <c r="H309" s="4"/>
      <c r="I309" s="2"/>
      <c r="J309" s="4"/>
      <c r="K309" s="4"/>
      <c r="L309" s="4"/>
      <c r="M309" s="4"/>
      <c r="N309" s="2"/>
      <c r="O309" s="2"/>
      <c r="P309" s="2"/>
      <c r="Q309" s="2"/>
      <c r="R309" s="2"/>
      <c r="S309" s="2"/>
      <c r="T309" s="4"/>
      <c r="U309" s="4"/>
      <c r="V309" s="4"/>
      <c r="W309" s="5"/>
      <c r="X309" s="4"/>
      <c r="Y309" s="4"/>
      <c r="Z309" s="4"/>
      <c r="AA309" s="4"/>
      <c r="AB309" s="4"/>
      <c r="AC309" s="3"/>
      <c r="AD309" s="3"/>
      <c r="AE309" s="4"/>
      <c r="AF309" s="3"/>
      <c r="AG309" s="4"/>
      <c r="AH309" s="4"/>
      <c r="AI309" s="4"/>
      <c r="AJ309" s="4"/>
      <c r="AK309" s="4"/>
      <c r="AL309" s="4"/>
      <c r="AM309" s="4"/>
    </row>
    <row r="310" spans="1:39" ht="15.75" customHeight="1" x14ac:dyDescent="0.2">
      <c r="A310" s="2"/>
      <c r="B310" s="3"/>
      <c r="C310" s="4"/>
      <c r="D310" s="4"/>
      <c r="E310" s="4"/>
      <c r="F310" s="4"/>
      <c r="G310" s="4"/>
      <c r="H310" s="4"/>
      <c r="I310" s="2"/>
      <c r="J310" s="4"/>
      <c r="K310" s="4"/>
      <c r="L310" s="4"/>
      <c r="M310" s="4"/>
      <c r="N310" s="2"/>
      <c r="O310" s="2"/>
      <c r="P310" s="2"/>
      <c r="Q310" s="2"/>
      <c r="R310" s="2"/>
      <c r="S310" s="2"/>
      <c r="T310" s="4"/>
      <c r="U310" s="4"/>
      <c r="V310" s="4"/>
      <c r="W310" s="5"/>
      <c r="X310" s="4"/>
      <c r="Y310" s="4"/>
      <c r="Z310" s="4"/>
      <c r="AA310" s="4"/>
      <c r="AB310" s="4"/>
      <c r="AC310" s="3"/>
      <c r="AD310" s="3"/>
      <c r="AE310" s="4"/>
      <c r="AF310" s="3"/>
      <c r="AG310" s="4"/>
      <c r="AH310" s="4"/>
      <c r="AI310" s="4"/>
      <c r="AJ310" s="4"/>
      <c r="AK310" s="4"/>
      <c r="AL310" s="4"/>
      <c r="AM310" s="4"/>
    </row>
    <row r="311" spans="1:39" ht="15.75" customHeight="1" x14ac:dyDescent="0.2">
      <c r="A311" s="2"/>
      <c r="B311" s="3"/>
      <c r="C311" s="4"/>
      <c r="D311" s="4"/>
      <c r="E311" s="4"/>
      <c r="F311" s="4"/>
      <c r="G311" s="4"/>
      <c r="H311" s="4"/>
      <c r="I311" s="2"/>
      <c r="J311" s="4"/>
      <c r="K311" s="4"/>
      <c r="L311" s="4"/>
      <c r="M311" s="4"/>
      <c r="N311" s="2"/>
      <c r="O311" s="2"/>
      <c r="P311" s="2"/>
      <c r="Q311" s="2"/>
      <c r="R311" s="2"/>
      <c r="S311" s="2"/>
      <c r="T311" s="4"/>
      <c r="U311" s="4"/>
      <c r="V311" s="4"/>
      <c r="W311" s="5"/>
      <c r="X311" s="4"/>
      <c r="Y311" s="4"/>
      <c r="Z311" s="4"/>
      <c r="AA311" s="4"/>
      <c r="AB311" s="4"/>
      <c r="AC311" s="3"/>
      <c r="AD311" s="3"/>
      <c r="AE311" s="4"/>
      <c r="AF311" s="3"/>
      <c r="AG311" s="4"/>
      <c r="AH311" s="4"/>
      <c r="AI311" s="4"/>
      <c r="AJ311" s="4"/>
      <c r="AK311" s="4"/>
      <c r="AL311" s="4"/>
      <c r="AM311" s="4"/>
    </row>
    <row r="312" spans="1:39" ht="15.75" customHeight="1" x14ac:dyDescent="0.2">
      <c r="A312" s="2"/>
      <c r="B312" s="3"/>
      <c r="C312" s="4"/>
      <c r="D312" s="4"/>
      <c r="E312" s="4"/>
      <c r="F312" s="4"/>
      <c r="G312" s="4"/>
      <c r="H312" s="4"/>
      <c r="I312" s="2"/>
      <c r="J312" s="4"/>
      <c r="K312" s="4"/>
      <c r="L312" s="4"/>
      <c r="M312" s="4"/>
      <c r="N312" s="2"/>
      <c r="O312" s="2"/>
      <c r="P312" s="2"/>
      <c r="Q312" s="2"/>
      <c r="R312" s="2"/>
      <c r="S312" s="2"/>
      <c r="T312" s="4"/>
      <c r="U312" s="4"/>
      <c r="V312" s="4"/>
      <c r="W312" s="5"/>
      <c r="X312" s="4"/>
      <c r="Y312" s="4"/>
      <c r="Z312" s="4"/>
      <c r="AA312" s="4"/>
      <c r="AB312" s="4"/>
      <c r="AC312" s="3"/>
      <c r="AD312" s="3"/>
      <c r="AE312" s="4"/>
      <c r="AF312" s="3"/>
      <c r="AG312" s="4"/>
      <c r="AH312" s="4"/>
      <c r="AI312" s="4"/>
      <c r="AJ312" s="4"/>
      <c r="AK312" s="4"/>
      <c r="AL312" s="4"/>
      <c r="AM312" s="4"/>
    </row>
    <row r="313" spans="1:39" ht="15.75" customHeight="1" x14ac:dyDescent="0.2">
      <c r="A313" s="2"/>
      <c r="B313" s="3"/>
      <c r="C313" s="4"/>
      <c r="D313" s="4"/>
      <c r="E313" s="4"/>
      <c r="F313" s="4"/>
      <c r="G313" s="4"/>
      <c r="H313" s="4"/>
      <c r="I313" s="2"/>
      <c r="J313" s="4"/>
      <c r="K313" s="4"/>
      <c r="L313" s="4"/>
      <c r="M313" s="4"/>
      <c r="N313" s="2"/>
      <c r="O313" s="2"/>
      <c r="P313" s="2"/>
      <c r="Q313" s="2"/>
      <c r="R313" s="2"/>
      <c r="S313" s="2"/>
      <c r="T313" s="4"/>
      <c r="U313" s="4"/>
      <c r="V313" s="4"/>
      <c r="W313" s="5"/>
      <c r="X313" s="4"/>
      <c r="Y313" s="4"/>
      <c r="Z313" s="4"/>
      <c r="AA313" s="4"/>
      <c r="AB313" s="4"/>
      <c r="AC313" s="3"/>
      <c r="AD313" s="3"/>
      <c r="AE313" s="4"/>
      <c r="AF313" s="3"/>
      <c r="AG313" s="4"/>
      <c r="AH313" s="4"/>
      <c r="AI313" s="4"/>
      <c r="AJ313" s="4"/>
      <c r="AK313" s="4"/>
      <c r="AL313" s="4"/>
      <c r="AM313" s="4"/>
    </row>
    <row r="314" spans="1:39" ht="15.75" customHeight="1" x14ac:dyDescent="0.2">
      <c r="A314" s="2"/>
      <c r="B314" s="3"/>
      <c r="C314" s="4"/>
      <c r="D314" s="4"/>
      <c r="E314" s="4"/>
      <c r="F314" s="4"/>
      <c r="G314" s="4"/>
      <c r="H314" s="4"/>
      <c r="I314" s="2"/>
      <c r="J314" s="4"/>
      <c r="K314" s="4"/>
      <c r="L314" s="4"/>
      <c r="M314" s="4"/>
      <c r="N314" s="2"/>
      <c r="O314" s="2"/>
      <c r="P314" s="2"/>
      <c r="Q314" s="2"/>
      <c r="R314" s="2"/>
      <c r="S314" s="2"/>
      <c r="T314" s="4"/>
      <c r="U314" s="4"/>
      <c r="V314" s="4"/>
      <c r="W314" s="5"/>
      <c r="X314" s="4"/>
      <c r="Y314" s="4"/>
      <c r="Z314" s="4"/>
      <c r="AA314" s="4"/>
      <c r="AB314" s="4"/>
      <c r="AC314" s="3"/>
      <c r="AD314" s="3"/>
      <c r="AE314" s="4"/>
      <c r="AF314" s="3"/>
      <c r="AG314" s="4"/>
      <c r="AH314" s="4"/>
      <c r="AI314" s="4"/>
      <c r="AJ314" s="4"/>
      <c r="AK314" s="4"/>
      <c r="AL314" s="4"/>
      <c r="AM314" s="4"/>
    </row>
    <row r="315" spans="1:39" ht="15.75" customHeight="1" x14ac:dyDescent="0.2">
      <c r="A315" s="2"/>
      <c r="B315" s="3"/>
      <c r="C315" s="4"/>
      <c r="D315" s="4"/>
      <c r="E315" s="4"/>
      <c r="F315" s="4"/>
      <c r="G315" s="4"/>
      <c r="H315" s="4"/>
      <c r="I315" s="2"/>
      <c r="J315" s="4"/>
      <c r="K315" s="4"/>
      <c r="L315" s="4"/>
      <c r="M315" s="4"/>
      <c r="N315" s="2"/>
      <c r="O315" s="2"/>
      <c r="P315" s="2"/>
      <c r="Q315" s="2"/>
      <c r="R315" s="2"/>
      <c r="S315" s="2"/>
      <c r="T315" s="4"/>
      <c r="U315" s="4"/>
      <c r="V315" s="4"/>
      <c r="W315" s="5"/>
      <c r="X315" s="4"/>
      <c r="Y315" s="4"/>
      <c r="Z315" s="4"/>
      <c r="AA315" s="4"/>
      <c r="AB315" s="4"/>
      <c r="AC315" s="3"/>
      <c r="AD315" s="3"/>
      <c r="AE315" s="4"/>
      <c r="AF315" s="3"/>
      <c r="AG315" s="4"/>
      <c r="AH315" s="4"/>
      <c r="AI315" s="4"/>
      <c r="AJ315" s="4"/>
      <c r="AK315" s="4"/>
      <c r="AL315" s="4"/>
      <c r="AM315" s="4"/>
    </row>
    <row r="316" spans="1:39" ht="15.75" customHeight="1" x14ac:dyDescent="0.2">
      <c r="A316" s="2"/>
      <c r="B316" s="3"/>
      <c r="C316" s="4"/>
      <c r="D316" s="4"/>
      <c r="E316" s="4"/>
      <c r="F316" s="4"/>
      <c r="G316" s="4"/>
      <c r="H316" s="4"/>
      <c r="I316" s="2"/>
      <c r="J316" s="4"/>
      <c r="K316" s="4"/>
      <c r="L316" s="4"/>
      <c r="M316" s="4"/>
      <c r="N316" s="2"/>
      <c r="O316" s="2"/>
      <c r="P316" s="2"/>
      <c r="Q316" s="2"/>
      <c r="R316" s="2"/>
      <c r="S316" s="2"/>
      <c r="T316" s="4"/>
      <c r="U316" s="4"/>
      <c r="V316" s="4"/>
      <c r="W316" s="5"/>
      <c r="X316" s="4"/>
      <c r="Y316" s="4"/>
      <c r="Z316" s="4"/>
      <c r="AA316" s="4"/>
      <c r="AB316" s="4"/>
      <c r="AC316" s="3"/>
      <c r="AD316" s="3"/>
      <c r="AE316" s="4"/>
      <c r="AF316" s="3"/>
      <c r="AG316" s="4"/>
      <c r="AH316" s="4"/>
      <c r="AI316" s="4"/>
      <c r="AJ316" s="4"/>
      <c r="AK316" s="4"/>
      <c r="AL316" s="4"/>
      <c r="AM316" s="4"/>
    </row>
    <row r="317" spans="1:39" ht="15.75" customHeight="1" x14ac:dyDescent="0.2">
      <c r="A317" s="2"/>
      <c r="B317" s="3"/>
      <c r="C317" s="4"/>
      <c r="D317" s="4"/>
      <c r="E317" s="4"/>
      <c r="F317" s="4"/>
      <c r="G317" s="4"/>
      <c r="H317" s="4"/>
      <c r="I317" s="2"/>
      <c r="J317" s="4"/>
      <c r="K317" s="4"/>
      <c r="L317" s="4"/>
      <c r="M317" s="4"/>
      <c r="N317" s="2"/>
      <c r="O317" s="2"/>
      <c r="P317" s="2"/>
      <c r="Q317" s="2"/>
      <c r="R317" s="2"/>
      <c r="S317" s="2"/>
      <c r="T317" s="4"/>
      <c r="U317" s="4"/>
      <c r="V317" s="4"/>
      <c r="W317" s="5"/>
      <c r="X317" s="4"/>
      <c r="Y317" s="4"/>
      <c r="Z317" s="4"/>
      <c r="AA317" s="4"/>
      <c r="AB317" s="4"/>
      <c r="AC317" s="3"/>
      <c r="AD317" s="3"/>
      <c r="AE317" s="4"/>
      <c r="AF317" s="3"/>
      <c r="AG317" s="4"/>
      <c r="AH317" s="4"/>
      <c r="AI317" s="4"/>
      <c r="AJ317" s="4"/>
      <c r="AK317" s="4"/>
      <c r="AL317" s="4"/>
      <c r="AM317" s="4"/>
    </row>
    <row r="318" spans="1:39" ht="15.75" customHeight="1" x14ac:dyDescent="0.2">
      <c r="A318" s="2"/>
      <c r="B318" s="3"/>
      <c r="C318" s="4"/>
      <c r="D318" s="4"/>
      <c r="E318" s="4"/>
      <c r="F318" s="4"/>
      <c r="G318" s="4"/>
      <c r="H318" s="4"/>
      <c r="I318" s="2"/>
      <c r="J318" s="4"/>
      <c r="K318" s="4"/>
      <c r="L318" s="4"/>
      <c r="M318" s="4"/>
      <c r="N318" s="2"/>
      <c r="O318" s="2"/>
      <c r="P318" s="2"/>
      <c r="Q318" s="2"/>
      <c r="R318" s="2"/>
      <c r="S318" s="2"/>
      <c r="T318" s="4"/>
      <c r="U318" s="4"/>
      <c r="V318" s="4"/>
      <c r="W318" s="5"/>
      <c r="X318" s="4"/>
      <c r="Y318" s="4"/>
      <c r="Z318" s="4"/>
      <c r="AA318" s="4"/>
      <c r="AB318" s="4"/>
      <c r="AC318" s="3"/>
      <c r="AD318" s="3"/>
      <c r="AE318" s="4"/>
      <c r="AF318" s="3"/>
      <c r="AG318" s="4"/>
      <c r="AH318" s="4"/>
      <c r="AI318" s="4"/>
      <c r="AJ318" s="4"/>
      <c r="AK318" s="4"/>
      <c r="AL318" s="4"/>
      <c r="AM318" s="4"/>
    </row>
    <row r="319" spans="1:39" ht="15.75" customHeight="1" x14ac:dyDescent="0.2">
      <c r="A319" s="2"/>
      <c r="B319" s="3"/>
      <c r="C319" s="4"/>
      <c r="D319" s="4"/>
      <c r="E319" s="4"/>
      <c r="F319" s="4"/>
      <c r="G319" s="4"/>
      <c r="H319" s="4"/>
      <c r="I319" s="2"/>
      <c r="J319" s="4"/>
      <c r="K319" s="4"/>
      <c r="L319" s="4"/>
      <c r="M319" s="4"/>
      <c r="N319" s="2"/>
      <c r="O319" s="2"/>
      <c r="P319" s="2"/>
      <c r="Q319" s="2"/>
      <c r="R319" s="2"/>
      <c r="S319" s="2"/>
      <c r="T319" s="4"/>
      <c r="U319" s="4"/>
      <c r="V319" s="4"/>
      <c r="W319" s="5"/>
      <c r="X319" s="4"/>
      <c r="Y319" s="4"/>
      <c r="Z319" s="4"/>
      <c r="AA319" s="4"/>
      <c r="AB319" s="4"/>
      <c r="AC319" s="3"/>
      <c r="AD319" s="3"/>
      <c r="AE319" s="4"/>
      <c r="AF319" s="3"/>
      <c r="AG319" s="4"/>
      <c r="AH319" s="4"/>
      <c r="AI319" s="4"/>
      <c r="AJ319" s="4"/>
      <c r="AK319" s="4"/>
      <c r="AL319" s="4"/>
      <c r="AM319" s="4"/>
    </row>
    <row r="320" spans="1:39" ht="15.75" customHeight="1" x14ac:dyDescent="0.2">
      <c r="A320" s="2"/>
      <c r="B320" s="3"/>
      <c r="C320" s="4"/>
      <c r="D320" s="4"/>
      <c r="E320" s="4"/>
      <c r="F320" s="4"/>
      <c r="G320" s="4"/>
      <c r="H320" s="4"/>
      <c r="I320" s="2"/>
      <c r="J320" s="4"/>
      <c r="K320" s="4"/>
      <c r="L320" s="4"/>
      <c r="M320" s="4"/>
      <c r="N320" s="2"/>
      <c r="O320" s="2"/>
      <c r="P320" s="2"/>
      <c r="Q320" s="2"/>
      <c r="R320" s="2"/>
      <c r="S320" s="2"/>
      <c r="T320" s="4"/>
      <c r="U320" s="4"/>
      <c r="V320" s="4"/>
      <c r="W320" s="5"/>
      <c r="X320" s="4"/>
      <c r="Y320" s="4"/>
      <c r="Z320" s="4"/>
      <c r="AA320" s="4"/>
      <c r="AB320" s="4"/>
      <c r="AC320" s="3"/>
      <c r="AD320" s="3"/>
      <c r="AE320" s="4"/>
      <c r="AF320" s="3"/>
      <c r="AG320" s="4"/>
      <c r="AH320" s="4"/>
      <c r="AI320" s="4"/>
      <c r="AJ320" s="4"/>
      <c r="AK320" s="4"/>
      <c r="AL320" s="4"/>
      <c r="AM320" s="4"/>
    </row>
    <row r="321" spans="1:39" ht="15.75" customHeight="1" x14ac:dyDescent="0.2">
      <c r="A321" s="2"/>
      <c r="B321" s="3"/>
      <c r="C321" s="4"/>
      <c r="D321" s="4"/>
      <c r="E321" s="4"/>
      <c r="F321" s="4"/>
      <c r="G321" s="4"/>
      <c r="H321" s="4"/>
      <c r="I321" s="2"/>
      <c r="J321" s="4"/>
      <c r="K321" s="4"/>
      <c r="L321" s="4"/>
      <c r="M321" s="4"/>
      <c r="N321" s="2"/>
      <c r="O321" s="2"/>
      <c r="P321" s="2"/>
      <c r="Q321" s="2"/>
      <c r="R321" s="2"/>
      <c r="S321" s="2"/>
      <c r="T321" s="4"/>
      <c r="U321" s="4"/>
      <c r="V321" s="4"/>
      <c r="W321" s="5"/>
      <c r="X321" s="4"/>
      <c r="Y321" s="4"/>
      <c r="Z321" s="4"/>
      <c r="AA321" s="4"/>
      <c r="AB321" s="4"/>
      <c r="AC321" s="3"/>
      <c r="AD321" s="3"/>
      <c r="AE321" s="4"/>
      <c r="AF321" s="3"/>
      <c r="AG321" s="4"/>
      <c r="AH321" s="4"/>
      <c r="AI321" s="4"/>
      <c r="AJ321" s="4"/>
      <c r="AK321" s="4"/>
      <c r="AL321" s="4"/>
      <c r="AM321" s="4"/>
    </row>
    <row r="322" spans="1:39" ht="15.75" customHeight="1" x14ac:dyDescent="0.2">
      <c r="A322" s="2"/>
      <c r="B322" s="3"/>
      <c r="C322" s="4"/>
      <c r="D322" s="4"/>
      <c r="E322" s="4"/>
      <c r="F322" s="4"/>
      <c r="G322" s="4"/>
      <c r="H322" s="4"/>
      <c r="I322" s="2"/>
      <c r="J322" s="4"/>
      <c r="K322" s="4"/>
      <c r="L322" s="4"/>
      <c r="M322" s="4"/>
      <c r="N322" s="2"/>
      <c r="O322" s="2"/>
      <c r="P322" s="2"/>
      <c r="Q322" s="2"/>
      <c r="R322" s="2"/>
      <c r="S322" s="2"/>
      <c r="T322" s="4"/>
      <c r="U322" s="4"/>
      <c r="V322" s="4"/>
      <c r="W322" s="5"/>
      <c r="X322" s="4"/>
      <c r="Y322" s="4"/>
      <c r="Z322" s="4"/>
      <c r="AA322" s="4"/>
      <c r="AB322" s="4"/>
      <c r="AC322" s="3"/>
      <c r="AD322" s="3"/>
      <c r="AE322" s="4"/>
      <c r="AF322" s="3"/>
      <c r="AG322" s="4"/>
      <c r="AH322" s="4"/>
      <c r="AI322" s="4"/>
      <c r="AJ322" s="4"/>
      <c r="AK322" s="4"/>
      <c r="AL322" s="4"/>
      <c r="AM322" s="4"/>
    </row>
    <row r="323" spans="1:39" ht="15.75" customHeight="1" x14ac:dyDescent="0.2">
      <c r="A323" s="2"/>
      <c r="B323" s="3"/>
      <c r="C323" s="4"/>
      <c r="D323" s="4"/>
      <c r="E323" s="4"/>
      <c r="F323" s="4"/>
      <c r="G323" s="4"/>
      <c r="H323" s="4"/>
      <c r="I323" s="2"/>
      <c r="J323" s="4"/>
      <c r="K323" s="4"/>
      <c r="L323" s="4"/>
      <c r="M323" s="4"/>
      <c r="N323" s="2"/>
      <c r="O323" s="2"/>
      <c r="P323" s="2"/>
      <c r="Q323" s="2"/>
      <c r="R323" s="2"/>
      <c r="S323" s="2"/>
      <c r="T323" s="4"/>
      <c r="U323" s="4"/>
      <c r="V323" s="4"/>
      <c r="W323" s="5"/>
      <c r="X323" s="4"/>
      <c r="Y323" s="4"/>
      <c r="Z323" s="4"/>
      <c r="AA323" s="4"/>
      <c r="AB323" s="4"/>
      <c r="AC323" s="3"/>
      <c r="AD323" s="3"/>
      <c r="AE323" s="4"/>
      <c r="AF323" s="3"/>
      <c r="AG323" s="4"/>
      <c r="AH323" s="4"/>
      <c r="AI323" s="4"/>
      <c r="AJ323" s="4"/>
      <c r="AK323" s="4"/>
      <c r="AL323" s="4"/>
      <c r="AM323" s="4"/>
    </row>
    <row r="324" spans="1:39" ht="15.75" customHeight="1" x14ac:dyDescent="0.2">
      <c r="A324" s="2"/>
      <c r="B324" s="3"/>
      <c r="C324" s="4"/>
      <c r="D324" s="4"/>
      <c r="E324" s="4"/>
      <c r="F324" s="4"/>
      <c r="G324" s="4"/>
      <c r="H324" s="4"/>
      <c r="I324" s="2"/>
      <c r="J324" s="4"/>
      <c r="K324" s="4"/>
      <c r="L324" s="4"/>
      <c r="M324" s="4"/>
      <c r="N324" s="2"/>
      <c r="O324" s="2"/>
      <c r="P324" s="2"/>
      <c r="Q324" s="2"/>
      <c r="R324" s="2"/>
      <c r="S324" s="2"/>
      <c r="T324" s="4"/>
      <c r="U324" s="4"/>
      <c r="V324" s="4"/>
      <c r="W324" s="5"/>
      <c r="X324" s="4"/>
      <c r="Y324" s="4"/>
      <c r="Z324" s="4"/>
      <c r="AA324" s="4"/>
      <c r="AB324" s="4"/>
      <c r="AC324" s="3"/>
      <c r="AD324" s="3"/>
      <c r="AE324" s="4"/>
      <c r="AF324" s="3"/>
      <c r="AG324" s="4"/>
      <c r="AH324" s="4"/>
      <c r="AI324" s="4"/>
      <c r="AJ324" s="4"/>
      <c r="AK324" s="4"/>
      <c r="AL324" s="4"/>
      <c r="AM324" s="4"/>
    </row>
    <row r="325" spans="1:39" ht="15.75" customHeight="1" x14ac:dyDescent="0.2">
      <c r="A325" s="2"/>
      <c r="B325" s="3"/>
      <c r="C325" s="4"/>
      <c r="D325" s="4"/>
      <c r="E325" s="4"/>
      <c r="F325" s="4"/>
      <c r="G325" s="4"/>
      <c r="H325" s="4"/>
      <c r="I325" s="2"/>
      <c r="J325" s="4"/>
      <c r="K325" s="4"/>
      <c r="L325" s="4"/>
      <c r="M325" s="4"/>
      <c r="N325" s="2"/>
      <c r="O325" s="2"/>
      <c r="P325" s="2"/>
      <c r="Q325" s="2"/>
      <c r="R325" s="2"/>
      <c r="S325" s="2"/>
      <c r="T325" s="4"/>
      <c r="U325" s="4"/>
      <c r="V325" s="4"/>
      <c r="W325" s="5"/>
      <c r="X325" s="4"/>
      <c r="Y325" s="4"/>
      <c r="Z325" s="4"/>
      <c r="AA325" s="4"/>
      <c r="AB325" s="4"/>
      <c r="AC325" s="3"/>
      <c r="AD325" s="3"/>
      <c r="AE325" s="4"/>
      <c r="AF325" s="3"/>
      <c r="AG325" s="4"/>
      <c r="AH325" s="4"/>
      <c r="AI325" s="4"/>
      <c r="AJ325" s="4"/>
      <c r="AK325" s="4"/>
      <c r="AL325" s="4"/>
      <c r="AM325" s="4"/>
    </row>
    <row r="326" spans="1:39" ht="15.75" customHeight="1" x14ac:dyDescent="0.2">
      <c r="A326" s="2"/>
      <c r="B326" s="3"/>
      <c r="C326" s="4"/>
      <c r="D326" s="4"/>
      <c r="E326" s="4"/>
      <c r="F326" s="4"/>
      <c r="G326" s="4"/>
      <c r="H326" s="4"/>
      <c r="I326" s="2"/>
      <c r="J326" s="4"/>
      <c r="K326" s="4"/>
      <c r="L326" s="4"/>
      <c r="M326" s="4"/>
      <c r="N326" s="2"/>
      <c r="O326" s="2"/>
      <c r="P326" s="2"/>
      <c r="Q326" s="2"/>
      <c r="R326" s="2"/>
      <c r="S326" s="2"/>
      <c r="T326" s="4"/>
      <c r="U326" s="4"/>
      <c r="V326" s="4"/>
      <c r="W326" s="5"/>
      <c r="X326" s="4"/>
      <c r="Y326" s="4"/>
      <c r="Z326" s="4"/>
      <c r="AA326" s="4"/>
      <c r="AB326" s="4"/>
      <c r="AC326" s="3"/>
      <c r="AD326" s="3"/>
      <c r="AE326" s="4"/>
      <c r="AF326" s="3"/>
      <c r="AG326" s="4"/>
      <c r="AH326" s="4"/>
      <c r="AI326" s="4"/>
      <c r="AJ326" s="4"/>
      <c r="AK326" s="4"/>
      <c r="AL326" s="4"/>
      <c r="AM326" s="4"/>
    </row>
    <row r="327" spans="1:39" ht="15.75" customHeight="1" x14ac:dyDescent="0.2">
      <c r="A327" s="2"/>
      <c r="B327" s="3"/>
      <c r="C327" s="4"/>
      <c r="D327" s="4"/>
      <c r="E327" s="4"/>
      <c r="F327" s="4"/>
      <c r="G327" s="4"/>
      <c r="H327" s="4"/>
      <c r="I327" s="2"/>
      <c r="J327" s="4"/>
      <c r="K327" s="4"/>
      <c r="L327" s="4"/>
      <c r="M327" s="4"/>
      <c r="N327" s="2"/>
      <c r="O327" s="2"/>
      <c r="P327" s="2"/>
      <c r="Q327" s="2"/>
      <c r="R327" s="2"/>
      <c r="S327" s="2"/>
      <c r="T327" s="4"/>
      <c r="U327" s="4"/>
      <c r="V327" s="4"/>
      <c r="W327" s="5"/>
      <c r="X327" s="4"/>
      <c r="Y327" s="4"/>
      <c r="Z327" s="4"/>
      <c r="AA327" s="4"/>
      <c r="AB327" s="4"/>
      <c r="AC327" s="3"/>
      <c r="AD327" s="3"/>
      <c r="AE327" s="4"/>
      <c r="AF327" s="3"/>
      <c r="AG327" s="4"/>
      <c r="AH327" s="4"/>
      <c r="AI327" s="4"/>
      <c r="AJ327" s="4"/>
      <c r="AK327" s="4"/>
      <c r="AL327" s="4"/>
      <c r="AM327" s="4"/>
    </row>
    <row r="328" spans="1:39" ht="15.75" customHeight="1" x14ac:dyDescent="0.2">
      <c r="A328" s="2"/>
      <c r="B328" s="3"/>
      <c r="C328" s="4"/>
      <c r="D328" s="4"/>
      <c r="E328" s="4"/>
      <c r="F328" s="4"/>
      <c r="G328" s="4"/>
      <c r="H328" s="4"/>
      <c r="I328" s="2"/>
      <c r="J328" s="4"/>
      <c r="K328" s="4"/>
      <c r="L328" s="4"/>
      <c r="M328" s="4"/>
      <c r="N328" s="2"/>
      <c r="O328" s="2"/>
      <c r="P328" s="2"/>
      <c r="Q328" s="2"/>
      <c r="R328" s="2"/>
      <c r="S328" s="2"/>
      <c r="T328" s="4"/>
      <c r="U328" s="4"/>
      <c r="V328" s="4"/>
      <c r="W328" s="5"/>
      <c r="X328" s="4"/>
      <c r="Y328" s="4"/>
      <c r="Z328" s="4"/>
      <c r="AA328" s="4"/>
      <c r="AB328" s="4"/>
      <c r="AC328" s="3"/>
      <c r="AD328" s="3"/>
      <c r="AE328" s="4"/>
      <c r="AF328" s="3"/>
      <c r="AG328" s="4"/>
      <c r="AH328" s="4"/>
      <c r="AI328" s="4"/>
      <c r="AJ328" s="4"/>
      <c r="AK328" s="4"/>
      <c r="AL328" s="4"/>
      <c r="AM328" s="4"/>
    </row>
    <row r="329" spans="1:39" ht="15.75" customHeight="1" x14ac:dyDescent="0.2">
      <c r="A329" s="2"/>
      <c r="B329" s="3"/>
      <c r="C329" s="4"/>
      <c r="D329" s="4"/>
      <c r="E329" s="4"/>
      <c r="F329" s="4"/>
      <c r="G329" s="4"/>
      <c r="H329" s="4"/>
      <c r="I329" s="2"/>
      <c r="J329" s="4"/>
      <c r="K329" s="4"/>
      <c r="L329" s="4"/>
      <c r="M329" s="4"/>
      <c r="N329" s="2"/>
      <c r="O329" s="2"/>
      <c r="P329" s="2"/>
      <c r="Q329" s="2"/>
      <c r="R329" s="2"/>
      <c r="S329" s="2"/>
      <c r="T329" s="4"/>
      <c r="U329" s="4"/>
      <c r="V329" s="4"/>
      <c r="W329" s="5"/>
      <c r="X329" s="4"/>
      <c r="Y329" s="4"/>
      <c r="Z329" s="4"/>
      <c r="AA329" s="4"/>
      <c r="AB329" s="4"/>
      <c r="AC329" s="3"/>
      <c r="AD329" s="3"/>
      <c r="AE329" s="4"/>
      <c r="AF329" s="3"/>
      <c r="AG329" s="4"/>
      <c r="AH329" s="4"/>
      <c r="AI329" s="4"/>
      <c r="AJ329" s="4"/>
      <c r="AK329" s="4"/>
      <c r="AL329" s="4"/>
      <c r="AM329" s="4"/>
    </row>
    <row r="330" spans="1:39" ht="15.75" customHeight="1" x14ac:dyDescent="0.2">
      <c r="A330" s="2"/>
      <c r="B330" s="3"/>
      <c r="C330" s="4"/>
      <c r="D330" s="4"/>
      <c r="E330" s="4"/>
      <c r="F330" s="4"/>
      <c r="G330" s="4"/>
      <c r="H330" s="4"/>
      <c r="I330" s="2"/>
      <c r="J330" s="4"/>
      <c r="K330" s="4"/>
      <c r="L330" s="4"/>
      <c r="M330" s="4"/>
      <c r="N330" s="2"/>
      <c r="O330" s="2"/>
      <c r="P330" s="2"/>
      <c r="Q330" s="2"/>
      <c r="R330" s="2"/>
      <c r="S330" s="2"/>
      <c r="T330" s="4"/>
      <c r="U330" s="4"/>
      <c r="V330" s="4"/>
      <c r="W330" s="5"/>
      <c r="X330" s="4"/>
      <c r="Y330" s="4"/>
      <c r="Z330" s="4"/>
      <c r="AA330" s="4"/>
      <c r="AB330" s="4"/>
      <c r="AC330" s="3"/>
      <c r="AD330" s="3"/>
      <c r="AE330" s="4"/>
      <c r="AF330" s="3"/>
      <c r="AG330" s="4"/>
      <c r="AH330" s="4"/>
      <c r="AI330" s="4"/>
      <c r="AJ330" s="4"/>
      <c r="AK330" s="4"/>
      <c r="AL330" s="4"/>
      <c r="AM330" s="4"/>
    </row>
    <row r="331" spans="1:39" ht="15.75" customHeight="1" x14ac:dyDescent="0.2">
      <c r="A331" s="2"/>
      <c r="B331" s="3"/>
      <c r="C331" s="4"/>
      <c r="D331" s="4"/>
      <c r="E331" s="4"/>
      <c r="F331" s="4"/>
      <c r="G331" s="4"/>
      <c r="H331" s="4"/>
      <c r="I331" s="2"/>
      <c r="J331" s="4"/>
      <c r="K331" s="4"/>
      <c r="L331" s="4"/>
      <c r="M331" s="4"/>
      <c r="N331" s="2"/>
      <c r="O331" s="2"/>
      <c r="P331" s="2"/>
      <c r="Q331" s="2"/>
      <c r="R331" s="2"/>
      <c r="S331" s="2"/>
      <c r="T331" s="4"/>
      <c r="U331" s="4"/>
      <c r="V331" s="4"/>
      <c r="W331" s="5"/>
      <c r="X331" s="4"/>
      <c r="Y331" s="4"/>
      <c r="Z331" s="4"/>
      <c r="AA331" s="4"/>
      <c r="AB331" s="4"/>
      <c r="AC331" s="3"/>
      <c r="AD331" s="3"/>
      <c r="AE331" s="4"/>
      <c r="AF331" s="3"/>
      <c r="AG331" s="4"/>
      <c r="AH331" s="4"/>
      <c r="AI331" s="4"/>
      <c r="AJ331" s="4"/>
      <c r="AK331" s="4"/>
      <c r="AL331" s="4"/>
      <c r="AM331" s="4"/>
    </row>
    <row r="332" spans="1:39" ht="15.75" customHeight="1" x14ac:dyDescent="0.2">
      <c r="A332" s="2"/>
      <c r="B332" s="3"/>
      <c r="C332" s="4"/>
      <c r="D332" s="4"/>
      <c r="E332" s="4"/>
      <c r="F332" s="4"/>
      <c r="G332" s="4"/>
      <c r="H332" s="4"/>
      <c r="I332" s="2"/>
      <c r="J332" s="4"/>
      <c r="K332" s="4"/>
      <c r="L332" s="4"/>
      <c r="M332" s="4"/>
      <c r="N332" s="2"/>
      <c r="O332" s="2"/>
      <c r="P332" s="2"/>
      <c r="Q332" s="2"/>
      <c r="R332" s="2"/>
      <c r="S332" s="2"/>
      <c r="T332" s="4"/>
      <c r="U332" s="4"/>
      <c r="V332" s="4"/>
      <c r="W332" s="5"/>
      <c r="X332" s="4"/>
      <c r="Y332" s="4"/>
      <c r="Z332" s="4"/>
      <c r="AA332" s="4"/>
      <c r="AB332" s="4"/>
      <c r="AC332" s="3"/>
      <c r="AD332" s="3"/>
      <c r="AE332" s="4"/>
      <c r="AF332" s="3"/>
      <c r="AG332" s="4"/>
      <c r="AH332" s="4"/>
      <c r="AI332" s="4"/>
      <c r="AJ332" s="4"/>
      <c r="AK332" s="4"/>
      <c r="AL332" s="4"/>
      <c r="AM332" s="4"/>
    </row>
    <row r="333" spans="1:39" ht="15.75" customHeight="1" x14ac:dyDescent="0.2">
      <c r="A333" s="2"/>
      <c r="B333" s="3"/>
      <c r="C333" s="4"/>
      <c r="D333" s="4"/>
      <c r="E333" s="4"/>
      <c r="F333" s="4"/>
      <c r="G333" s="4"/>
      <c r="H333" s="4"/>
      <c r="I333" s="2"/>
      <c r="J333" s="4"/>
      <c r="K333" s="4"/>
      <c r="L333" s="4"/>
      <c r="M333" s="4"/>
      <c r="N333" s="2"/>
      <c r="O333" s="2"/>
      <c r="P333" s="2"/>
      <c r="Q333" s="2"/>
      <c r="R333" s="2"/>
      <c r="S333" s="2"/>
      <c r="T333" s="4"/>
      <c r="U333" s="4"/>
      <c r="V333" s="4"/>
      <c r="W333" s="5"/>
      <c r="X333" s="4"/>
      <c r="Y333" s="4"/>
      <c r="Z333" s="4"/>
      <c r="AA333" s="4"/>
      <c r="AB333" s="4"/>
      <c r="AC333" s="3"/>
      <c r="AD333" s="3"/>
      <c r="AE333" s="4"/>
      <c r="AF333" s="3"/>
      <c r="AG333" s="4"/>
      <c r="AH333" s="4"/>
      <c r="AI333" s="4"/>
      <c r="AJ333" s="4"/>
      <c r="AK333" s="4"/>
      <c r="AL333" s="4"/>
      <c r="AM333" s="4"/>
    </row>
    <row r="334" spans="1:39" ht="15.75" customHeight="1" x14ac:dyDescent="0.2">
      <c r="A334" s="2"/>
      <c r="B334" s="3"/>
      <c r="C334" s="4"/>
      <c r="D334" s="4"/>
      <c r="E334" s="4"/>
      <c r="F334" s="4"/>
      <c r="G334" s="4"/>
      <c r="H334" s="4"/>
      <c r="I334" s="2"/>
      <c r="J334" s="4"/>
      <c r="K334" s="4"/>
      <c r="L334" s="4"/>
      <c r="M334" s="4"/>
      <c r="N334" s="2"/>
      <c r="O334" s="2"/>
      <c r="P334" s="2"/>
      <c r="Q334" s="2"/>
      <c r="R334" s="2"/>
      <c r="S334" s="2"/>
      <c r="T334" s="4"/>
      <c r="U334" s="4"/>
      <c r="V334" s="4"/>
      <c r="W334" s="5"/>
      <c r="X334" s="4"/>
      <c r="Y334" s="4"/>
      <c r="Z334" s="4"/>
      <c r="AA334" s="4"/>
      <c r="AB334" s="4"/>
      <c r="AC334" s="3"/>
      <c r="AD334" s="3"/>
      <c r="AE334" s="4"/>
      <c r="AF334" s="3"/>
      <c r="AG334" s="4"/>
      <c r="AH334" s="4"/>
      <c r="AI334" s="4"/>
      <c r="AJ334" s="4"/>
      <c r="AK334" s="4"/>
      <c r="AL334" s="4"/>
      <c r="AM334" s="4"/>
    </row>
    <row r="335" spans="1:39" ht="15.75" customHeight="1" x14ac:dyDescent="0.2">
      <c r="A335" s="2"/>
      <c r="B335" s="3"/>
      <c r="C335" s="4"/>
      <c r="D335" s="4"/>
      <c r="E335" s="4"/>
      <c r="F335" s="4"/>
      <c r="G335" s="4"/>
      <c r="H335" s="4"/>
      <c r="I335" s="2"/>
      <c r="J335" s="4"/>
      <c r="K335" s="4"/>
      <c r="L335" s="4"/>
      <c r="M335" s="4"/>
      <c r="N335" s="2"/>
      <c r="O335" s="2"/>
      <c r="P335" s="2"/>
      <c r="Q335" s="2"/>
      <c r="R335" s="2"/>
      <c r="S335" s="2"/>
      <c r="T335" s="4"/>
      <c r="U335" s="4"/>
      <c r="V335" s="4"/>
      <c r="W335" s="5"/>
      <c r="X335" s="4"/>
      <c r="Y335" s="4"/>
      <c r="Z335" s="4"/>
      <c r="AA335" s="4"/>
      <c r="AB335" s="4"/>
      <c r="AC335" s="3"/>
      <c r="AD335" s="3"/>
      <c r="AE335" s="4"/>
      <c r="AF335" s="3"/>
      <c r="AG335" s="4"/>
      <c r="AH335" s="4"/>
      <c r="AI335" s="4"/>
      <c r="AJ335" s="4"/>
      <c r="AK335" s="4"/>
      <c r="AL335" s="4"/>
      <c r="AM335" s="4"/>
    </row>
    <row r="336" spans="1:39" ht="15.75" customHeight="1" x14ac:dyDescent="0.2">
      <c r="A336" s="2"/>
      <c r="B336" s="3"/>
      <c r="C336" s="4"/>
      <c r="D336" s="4"/>
      <c r="E336" s="4"/>
      <c r="F336" s="4"/>
      <c r="G336" s="4"/>
      <c r="H336" s="4"/>
      <c r="I336" s="2"/>
      <c r="J336" s="4"/>
      <c r="K336" s="4"/>
      <c r="L336" s="4"/>
      <c r="M336" s="4"/>
      <c r="N336" s="2"/>
      <c r="O336" s="2"/>
      <c r="P336" s="2"/>
      <c r="Q336" s="2"/>
      <c r="R336" s="2"/>
      <c r="S336" s="2"/>
      <c r="T336" s="4"/>
      <c r="U336" s="4"/>
      <c r="V336" s="4"/>
      <c r="W336" s="5"/>
      <c r="X336" s="4"/>
      <c r="Y336" s="4"/>
      <c r="Z336" s="4"/>
      <c r="AA336" s="4"/>
      <c r="AB336" s="4"/>
      <c r="AC336" s="3"/>
      <c r="AD336" s="3"/>
      <c r="AE336" s="4"/>
      <c r="AF336" s="3"/>
      <c r="AG336" s="4"/>
      <c r="AH336" s="4"/>
      <c r="AI336" s="4"/>
      <c r="AJ336" s="4"/>
      <c r="AK336" s="4"/>
      <c r="AL336" s="4"/>
      <c r="AM336" s="4"/>
    </row>
    <row r="337" spans="1:39" ht="15.75" customHeight="1" x14ac:dyDescent="0.2">
      <c r="A337" s="2"/>
      <c r="B337" s="3"/>
      <c r="C337" s="4"/>
      <c r="D337" s="4"/>
      <c r="E337" s="4"/>
      <c r="F337" s="4"/>
      <c r="G337" s="4"/>
      <c r="H337" s="4"/>
      <c r="I337" s="2"/>
      <c r="J337" s="4"/>
      <c r="K337" s="4"/>
      <c r="L337" s="4"/>
      <c r="M337" s="4"/>
      <c r="N337" s="2"/>
      <c r="O337" s="2"/>
      <c r="P337" s="2"/>
      <c r="Q337" s="2"/>
      <c r="R337" s="2"/>
      <c r="S337" s="2"/>
      <c r="T337" s="4"/>
      <c r="U337" s="4"/>
      <c r="V337" s="4"/>
      <c r="W337" s="5"/>
      <c r="X337" s="4"/>
      <c r="Y337" s="4"/>
      <c r="Z337" s="4"/>
      <c r="AA337" s="4"/>
      <c r="AB337" s="4"/>
      <c r="AC337" s="3"/>
      <c r="AD337" s="3"/>
      <c r="AE337" s="4"/>
      <c r="AF337" s="3"/>
      <c r="AG337" s="4"/>
      <c r="AH337" s="4"/>
      <c r="AI337" s="4"/>
      <c r="AJ337" s="4"/>
      <c r="AK337" s="4"/>
      <c r="AL337" s="4"/>
      <c r="AM337" s="4"/>
    </row>
    <row r="338" spans="1:39" ht="15.75" customHeight="1" x14ac:dyDescent="0.2">
      <c r="A338" s="2"/>
      <c r="B338" s="3"/>
      <c r="C338" s="4"/>
      <c r="D338" s="4"/>
      <c r="E338" s="4"/>
      <c r="F338" s="4"/>
      <c r="G338" s="4"/>
      <c r="H338" s="4"/>
      <c r="I338" s="2"/>
      <c r="J338" s="4"/>
      <c r="K338" s="4"/>
      <c r="L338" s="4"/>
      <c r="M338" s="4"/>
      <c r="N338" s="2"/>
      <c r="O338" s="2"/>
      <c r="P338" s="2"/>
      <c r="Q338" s="2"/>
      <c r="R338" s="2"/>
      <c r="S338" s="2"/>
      <c r="T338" s="4"/>
      <c r="U338" s="4"/>
      <c r="V338" s="4"/>
      <c r="W338" s="5"/>
      <c r="X338" s="4"/>
      <c r="Y338" s="4"/>
      <c r="Z338" s="4"/>
      <c r="AA338" s="4"/>
      <c r="AB338" s="4"/>
      <c r="AC338" s="3"/>
      <c r="AD338" s="3"/>
      <c r="AE338" s="4"/>
      <c r="AF338" s="3"/>
      <c r="AG338" s="4"/>
      <c r="AH338" s="4"/>
      <c r="AI338" s="4"/>
      <c r="AJ338" s="4"/>
      <c r="AK338" s="4"/>
      <c r="AL338" s="4"/>
      <c r="AM338" s="4"/>
    </row>
    <row r="339" spans="1:39" ht="15.75" customHeight="1" x14ac:dyDescent="0.2">
      <c r="A339" s="2"/>
      <c r="B339" s="3"/>
      <c r="C339" s="4"/>
      <c r="D339" s="4"/>
      <c r="E339" s="4"/>
      <c r="F339" s="4"/>
      <c r="G339" s="4"/>
      <c r="H339" s="4"/>
      <c r="I339" s="2"/>
      <c r="J339" s="4"/>
      <c r="K339" s="4"/>
      <c r="L339" s="4"/>
      <c r="M339" s="4"/>
      <c r="N339" s="2"/>
      <c r="O339" s="2"/>
      <c r="P339" s="2"/>
      <c r="Q339" s="2"/>
      <c r="R339" s="2"/>
      <c r="S339" s="2"/>
      <c r="T339" s="4"/>
      <c r="U339" s="4"/>
      <c r="V339" s="4"/>
      <c r="W339" s="5"/>
      <c r="X339" s="4"/>
      <c r="Y339" s="4"/>
      <c r="Z339" s="4"/>
      <c r="AA339" s="4"/>
      <c r="AB339" s="4"/>
      <c r="AC339" s="3"/>
      <c r="AD339" s="3"/>
      <c r="AE339" s="4"/>
      <c r="AF339" s="3"/>
      <c r="AG339" s="4"/>
      <c r="AH339" s="4"/>
      <c r="AI339" s="4"/>
      <c r="AJ339" s="4"/>
      <c r="AK339" s="4"/>
      <c r="AL339" s="4"/>
      <c r="AM339" s="4"/>
    </row>
    <row r="340" spans="1:39" ht="15.75" customHeight="1" x14ac:dyDescent="0.2">
      <c r="A340" s="2"/>
      <c r="B340" s="3"/>
      <c r="C340" s="4"/>
      <c r="D340" s="4"/>
      <c r="E340" s="4"/>
      <c r="F340" s="4"/>
      <c r="G340" s="4"/>
      <c r="H340" s="4"/>
      <c r="I340" s="2"/>
      <c r="J340" s="4"/>
      <c r="K340" s="4"/>
      <c r="L340" s="4"/>
      <c r="M340" s="4"/>
      <c r="N340" s="2"/>
      <c r="O340" s="2"/>
      <c r="P340" s="2"/>
      <c r="Q340" s="2"/>
      <c r="R340" s="2"/>
      <c r="S340" s="2"/>
      <c r="T340" s="4"/>
      <c r="U340" s="4"/>
      <c r="V340" s="4"/>
      <c r="W340" s="5"/>
      <c r="X340" s="4"/>
      <c r="Y340" s="4"/>
      <c r="Z340" s="4"/>
      <c r="AA340" s="4"/>
      <c r="AB340" s="4"/>
      <c r="AC340" s="3"/>
      <c r="AD340" s="3"/>
      <c r="AE340" s="4"/>
      <c r="AF340" s="3"/>
      <c r="AG340" s="4"/>
      <c r="AH340" s="4"/>
      <c r="AI340" s="4"/>
      <c r="AJ340" s="4"/>
      <c r="AK340" s="4"/>
      <c r="AL340" s="4"/>
      <c r="AM340" s="4"/>
    </row>
    <row r="341" spans="1:39" ht="15.75" customHeight="1" x14ac:dyDescent="0.2">
      <c r="A341" s="2"/>
      <c r="B341" s="3"/>
      <c r="C341" s="4"/>
      <c r="D341" s="4"/>
      <c r="E341" s="4"/>
      <c r="F341" s="4"/>
      <c r="G341" s="4"/>
      <c r="H341" s="4"/>
      <c r="I341" s="2"/>
      <c r="J341" s="4"/>
      <c r="K341" s="4"/>
      <c r="L341" s="4"/>
      <c r="M341" s="4"/>
      <c r="N341" s="2"/>
      <c r="O341" s="2"/>
      <c r="P341" s="2"/>
      <c r="Q341" s="2"/>
      <c r="R341" s="2"/>
      <c r="S341" s="2"/>
      <c r="T341" s="4"/>
      <c r="U341" s="4"/>
      <c r="V341" s="4"/>
      <c r="W341" s="5"/>
      <c r="X341" s="4"/>
      <c r="Y341" s="4"/>
      <c r="Z341" s="4"/>
      <c r="AA341" s="4"/>
      <c r="AB341" s="4"/>
      <c r="AC341" s="3"/>
      <c r="AD341" s="3"/>
      <c r="AE341" s="4"/>
      <c r="AF341" s="3"/>
      <c r="AG341" s="4"/>
      <c r="AH341" s="4"/>
      <c r="AI341" s="4"/>
      <c r="AJ341" s="4"/>
      <c r="AK341" s="4"/>
      <c r="AL341" s="4"/>
      <c r="AM341" s="4"/>
    </row>
    <row r="342" spans="1:39" ht="15.75" customHeight="1" x14ac:dyDescent="0.2">
      <c r="A342" s="2"/>
      <c r="B342" s="3"/>
      <c r="C342" s="4"/>
      <c r="D342" s="4"/>
      <c r="E342" s="4"/>
      <c r="F342" s="4"/>
      <c r="G342" s="4"/>
      <c r="H342" s="4"/>
      <c r="I342" s="2"/>
      <c r="J342" s="4"/>
      <c r="K342" s="4"/>
      <c r="L342" s="4"/>
      <c r="M342" s="4"/>
      <c r="N342" s="2"/>
      <c r="O342" s="2"/>
      <c r="P342" s="2"/>
      <c r="Q342" s="2"/>
      <c r="R342" s="2"/>
      <c r="S342" s="2"/>
      <c r="T342" s="4"/>
      <c r="U342" s="4"/>
      <c r="V342" s="4"/>
      <c r="W342" s="5"/>
      <c r="X342" s="4"/>
      <c r="Y342" s="4"/>
      <c r="Z342" s="4"/>
      <c r="AA342" s="4"/>
      <c r="AB342" s="4"/>
      <c r="AC342" s="3"/>
      <c r="AD342" s="3"/>
      <c r="AE342" s="4"/>
      <c r="AF342" s="3"/>
      <c r="AG342" s="4"/>
      <c r="AH342" s="4"/>
      <c r="AI342" s="4"/>
      <c r="AJ342" s="4"/>
      <c r="AK342" s="4"/>
      <c r="AL342" s="4"/>
      <c r="AM342" s="4"/>
    </row>
    <row r="343" spans="1:39" ht="15.75" customHeight="1" x14ac:dyDescent="0.2">
      <c r="A343" s="2"/>
      <c r="B343" s="3"/>
      <c r="C343" s="4"/>
      <c r="D343" s="4"/>
      <c r="E343" s="4"/>
      <c r="F343" s="4"/>
      <c r="G343" s="4"/>
      <c r="H343" s="4"/>
      <c r="I343" s="2"/>
      <c r="J343" s="4"/>
      <c r="K343" s="4"/>
      <c r="L343" s="4"/>
      <c r="M343" s="4"/>
      <c r="N343" s="2"/>
      <c r="O343" s="2"/>
      <c r="P343" s="2"/>
      <c r="Q343" s="2"/>
      <c r="R343" s="2"/>
      <c r="S343" s="2"/>
      <c r="T343" s="4"/>
      <c r="U343" s="4"/>
      <c r="V343" s="4"/>
      <c r="W343" s="5"/>
      <c r="X343" s="4"/>
      <c r="Y343" s="4"/>
      <c r="Z343" s="4"/>
      <c r="AA343" s="4"/>
      <c r="AB343" s="4"/>
      <c r="AC343" s="3"/>
      <c r="AD343" s="3"/>
      <c r="AE343" s="4"/>
      <c r="AF343" s="3"/>
      <c r="AG343" s="4"/>
      <c r="AH343" s="4"/>
      <c r="AI343" s="4"/>
      <c r="AJ343" s="4"/>
      <c r="AK343" s="4"/>
      <c r="AL343" s="4"/>
      <c r="AM343" s="4"/>
    </row>
    <row r="344" spans="1:39" ht="15.75" customHeight="1" x14ac:dyDescent="0.2">
      <c r="A344" s="2"/>
      <c r="B344" s="3"/>
      <c r="C344" s="4"/>
      <c r="D344" s="4"/>
      <c r="E344" s="4"/>
      <c r="F344" s="4"/>
      <c r="G344" s="4"/>
      <c r="H344" s="4"/>
      <c r="I344" s="2"/>
      <c r="J344" s="4"/>
      <c r="K344" s="4"/>
      <c r="L344" s="4"/>
      <c r="M344" s="4"/>
      <c r="N344" s="2"/>
      <c r="O344" s="2"/>
      <c r="P344" s="2"/>
      <c r="Q344" s="2"/>
      <c r="R344" s="2"/>
      <c r="S344" s="2"/>
      <c r="T344" s="4"/>
      <c r="U344" s="4"/>
      <c r="V344" s="4"/>
      <c r="W344" s="5"/>
      <c r="X344" s="4"/>
      <c r="Y344" s="4"/>
      <c r="Z344" s="4"/>
      <c r="AA344" s="4"/>
      <c r="AB344" s="4"/>
      <c r="AC344" s="3"/>
      <c r="AD344" s="3"/>
      <c r="AE344" s="4"/>
      <c r="AF344" s="3"/>
      <c r="AG344" s="4"/>
      <c r="AH344" s="4"/>
      <c r="AI344" s="4"/>
      <c r="AJ344" s="4"/>
      <c r="AK344" s="4"/>
      <c r="AL344" s="4"/>
      <c r="AM344" s="4"/>
    </row>
    <row r="345" spans="1:39" ht="15.75" customHeight="1" x14ac:dyDescent="0.2">
      <c r="A345" s="2"/>
      <c r="B345" s="3"/>
      <c r="C345" s="4"/>
      <c r="D345" s="4"/>
      <c r="E345" s="4"/>
      <c r="F345" s="4"/>
      <c r="G345" s="4"/>
      <c r="H345" s="4"/>
      <c r="I345" s="2"/>
      <c r="J345" s="4"/>
      <c r="K345" s="4"/>
      <c r="L345" s="4"/>
      <c r="M345" s="4"/>
      <c r="N345" s="2"/>
      <c r="O345" s="2"/>
      <c r="P345" s="2"/>
      <c r="Q345" s="2"/>
      <c r="R345" s="2"/>
      <c r="S345" s="2"/>
      <c r="T345" s="4"/>
      <c r="U345" s="4"/>
      <c r="V345" s="4"/>
      <c r="W345" s="5"/>
      <c r="X345" s="4"/>
      <c r="Y345" s="4"/>
      <c r="Z345" s="4"/>
      <c r="AA345" s="4"/>
      <c r="AB345" s="4"/>
      <c r="AC345" s="3"/>
      <c r="AD345" s="3"/>
      <c r="AE345" s="4"/>
      <c r="AF345" s="3"/>
      <c r="AG345" s="4"/>
      <c r="AH345" s="4"/>
      <c r="AI345" s="4"/>
      <c r="AJ345" s="4"/>
      <c r="AK345" s="4"/>
      <c r="AL345" s="4"/>
      <c r="AM345" s="4"/>
    </row>
    <row r="346" spans="1:39" ht="15.75" customHeight="1" x14ac:dyDescent="0.2">
      <c r="A346" s="2"/>
      <c r="B346" s="3"/>
      <c r="C346" s="4"/>
      <c r="D346" s="4"/>
      <c r="E346" s="4"/>
      <c r="F346" s="4"/>
      <c r="G346" s="4"/>
      <c r="H346" s="4"/>
      <c r="I346" s="2"/>
      <c r="J346" s="4"/>
      <c r="K346" s="4"/>
      <c r="L346" s="4"/>
      <c r="M346" s="4"/>
      <c r="N346" s="2"/>
      <c r="O346" s="2"/>
      <c r="P346" s="2"/>
      <c r="Q346" s="2"/>
      <c r="R346" s="2"/>
      <c r="S346" s="2"/>
      <c r="T346" s="4"/>
      <c r="U346" s="4"/>
      <c r="V346" s="4"/>
      <c r="W346" s="5"/>
      <c r="X346" s="4"/>
      <c r="Y346" s="4"/>
      <c r="Z346" s="4"/>
      <c r="AA346" s="4"/>
      <c r="AB346" s="4"/>
      <c r="AC346" s="3"/>
      <c r="AD346" s="3"/>
      <c r="AE346" s="4"/>
      <c r="AF346" s="3"/>
      <c r="AG346" s="4"/>
      <c r="AH346" s="4"/>
      <c r="AI346" s="4"/>
      <c r="AJ346" s="4"/>
      <c r="AK346" s="4"/>
      <c r="AL346" s="4"/>
      <c r="AM346" s="4"/>
    </row>
    <row r="347" spans="1:39" ht="15.75" customHeight="1" x14ac:dyDescent="0.2">
      <c r="A347" s="2"/>
      <c r="B347" s="3"/>
      <c r="C347" s="4"/>
      <c r="D347" s="4"/>
      <c r="E347" s="4"/>
      <c r="F347" s="4"/>
      <c r="G347" s="4"/>
      <c r="H347" s="4"/>
      <c r="I347" s="2"/>
      <c r="J347" s="4"/>
      <c r="K347" s="4"/>
      <c r="L347" s="4"/>
      <c r="M347" s="4"/>
      <c r="N347" s="2"/>
      <c r="O347" s="2"/>
      <c r="P347" s="2"/>
      <c r="Q347" s="2"/>
      <c r="R347" s="2"/>
      <c r="S347" s="2"/>
      <c r="T347" s="4"/>
      <c r="U347" s="4"/>
      <c r="V347" s="4"/>
      <c r="W347" s="5"/>
      <c r="X347" s="4"/>
      <c r="Y347" s="4"/>
      <c r="Z347" s="4"/>
      <c r="AA347" s="4"/>
      <c r="AB347" s="4"/>
      <c r="AC347" s="3"/>
      <c r="AD347" s="3"/>
      <c r="AE347" s="4"/>
      <c r="AF347" s="3"/>
      <c r="AG347" s="4"/>
      <c r="AH347" s="4"/>
      <c r="AI347" s="4"/>
      <c r="AJ347" s="4"/>
      <c r="AK347" s="4"/>
      <c r="AL347" s="4"/>
      <c r="AM347" s="4"/>
    </row>
    <row r="348" spans="1:39" ht="15.75" customHeight="1" x14ac:dyDescent="0.2">
      <c r="A348" s="2"/>
      <c r="B348" s="3"/>
      <c r="C348" s="4"/>
      <c r="D348" s="4"/>
      <c r="E348" s="4"/>
      <c r="F348" s="4"/>
      <c r="G348" s="4"/>
      <c r="H348" s="4"/>
      <c r="I348" s="2"/>
      <c r="J348" s="4"/>
      <c r="K348" s="4"/>
      <c r="L348" s="4"/>
      <c r="M348" s="4"/>
      <c r="N348" s="2"/>
      <c r="O348" s="2"/>
      <c r="P348" s="2"/>
      <c r="Q348" s="2"/>
      <c r="R348" s="2"/>
      <c r="S348" s="2"/>
      <c r="T348" s="4"/>
      <c r="U348" s="4"/>
      <c r="V348" s="4"/>
      <c r="W348" s="5"/>
      <c r="X348" s="4"/>
      <c r="Y348" s="4"/>
      <c r="Z348" s="4"/>
      <c r="AA348" s="4"/>
      <c r="AB348" s="4"/>
      <c r="AC348" s="3"/>
      <c r="AD348" s="3"/>
      <c r="AE348" s="4"/>
      <c r="AF348" s="3"/>
      <c r="AG348" s="4"/>
      <c r="AH348" s="4"/>
      <c r="AI348" s="4"/>
      <c r="AJ348" s="4"/>
      <c r="AK348" s="4"/>
      <c r="AL348" s="4"/>
      <c r="AM348" s="4"/>
    </row>
    <row r="349" spans="1:39" ht="15.75" customHeight="1" x14ac:dyDescent="0.2">
      <c r="A349" s="2"/>
      <c r="B349" s="3"/>
      <c r="C349" s="4"/>
      <c r="D349" s="4"/>
      <c r="E349" s="4"/>
      <c r="F349" s="4"/>
      <c r="G349" s="4"/>
      <c r="H349" s="4"/>
      <c r="I349" s="2"/>
      <c r="J349" s="4"/>
      <c r="K349" s="4"/>
      <c r="L349" s="4"/>
      <c r="M349" s="4"/>
      <c r="N349" s="2"/>
      <c r="O349" s="2"/>
      <c r="P349" s="2"/>
      <c r="Q349" s="2"/>
      <c r="R349" s="2"/>
      <c r="S349" s="2"/>
      <c r="T349" s="4"/>
      <c r="U349" s="4"/>
      <c r="V349" s="4"/>
      <c r="W349" s="5"/>
      <c r="X349" s="4"/>
      <c r="Y349" s="4"/>
      <c r="Z349" s="4"/>
      <c r="AA349" s="4"/>
      <c r="AB349" s="4"/>
      <c r="AC349" s="3"/>
      <c r="AD349" s="3"/>
      <c r="AE349" s="4"/>
      <c r="AF349" s="3"/>
      <c r="AG349" s="4"/>
      <c r="AH349" s="4"/>
      <c r="AI349" s="4"/>
      <c r="AJ349" s="4"/>
      <c r="AK349" s="4"/>
      <c r="AL349" s="4"/>
      <c r="AM349" s="4"/>
    </row>
    <row r="350" spans="1:39" ht="15.75" customHeight="1" x14ac:dyDescent="0.2">
      <c r="A350" s="2"/>
      <c r="B350" s="3"/>
      <c r="C350" s="4"/>
      <c r="D350" s="4"/>
      <c r="E350" s="4"/>
      <c r="F350" s="4"/>
      <c r="G350" s="4"/>
      <c r="H350" s="4"/>
      <c r="I350" s="2"/>
      <c r="J350" s="4"/>
      <c r="K350" s="4"/>
      <c r="L350" s="4"/>
      <c r="M350" s="4"/>
      <c r="N350" s="2"/>
      <c r="O350" s="2"/>
      <c r="P350" s="2"/>
      <c r="Q350" s="2"/>
      <c r="R350" s="2"/>
      <c r="S350" s="2"/>
      <c r="T350" s="4"/>
      <c r="U350" s="4"/>
      <c r="V350" s="4"/>
      <c r="W350" s="5"/>
      <c r="X350" s="4"/>
      <c r="Y350" s="4"/>
      <c r="Z350" s="4"/>
      <c r="AA350" s="4"/>
      <c r="AB350" s="4"/>
      <c r="AC350" s="3"/>
      <c r="AD350" s="3"/>
      <c r="AE350" s="4"/>
      <c r="AF350" s="3"/>
      <c r="AG350" s="4"/>
      <c r="AH350" s="4"/>
      <c r="AI350" s="4"/>
      <c r="AJ350" s="4"/>
      <c r="AK350" s="4"/>
      <c r="AL350" s="4"/>
      <c r="AM350" s="4"/>
    </row>
    <row r="351" spans="1:39" ht="15.75" customHeight="1" x14ac:dyDescent="0.2">
      <c r="A351" s="2"/>
      <c r="B351" s="3"/>
      <c r="C351" s="4"/>
      <c r="D351" s="4"/>
      <c r="E351" s="4"/>
      <c r="F351" s="4"/>
      <c r="G351" s="4"/>
      <c r="H351" s="4"/>
      <c r="I351" s="2"/>
      <c r="J351" s="4"/>
      <c r="K351" s="4"/>
      <c r="L351" s="4"/>
      <c r="M351" s="4"/>
      <c r="N351" s="2"/>
      <c r="O351" s="2"/>
      <c r="P351" s="2"/>
      <c r="Q351" s="2"/>
      <c r="R351" s="2"/>
      <c r="S351" s="2"/>
      <c r="T351" s="4"/>
      <c r="U351" s="4"/>
      <c r="V351" s="4"/>
      <c r="W351" s="5"/>
      <c r="X351" s="4"/>
      <c r="Y351" s="4"/>
      <c r="Z351" s="4"/>
      <c r="AA351" s="4"/>
      <c r="AB351" s="4"/>
      <c r="AC351" s="3"/>
      <c r="AD351" s="3"/>
      <c r="AE351" s="4"/>
      <c r="AF351" s="3"/>
      <c r="AG351" s="4"/>
      <c r="AH351" s="4"/>
      <c r="AI351" s="4"/>
      <c r="AJ351" s="4"/>
      <c r="AK351" s="4"/>
      <c r="AL351" s="4"/>
      <c r="AM351" s="4"/>
    </row>
    <row r="352" spans="1:39" ht="15.75" customHeight="1" x14ac:dyDescent="0.2">
      <c r="A352" s="2"/>
      <c r="B352" s="3"/>
      <c r="C352" s="4"/>
      <c r="D352" s="4"/>
      <c r="E352" s="4"/>
      <c r="F352" s="4"/>
      <c r="G352" s="4"/>
      <c r="H352" s="4"/>
      <c r="I352" s="2"/>
      <c r="J352" s="4"/>
      <c r="K352" s="4"/>
      <c r="L352" s="4"/>
      <c r="M352" s="4"/>
      <c r="N352" s="2"/>
      <c r="O352" s="2"/>
      <c r="P352" s="2"/>
      <c r="Q352" s="2"/>
      <c r="R352" s="2"/>
      <c r="S352" s="2"/>
      <c r="T352" s="4"/>
      <c r="U352" s="4"/>
      <c r="V352" s="4"/>
      <c r="W352" s="5"/>
      <c r="X352" s="4"/>
      <c r="Y352" s="4"/>
      <c r="Z352" s="4"/>
      <c r="AA352" s="4"/>
      <c r="AB352" s="4"/>
      <c r="AC352" s="3"/>
      <c r="AD352" s="3"/>
      <c r="AE352" s="4"/>
      <c r="AF352" s="3"/>
      <c r="AG352" s="4"/>
      <c r="AH352" s="4"/>
      <c r="AI352" s="4"/>
      <c r="AJ352" s="4"/>
      <c r="AK352" s="4"/>
      <c r="AL352" s="4"/>
      <c r="AM352" s="4"/>
    </row>
    <row r="353" spans="1:39" ht="15.75" customHeight="1" x14ac:dyDescent="0.2">
      <c r="A353" s="2"/>
      <c r="B353" s="3"/>
      <c r="C353" s="4"/>
      <c r="D353" s="4"/>
      <c r="E353" s="4"/>
      <c r="F353" s="4"/>
      <c r="G353" s="4"/>
      <c r="H353" s="4"/>
      <c r="I353" s="2"/>
      <c r="J353" s="4"/>
      <c r="K353" s="4"/>
      <c r="L353" s="4"/>
      <c r="M353" s="4"/>
      <c r="N353" s="2"/>
      <c r="O353" s="2"/>
      <c r="P353" s="2"/>
      <c r="Q353" s="2"/>
      <c r="R353" s="2"/>
      <c r="S353" s="2"/>
      <c r="T353" s="4"/>
      <c r="U353" s="4"/>
      <c r="V353" s="4"/>
      <c r="W353" s="5"/>
      <c r="X353" s="4"/>
      <c r="Y353" s="4"/>
      <c r="Z353" s="4"/>
      <c r="AA353" s="4"/>
      <c r="AB353" s="4"/>
      <c r="AC353" s="3"/>
      <c r="AD353" s="3"/>
      <c r="AE353" s="4"/>
      <c r="AF353" s="3"/>
      <c r="AG353" s="4"/>
      <c r="AH353" s="4"/>
      <c r="AI353" s="4"/>
      <c r="AJ353" s="4"/>
      <c r="AK353" s="4"/>
      <c r="AL353" s="4"/>
      <c r="AM353" s="4"/>
    </row>
    <row r="354" spans="1:39" ht="15.75" customHeight="1" x14ac:dyDescent="0.2">
      <c r="A354" s="2"/>
      <c r="B354" s="3"/>
      <c r="C354" s="4"/>
      <c r="D354" s="4"/>
      <c r="E354" s="4"/>
      <c r="F354" s="4"/>
      <c r="G354" s="4"/>
      <c r="H354" s="4"/>
      <c r="I354" s="2"/>
      <c r="J354" s="4"/>
      <c r="K354" s="4"/>
      <c r="L354" s="4"/>
      <c r="M354" s="4"/>
      <c r="N354" s="2"/>
      <c r="O354" s="2"/>
      <c r="P354" s="2"/>
      <c r="Q354" s="2"/>
      <c r="R354" s="2"/>
      <c r="S354" s="2"/>
      <c r="T354" s="4"/>
      <c r="U354" s="4"/>
      <c r="V354" s="4"/>
      <c r="W354" s="5"/>
      <c r="X354" s="4"/>
      <c r="Y354" s="4"/>
      <c r="Z354" s="4"/>
      <c r="AA354" s="4"/>
      <c r="AB354" s="4"/>
      <c r="AC354" s="3"/>
      <c r="AD354" s="3"/>
      <c r="AE354" s="4"/>
      <c r="AF354" s="3"/>
      <c r="AG354" s="4"/>
      <c r="AH354" s="4"/>
      <c r="AI354" s="4"/>
      <c r="AJ354" s="4"/>
      <c r="AK354" s="4"/>
      <c r="AL354" s="4"/>
      <c r="AM354" s="4"/>
    </row>
    <row r="355" spans="1:39" ht="15.75" customHeight="1" x14ac:dyDescent="0.2">
      <c r="A355" s="2"/>
      <c r="B355" s="3"/>
      <c r="C355" s="4"/>
      <c r="D355" s="4"/>
      <c r="E355" s="4"/>
      <c r="F355" s="4"/>
      <c r="G355" s="4"/>
      <c r="H355" s="4"/>
      <c r="I355" s="2"/>
      <c r="J355" s="4"/>
      <c r="K355" s="4"/>
      <c r="L355" s="4"/>
      <c r="M355" s="4"/>
      <c r="N355" s="2"/>
      <c r="O355" s="2"/>
      <c r="P355" s="2"/>
      <c r="Q355" s="2"/>
      <c r="R355" s="2"/>
      <c r="S355" s="2"/>
      <c r="T355" s="4"/>
      <c r="U355" s="4"/>
      <c r="V355" s="4"/>
      <c r="W355" s="5"/>
      <c r="X355" s="4"/>
      <c r="Y355" s="4"/>
      <c r="Z355" s="4"/>
      <c r="AA355" s="4"/>
      <c r="AB355" s="4"/>
      <c r="AC355" s="3"/>
      <c r="AD355" s="3"/>
      <c r="AE355" s="4"/>
      <c r="AF355" s="3"/>
      <c r="AG355" s="4"/>
      <c r="AH355" s="4"/>
      <c r="AI355" s="4"/>
      <c r="AJ355" s="4"/>
      <c r="AK355" s="4"/>
      <c r="AL355" s="4"/>
      <c r="AM355" s="4"/>
    </row>
    <row r="356" spans="1:39" ht="15.75" customHeight="1" x14ac:dyDescent="0.2">
      <c r="A356" s="2"/>
      <c r="B356" s="3"/>
      <c r="C356" s="4"/>
      <c r="D356" s="4"/>
      <c r="E356" s="4"/>
      <c r="F356" s="4"/>
      <c r="G356" s="4"/>
      <c r="H356" s="4"/>
      <c r="I356" s="2"/>
      <c r="J356" s="4"/>
      <c r="K356" s="4"/>
      <c r="L356" s="4"/>
      <c r="M356" s="4"/>
      <c r="N356" s="2"/>
      <c r="O356" s="2"/>
      <c r="P356" s="2"/>
      <c r="Q356" s="2"/>
      <c r="R356" s="2"/>
      <c r="S356" s="2"/>
      <c r="T356" s="4"/>
      <c r="U356" s="4"/>
      <c r="V356" s="4"/>
      <c r="W356" s="5"/>
      <c r="X356" s="4"/>
      <c r="Y356" s="4"/>
      <c r="Z356" s="4"/>
      <c r="AA356" s="4"/>
      <c r="AB356" s="4"/>
      <c r="AC356" s="3"/>
      <c r="AD356" s="3"/>
      <c r="AE356" s="4"/>
      <c r="AF356" s="3"/>
      <c r="AG356" s="4"/>
      <c r="AH356" s="4"/>
      <c r="AI356" s="4"/>
      <c r="AJ356" s="4"/>
      <c r="AK356" s="4"/>
      <c r="AL356" s="4"/>
      <c r="AM356" s="4"/>
    </row>
    <row r="357" spans="1:39" ht="15.75" customHeight="1" x14ac:dyDescent="0.2">
      <c r="A357" s="2"/>
      <c r="B357" s="3"/>
      <c r="C357" s="4"/>
      <c r="D357" s="4"/>
      <c r="E357" s="4"/>
      <c r="F357" s="4"/>
      <c r="G357" s="4"/>
      <c r="H357" s="4"/>
      <c r="I357" s="2"/>
      <c r="J357" s="4"/>
      <c r="K357" s="4"/>
      <c r="L357" s="4"/>
      <c r="M357" s="4"/>
      <c r="N357" s="2"/>
      <c r="O357" s="2"/>
      <c r="P357" s="2"/>
      <c r="Q357" s="2"/>
      <c r="R357" s="2"/>
      <c r="S357" s="2"/>
      <c r="T357" s="4"/>
      <c r="U357" s="4"/>
      <c r="V357" s="4"/>
      <c r="W357" s="5"/>
      <c r="X357" s="4"/>
      <c r="Y357" s="4"/>
      <c r="Z357" s="4"/>
      <c r="AA357" s="4"/>
      <c r="AB357" s="4"/>
      <c r="AC357" s="3"/>
      <c r="AD357" s="3"/>
      <c r="AE357" s="4"/>
      <c r="AF357" s="3"/>
      <c r="AG357" s="4"/>
      <c r="AH357" s="4"/>
      <c r="AI357" s="4"/>
      <c r="AJ357" s="4"/>
      <c r="AK357" s="4"/>
      <c r="AL357" s="4"/>
      <c r="AM357" s="4"/>
    </row>
    <row r="358" spans="1:39" ht="15.75" customHeight="1" x14ac:dyDescent="0.2">
      <c r="A358" s="2"/>
      <c r="B358" s="3"/>
      <c r="C358" s="4"/>
      <c r="D358" s="4"/>
      <c r="E358" s="4"/>
      <c r="F358" s="4"/>
      <c r="G358" s="4"/>
      <c r="H358" s="4"/>
      <c r="I358" s="2"/>
      <c r="J358" s="4"/>
      <c r="K358" s="4"/>
      <c r="L358" s="4"/>
      <c r="M358" s="4"/>
      <c r="N358" s="2"/>
      <c r="O358" s="2"/>
      <c r="P358" s="2"/>
      <c r="Q358" s="2"/>
      <c r="R358" s="2"/>
      <c r="S358" s="2"/>
      <c r="T358" s="4"/>
      <c r="U358" s="4"/>
      <c r="V358" s="4"/>
      <c r="W358" s="5"/>
      <c r="X358" s="4"/>
      <c r="Y358" s="4"/>
      <c r="Z358" s="4"/>
      <c r="AA358" s="4"/>
      <c r="AB358" s="4"/>
      <c r="AC358" s="3"/>
      <c r="AD358" s="3"/>
      <c r="AE358" s="4"/>
      <c r="AF358" s="3"/>
      <c r="AG358" s="4"/>
      <c r="AH358" s="4"/>
      <c r="AI358" s="4"/>
      <c r="AJ358" s="4"/>
      <c r="AK358" s="4"/>
      <c r="AL358" s="4"/>
      <c r="AM358" s="4"/>
    </row>
    <row r="359" spans="1:39" ht="15.75" customHeight="1" x14ac:dyDescent="0.2">
      <c r="A359" s="2"/>
      <c r="B359" s="3"/>
      <c r="C359" s="4"/>
      <c r="D359" s="4"/>
      <c r="E359" s="4"/>
      <c r="F359" s="4"/>
      <c r="G359" s="4"/>
      <c r="H359" s="4"/>
      <c r="I359" s="2"/>
      <c r="J359" s="4"/>
      <c r="K359" s="4"/>
      <c r="L359" s="4"/>
      <c r="M359" s="4"/>
      <c r="N359" s="2"/>
      <c r="O359" s="2"/>
      <c r="P359" s="2"/>
      <c r="Q359" s="2"/>
      <c r="R359" s="2"/>
      <c r="S359" s="2"/>
      <c r="T359" s="4"/>
      <c r="U359" s="4"/>
      <c r="V359" s="4"/>
      <c r="W359" s="5"/>
      <c r="X359" s="4"/>
      <c r="Y359" s="4"/>
      <c r="Z359" s="4"/>
      <c r="AA359" s="4"/>
      <c r="AB359" s="4"/>
      <c r="AC359" s="3"/>
      <c r="AD359" s="3"/>
      <c r="AE359" s="4"/>
      <c r="AF359" s="3"/>
      <c r="AG359" s="4"/>
      <c r="AH359" s="4"/>
      <c r="AI359" s="4"/>
      <c r="AJ359" s="4"/>
      <c r="AK359" s="4"/>
      <c r="AL359" s="4"/>
      <c r="AM359" s="4"/>
    </row>
    <row r="360" spans="1:39" ht="15.75" customHeight="1" x14ac:dyDescent="0.2">
      <c r="A360" s="2"/>
      <c r="B360" s="3"/>
      <c r="C360" s="4"/>
      <c r="D360" s="4"/>
      <c r="E360" s="4"/>
      <c r="F360" s="4"/>
      <c r="G360" s="4"/>
      <c r="H360" s="4"/>
      <c r="I360" s="2"/>
      <c r="J360" s="4"/>
      <c r="K360" s="4"/>
      <c r="L360" s="4"/>
      <c r="M360" s="4"/>
      <c r="N360" s="2"/>
      <c r="O360" s="2"/>
      <c r="P360" s="2"/>
      <c r="Q360" s="2"/>
      <c r="R360" s="2"/>
      <c r="S360" s="2"/>
      <c r="T360" s="4"/>
      <c r="U360" s="4"/>
      <c r="V360" s="4"/>
      <c r="W360" s="5"/>
      <c r="X360" s="4"/>
      <c r="Y360" s="4"/>
      <c r="Z360" s="4"/>
      <c r="AA360" s="4"/>
      <c r="AB360" s="4"/>
      <c r="AC360" s="3"/>
      <c r="AD360" s="3"/>
      <c r="AE360" s="4"/>
      <c r="AF360" s="3"/>
      <c r="AG360" s="4"/>
      <c r="AH360" s="4"/>
      <c r="AI360" s="4"/>
      <c r="AJ360" s="4"/>
      <c r="AK360" s="4"/>
      <c r="AL360" s="4"/>
      <c r="AM360" s="4"/>
    </row>
    <row r="361" spans="1:39" ht="15.75" customHeight="1" x14ac:dyDescent="0.2">
      <c r="A361" s="2"/>
      <c r="B361" s="3"/>
      <c r="C361" s="4"/>
      <c r="D361" s="4"/>
      <c r="E361" s="4"/>
      <c r="F361" s="4"/>
      <c r="G361" s="4"/>
      <c r="H361" s="4"/>
      <c r="I361" s="2"/>
      <c r="J361" s="4"/>
      <c r="K361" s="4"/>
      <c r="L361" s="4"/>
      <c r="M361" s="4"/>
      <c r="N361" s="2"/>
      <c r="O361" s="2"/>
      <c r="P361" s="2"/>
      <c r="Q361" s="2"/>
      <c r="R361" s="2"/>
      <c r="S361" s="2"/>
      <c r="T361" s="4"/>
      <c r="U361" s="4"/>
      <c r="V361" s="4"/>
      <c r="W361" s="5"/>
      <c r="X361" s="4"/>
      <c r="Y361" s="4"/>
      <c r="Z361" s="4"/>
      <c r="AA361" s="4"/>
      <c r="AB361" s="4"/>
      <c r="AC361" s="3"/>
      <c r="AD361" s="3"/>
      <c r="AE361" s="4"/>
      <c r="AF361" s="3"/>
      <c r="AG361" s="4"/>
      <c r="AH361" s="4"/>
      <c r="AI361" s="4"/>
      <c r="AJ361" s="4"/>
      <c r="AK361" s="4"/>
      <c r="AL361" s="4"/>
      <c r="AM361" s="4"/>
    </row>
    <row r="362" spans="1:39" ht="15.75" customHeight="1" x14ac:dyDescent="0.2">
      <c r="A362" s="2"/>
      <c r="B362" s="3"/>
      <c r="C362" s="4"/>
      <c r="D362" s="4"/>
      <c r="E362" s="4"/>
      <c r="F362" s="4"/>
      <c r="G362" s="4"/>
      <c r="H362" s="4"/>
      <c r="I362" s="2"/>
      <c r="J362" s="4"/>
      <c r="K362" s="4"/>
      <c r="L362" s="4"/>
      <c r="M362" s="4"/>
      <c r="N362" s="2"/>
      <c r="O362" s="2"/>
      <c r="P362" s="2"/>
      <c r="Q362" s="2"/>
      <c r="R362" s="2"/>
      <c r="S362" s="2"/>
      <c r="T362" s="4"/>
      <c r="U362" s="4"/>
      <c r="V362" s="4"/>
      <c r="W362" s="5"/>
      <c r="X362" s="4"/>
      <c r="Y362" s="4"/>
      <c r="Z362" s="4"/>
      <c r="AA362" s="4"/>
      <c r="AB362" s="4"/>
      <c r="AC362" s="3"/>
      <c r="AD362" s="3"/>
      <c r="AE362" s="4"/>
      <c r="AF362" s="3"/>
      <c r="AG362" s="4"/>
      <c r="AH362" s="4"/>
      <c r="AI362" s="4"/>
      <c r="AJ362" s="4"/>
      <c r="AK362" s="4"/>
      <c r="AL362" s="4"/>
      <c r="AM362" s="4"/>
    </row>
    <row r="363" spans="1:39" ht="15.75" customHeight="1" x14ac:dyDescent="0.2">
      <c r="A363" s="2"/>
      <c r="B363" s="3"/>
      <c r="C363" s="4"/>
      <c r="D363" s="4"/>
      <c r="E363" s="4"/>
      <c r="F363" s="4"/>
      <c r="G363" s="4"/>
      <c r="H363" s="4"/>
      <c r="I363" s="2"/>
      <c r="J363" s="4"/>
      <c r="K363" s="4"/>
      <c r="L363" s="4"/>
      <c r="M363" s="4"/>
      <c r="N363" s="2"/>
      <c r="O363" s="2"/>
      <c r="P363" s="2"/>
      <c r="Q363" s="2"/>
      <c r="R363" s="2"/>
      <c r="S363" s="2"/>
      <c r="T363" s="4"/>
      <c r="U363" s="4"/>
      <c r="V363" s="4"/>
      <c r="W363" s="5"/>
      <c r="X363" s="4"/>
      <c r="Y363" s="4"/>
      <c r="Z363" s="4"/>
      <c r="AA363" s="4"/>
      <c r="AB363" s="4"/>
      <c r="AC363" s="3"/>
      <c r="AD363" s="3"/>
      <c r="AE363" s="4"/>
      <c r="AF363" s="3"/>
      <c r="AG363" s="4"/>
      <c r="AH363" s="4"/>
      <c r="AI363" s="4"/>
      <c r="AJ363" s="4"/>
      <c r="AK363" s="4"/>
      <c r="AL363" s="4"/>
      <c r="AM363" s="4"/>
    </row>
    <row r="364" spans="1:39" ht="15.75" customHeight="1" x14ac:dyDescent="0.2">
      <c r="A364" s="2"/>
      <c r="B364" s="3"/>
      <c r="C364" s="4"/>
      <c r="D364" s="4"/>
      <c r="E364" s="4"/>
      <c r="F364" s="4"/>
      <c r="G364" s="4"/>
      <c r="H364" s="4"/>
      <c r="I364" s="2"/>
      <c r="J364" s="4"/>
      <c r="K364" s="4"/>
      <c r="L364" s="4"/>
      <c r="M364" s="4"/>
      <c r="N364" s="2"/>
      <c r="O364" s="2"/>
      <c r="P364" s="2"/>
      <c r="Q364" s="2"/>
      <c r="R364" s="2"/>
      <c r="S364" s="2"/>
      <c r="T364" s="4"/>
      <c r="U364" s="4"/>
      <c r="V364" s="4"/>
      <c r="W364" s="5"/>
      <c r="X364" s="4"/>
      <c r="Y364" s="4"/>
      <c r="Z364" s="4"/>
      <c r="AA364" s="4"/>
      <c r="AB364" s="4"/>
      <c r="AC364" s="3"/>
      <c r="AD364" s="3"/>
      <c r="AE364" s="4"/>
      <c r="AF364" s="3"/>
      <c r="AG364" s="4"/>
      <c r="AH364" s="4"/>
      <c r="AI364" s="4"/>
      <c r="AJ364" s="4"/>
      <c r="AK364" s="4"/>
      <c r="AL364" s="4"/>
      <c r="AM364" s="4"/>
    </row>
    <row r="365" spans="1:39" ht="15.75" customHeight="1" x14ac:dyDescent="0.2">
      <c r="A365" s="2"/>
      <c r="B365" s="3"/>
      <c r="C365" s="4"/>
      <c r="D365" s="4"/>
      <c r="E365" s="4"/>
      <c r="F365" s="4"/>
      <c r="G365" s="4"/>
      <c r="H365" s="4"/>
      <c r="I365" s="2"/>
      <c r="J365" s="4"/>
      <c r="K365" s="4"/>
      <c r="L365" s="4"/>
      <c r="M365" s="4"/>
      <c r="N365" s="2"/>
      <c r="O365" s="2"/>
      <c r="P365" s="2"/>
      <c r="Q365" s="2"/>
      <c r="R365" s="2"/>
      <c r="S365" s="2"/>
      <c r="T365" s="4"/>
      <c r="U365" s="4"/>
      <c r="V365" s="4"/>
      <c r="W365" s="5"/>
      <c r="X365" s="4"/>
      <c r="Y365" s="4"/>
      <c r="Z365" s="4"/>
      <c r="AA365" s="4"/>
      <c r="AB365" s="4"/>
      <c r="AC365" s="3"/>
      <c r="AD365" s="3"/>
      <c r="AE365" s="4"/>
      <c r="AF365" s="3"/>
      <c r="AG365" s="4"/>
      <c r="AH365" s="4"/>
      <c r="AI365" s="4"/>
      <c r="AJ365" s="4"/>
      <c r="AK365" s="4"/>
      <c r="AL365" s="4"/>
      <c r="AM365" s="4"/>
    </row>
    <row r="366" spans="1:39" ht="15.75" customHeight="1" x14ac:dyDescent="0.2">
      <c r="A366" s="2"/>
      <c r="B366" s="3"/>
      <c r="C366" s="4"/>
      <c r="D366" s="4"/>
      <c r="E366" s="4"/>
      <c r="F366" s="4"/>
      <c r="G366" s="4"/>
      <c r="H366" s="4"/>
      <c r="I366" s="2"/>
      <c r="J366" s="4"/>
      <c r="K366" s="4"/>
      <c r="L366" s="4"/>
      <c r="M366" s="4"/>
      <c r="N366" s="2"/>
      <c r="O366" s="2"/>
      <c r="P366" s="2"/>
      <c r="Q366" s="2"/>
      <c r="R366" s="2"/>
      <c r="S366" s="2"/>
      <c r="T366" s="4"/>
      <c r="U366" s="4"/>
      <c r="V366" s="4"/>
      <c r="W366" s="5"/>
      <c r="X366" s="4"/>
      <c r="Y366" s="4"/>
      <c r="Z366" s="4"/>
      <c r="AA366" s="4"/>
      <c r="AB366" s="4"/>
      <c r="AC366" s="3"/>
      <c r="AD366" s="3"/>
      <c r="AE366" s="4"/>
      <c r="AF366" s="3"/>
      <c r="AG366" s="4"/>
      <c r="AH366" s="4"/>
      <c r="AI366" s="4"/>
      <c r="AJ366" s="4"/>
      <c r="AK366" s="4"/>
      <c r="AL366" s="4"/>
      <c r="AM366" s="4"/>
    </row>
    <row r="367" spans="1:39" ht="15.75" customHeight="1" x14ac:dyDescent="0.2">
      <c r="A367" s="2"/>
      <c r="B367" s="3"/>
      <c r="C367" s="4"/>
      <c r="D367" s="4"/>
      <c r="E367" s="4"/>
      <c r="F367" s="4"/>
      <c r="G367" s="4"/>
      <c r="H367" s="4"/>
      <c r="I367" s="2"/>
      <c r="J367" s="4"/>
      <c r="K367" s="4"/>
      <c r="L367" s="4"/>
      <c r="M367" s="4"/>
      <c r="N367" s="2"/>
      <c r="O367" s="2"/>
      <c r="P367" s="2"/>
      <c r="Q367" s="2"/>
      <c r="R367" s="2"/>
      <c r="S367" s="2"/>
      <c r="T367" s="4"/>
      <c r="U367" s="4"/>
      <c r="V367" s="4"/>
      <c r="W367" s="5"/>
      <c r="X367" s="4"/>
      <c r="Y367" s="4"/>
      <c r="Z367" s="4"/>
      <c r="AA367" s="4"/>
      <c r="AB367" s="4"/>
      <c r="AC367" s="3"/>
      <c r="AD367" s="3"/>
      <c r="AE367" s="4"/>
      <c r="AF367" s="3"/>
      <c r="AG367" s="4"/>
      <c r="AH367" s="4"/>
      <c r="AI367" s="4"/>
      <c r="AJ367" s="4"/>
      <c r="AK367" s="4"/>
      <c r="AL367" s="4"/>
      <c r="AM367" s="4"/>
    </row>
    <row r="368" spans="1:39" ht="15.75" customHeight="1" x14ac:dyDescent="0.2">
      <c r="A368" s="2"/>
      <c r="B368" s="3"/>
      <c r="C368" s="4"/>
      <c r="D368" s="4"/>
      <c r="E368" s="4"/>
      <c r="F368" s="4"/>
      <c r="G368" s="4"/>
      <c r="H368" s="4"/>
      <c r="I368" s="2"/>
      <c r="J368" s="4"/>
      <c r="K368" s="4"/>
      <c r="L368" s="4"/>
      <c r="M368" s="4"/>
      <c r="N368" s="2"/>
      <c r="O368" s="2"/>
      <c r="P368" s="2"/>
      <c r="Q368" s="2"/>
      <c r="R368" s="2"/>
      <c r="S368" s="2"/>
      <c r="T368" s="4"/>
      <c r="U368" s="4"/>
      <c r="V368" s="4"/>
      <c r="W368" s="5"/>
      <c r="X368" s="4"/>
      <c r="Y368" s="4"/>
      <c r="Z368" s="4"/>
      <c r="AA368" s="4"/>
      <c r="AB368" s="4"/>
      <c r="AC368" s="3"/>
      <c r="AD368" s="3"/>
      <c r="AE368" s="4"/>
      <c r="AF368" s="3"/>
      <c r="AG368" s="4"/>
      <c r="AH368" s="4"/>
      <c r="AI368" s="4"/>
      <c r="AJ368" s="4"/>
      <c r="AK368" s="4"/>
      <c r="AL368" s="4"/>
      <c r="AM368" s="4"/>
    </row>
    <row r="369" spans="1:39" ht="15.75" customHeight="1" x14ac:dyDescent="0.2">
      <c r="A369" s="2"/>
      <c r="B369" s="3"/>
      <c r="C369" s="4"/>
      <c r="D369" s="4"/>
      <c r="E369" s="4"/>
      <c r="F369" s="4"/>
      <c r="G369" s="4"/>
      <c r="H369" s="4"/>
      <c r="I369" s="2"/>
      <c r="J369" s="4"/>
      <c r="K369" s="4"/>
      <c r="L369" s="4"/>
      <c r="M369" s="4"/>
      <c r="N369" s="2"/>
      <c r="O369" s="2"/>
      <c r="P369" s="2"/>
      <c r="Q369" s="2"/>
      <c r="R369" s="2"/>
      <c r="S369" s="2"/>
      <c r="T369" s="4"/>
      <c r="U369" s="4"/>
      <c r="V369" s="4"/>
      <c r="W369" s="5"/>
      <c r="X369" s="4"/>
      <c r="Y369" s="4"/>
      <c r="Z369" s="4"/>
      <c r="AA369" s="4"/>
      <c r="AB369" s="4"/>
      <c r="AC369" s="3"/>
      <c r="AD369" s="3"/>
      <c r="AE369" s="4"/>
      <c r="AF369" s="3"/>
      <c r="AG369" s="4"/>
      <c r="AH369" s="4"/>
      <c r="AI369" s="4"/>
      <c r="AJ369" s="4"/>
      <c r="AK369" s="4"/>
      <c r="AL369" s="4"/>
      <c r="AM369" s="4"/>
    </row>
    <row r="370" spans="1:39" ht="15.75" customHeight="1" x14ac:dyDescent="0.2">
      <c r="A370" s="2"/>
      <c r="B370" s="3"/>
      <c r="C370" s="4"/>
      <c r="D370" s="4"/>
      <c r="E370" s="4"/>
      <c r="F370" s="4"/>
      <c r="G370" s="4"/>
      <c r="H370" s="4"/>
      <c r="I370" s="2"/>
      <c r="J370" s="4"/>
      <c r="K370" s="4"/>
      <c r="L370" s="4"/>
      <c r="M370" s="4"/>
      <c r="N370" s="2"/>
      <c r="O370" s="2"/>
      <c r="P370" s="2"/>
      <c r="Q370" s="2"/>
      <c r="R370" s="2"/>
      <c r="S370" s="2"/>
      <c r="T370" s="4"/>
      <c r="U370" s="4"/>
      <c r="V370" s="4"/>
      <c r="W370" s="5"/>
      <c r="X370" s="4"/>
      <c r="Y370" s="4"/>
      <c r="Z370" s="4"/>
      <c r="AA370" s="4"/>
      <c r="AB370" s="4"/>
      <c r="AC370" s="3"/>
      <c r="AD370" s="3"/>
      <c r="AE370" s="4"/>
      <c r="AF370" s="3"/>
      <c r="AG370" s="4"/>
      <c r="AH370" s="4"/>
      <c r="AI370" s="4"/>
      <c r="AJ370" s="4"/>
      <c r="AK370" s="4"/>
      <c r="AL370" s="4"/>
      <c r="AM370" s="4"/>
    </row>
    <row r="371" spans="1:39" ht="15.75" customHeight="1" x14ac:dyDescent="0.2">
      <c r="A371" s="2"/>
      <c r="B371" s="3"/>
      <c r="C371" s="4"/>
      <c r="D371" s="4"/>
      <c r="E371" s="4"/>
      <c r="F371" s="4"/>
      <c r="G371" s="4"/>
      <c r="H371" s="4"/>
      <c r="I371" s="2"/>
      <c r="J371" s="4"/>
      <c r="K371" s="4"/>
      <c r="L371" s="4"/>
      <c r="M371" s="4"/>
      <c r="N371" s="2"/>
      <c r="O371" s="2"/>
      <c r="P371" s="2"/>
      <c r="Q371" s="2"/>
      <c r="R371" s="2"/>
      <c r="S371" s="2"/>
      <c r="T371" s="4"/>
      <c r="U371" s="4"/>
      <c r="V371" s="4"/>
      <c r="W371" s="5"/>
      <c r="X371" s="4"/>
      <c r="Y371" s="4"/>
      <c r="Z371" s="4"/>
      <c r="AA371" s="4"/>
      <c r="AB371" s="4"/>
      <c r="AC371" s="3"/>
      <c r="AD371" s="3"/>
      <c r="AE371" s="4"/>
      <c r="AF371" s="3"/>
      <c r="AG371" s="4"/>
      <c r="AH371" s="4"/>
      <c r="AI371" s="4"/>
      <c r="AJ371" s="4"/>
      <c r="AK371" s="4"/>
      <c r="AL371" s="4"/>
      <c r="AM371" s="4"/>
    </row>
    <row r="372" spans="1:39" ht="15.75" customHeight="1" x14ac:dyDescent="0.2">
      <c r="A372" s="2"/>
      <c r="B372" s="3"/>
      <c r="C372" s="4"/>
      <c r="D372" s="4"/>
      <c r="E372" s="4"/>
      <c r="F372" s="4"/>
      <c r="G372" s="4"/>
      <c r="H372" s="4"/>
      <c r="I372" s="2"/>
      <c r="J372" s="4"/>
      <c r="K372" s="4"/>
      <c r="L372" s="4"/>
      <c r="M372" s="4"/>
      <c r="N372" s="2"/>
      <c r="O372" s="2"/>
      <c r="P372" s="2"/>
      <c r="Q372" s="2"/>
      <c r="R372" s="2"/>
      <c r="S372" s="2"/>
      <c r="T372" s="4"/>
      <c r="U372" s="4"/>
      <c r="V372" s="4"/>
      <c r="W372" s="5"/>
      <c r="X372" s="4"/>
      <c r="Y372" s="4"/>
      <c r="Z372" s="4"/>
      <c r="AA372" s="4"/>
      <c r="AB372" s="4"/>
      <c r="AC372" s="3"/>
      <c r="AD372" s="3"/>
      <c r="AE372" s="4"/>
      <c r="AF372" s="3"/>
      <c r="AG372" s="4"/>
      <c r="AH372" s="4"/>
      <c r="AI372" s="4"/>
      <c r="AJ372" s="4"/>
      <c r="AK372" s="4"/>
      <c r="AL372" s="4"/>
      <c r="AM372" s="4"/>
    </row>
    <row r="373" spans="1:39" ht="15.75" customHeight="1" x14ac:dyDescent="0.2">
      <c r="A373" s="2"/>
      <c r="B373" s="3"/>
      <c r="C373" s="4"/>
      <c r="D373" s="4"/>
      <c r="E373" s="4"/>
      <c r="F373" s="4"/>
      <c r="G373" s="4"/>
      <c r="H373" s="4"/>
      <c r="I373" s="2"/>
      <c r="J373" s="4"/>
      <c r="K373" s="4"/>
      <c r="L373" s="4"/>
      <c r="M373" s="4"/>
      <c r="N373" s="2"/>
      <c r="O373" s="2"/>
      <c r="P373" s="2"/>
      <c r="Q373" s="2"/>
      <c r="R373" s="2"/>
      <c r="S373" s="2"/>
      <c r="T373" s="4"/>
      <c r="U373" s="4"/>
      <c r="V373" s="4"/>
      <c r="W373" s="5"/>
      <c r="X373" s="4"/>
      <c r="Y373" s="4"/>
      <c r="Z373" s="4"/>
      <c r="AA373" s="4"/>
      <c r="AB373" s="4"/>
      <c r="AC373" s="3"/>
      <c r="AD373" s="3"/>
      <c r="AE373" s="4"/>
      <c r="AF373" s="3"/>
      <c r="AG373" s="4"/>
      <c r="AH373" s="4"/>
      <c r="AI373" s="4"/>
      <c r="AJ373" s="4"/>
      <c r="AK373" s="4"/>
      <c r="AL373" s="4"/>
      <c r="AM373" s="4"/>
    </row>
    <row r="374" spans="1:39" ht="15.75" customHeight="1" x14ac:dyDescent="0.2">
      <c r="A374" s="2"/>
      <c r="B374" s="3"/>
      <c r="C374" s="4"/>
      <c r="D374" s="4"/>
      <c r="E374" s="4"/>
      <c r="F374" s="4"/>
      <c r="G374" s="4"/>
      <c r="H374" s="4"/>
      <c r="I374" s="2"/>
      <c r="J374" s="4"/>
      <c r="K374" s="4"/>
      <c r="L374" s="4"/>
      <c r="M374" s="4"/>
      <c r="N374" s="2"/>
      <c r="O374" s="2"/>
      <c r="P374" s="2"/>
      <c r="Q374" s="2"/>
      <c r="R374" s="2"/>
      <c r="S374" s="2"/>
      <c r="T374" s="4"/>
      <c r="U374" s="4"/>
      <c r="V374" s="4"/>
      <c r="W374" s="5"/>
      <c r="X374" s="4"/>
      <c r="Y374" s="4"/>
      <c r="Z374" s="4"/>
      <c r="AA374" s="4"/>
      <c r="AB374" s="4"/>
      <c r="AC374" s="3"/>
      <c r="AD374" s="3"/>
      <c r="AE374" s="4"/>
      <c r="AF374" s="3"/>
      <c r="AG374" s="4"/>
      <c r="AH374" s="4"/>
      <c r="AI374" s="4"/>
      <c r="AJ374" s="4"/>
      <c r="AK374" s="4"/>
      <c r="AL374" s="4"/>
      <c r="AM374" s="4"/>
    </row>
    <row r="375" spans="1:39" ht="15.75" customHeight="1" x14ac:dyDescent="0.2">
      <c r="A375" s="2"/>
      <c r="B375" s="3"/>
      <c r="C375" s="4"/>
      <c r="D375" s="4"/>
      <c r="E375" s="4"/>
      <c r="F375" s="4"/>
      <c r="G375" s="4"/>
      <c r="H375" s="4"/>
      <c r="I375" s="2"/>
      <c r="J375" s="4"/>
      <c r="K375" s="4"/>
      <c r="L375" s="4"/>
      <c r="M375" s="4"/>
      <c r="N375" s="2"/>
      <c r="O375" s="2"/>
      <c r="P375" s="2"/>
      <c r="Q375" s="2"/>
      <c r="R375" s="2"/>
      <c r="S375" s="2"/>
      <c r="T375" s="4"/>
      <c r="U375" s="4"/>
      <c r="V375" s="4"/>
      <c r="W375" s="5"/>
      <c r="X375" s="4"/>
      <c r="Y375" s="4"/>
      <c r="Z375" s="4"/>
      <c r="AA375" s="4"/>
      <c r="AB375" s="4"/>
      <c r="AC375" s="3"/>
      <c r="AD375" s="3"/>
      <c r="AE375" s="4"/>
      <c r="AF375" s="3"/>
      <c r="AG375" s="4"/>
      <c r="AH375" s="4"/>
      <c r="AI375" s="4"/>
      <c r="AJ375" s="4"/>
      <c r="AK375" s="4"/>
      <c r="AL375" s="4"/>
      <c r="AM375" s="4"/>
    </row>
    <row r="376" spans="1:39" ht="15.75" customHeight="1" x14ac:dyDescent="0.2">
      <c r="A376" s="2"/>
      <c r="B376" s="3"/>
      <c r="C376" s="4"/>
      <c r="D376" s="4"/>
      <c r="E376" s="4"/>
      <c r="F376" s="4"/>
      <c r="G376" s="4"/>
      <c r="H376" s="4"/>
      <c r="I376" s="2"/>
      <c r="J376" s="4"/>
      <c r="K376" s="4"/>
      <c r="L376" s="4"/>
      <c r="M376" s="4"/>
      <c r="N376" s="2"/>
      <c r="O376" s="2"/>
      <c r="P376" s="2"/>
      <c r="Q376" s="2"/>
      <c r="R376" s="2"/>
      <c r="S376" s="2"/>
      <c r="T376" s="4"/>
      <c r="U376" s="4"/>
      <c r="V376" s="4"/>
      <c r="W376" s="5"/>
      <c r="X376" s="4"/>
      <c r="Y376" s="4"/>
      <c r="Z376" s="4"/>
      <c r="AA376" s="4"/>
      <c r="AB376" s="4"/>
      <c r="AC376" s="3"/>
      <c r="AD376" s="3"/>
      <c r="AE376" s="4"/>
      <c r="AF376" s="3"/>
      <c r="AG376" s="4"/>
      <c r="AH376" s="4"/>
      <c r="AI376" s="4"/>
      <c r="AJ376" s="4"/>
      <c r="AK376" s="4"/>
      <c r="AL376" s="4"/>
      <c r="AM376" s="4"/>
    </row>
    <row r="377" spans="1:39" ht="15.75" customHeight="1" x14ac:dyDescent="0.2">
      <c r="A377" s="2"/>
      <c r="B377" s="3"/>
      <c r="C377" s="4"/>
      <c r="D377" s="4"/>
      <c r="E377" s="4"/>
      <c r="F377" s="4"/>
      <c r="G377" s="4"/>
      <c r="H377" s="4"/>
      <c r="I377" s="2"/>
      <c r="J377" s="4"/>
      <c r="K377" s="4"/>
      <c r="L377" s="4"/>
      <c r="M377" s="4"/>
      <c r="N377" s="2"/>
      <c r="O377" s="2"/>
      <c r="P377" s="2"/>
      <c r="Q377" s="2"/>
      <c r="R377" s="2"/>
      <c r="S377" s="2"/>
      <c r="T377" s="4"/>
      <c r="U377" s="4"/>
      <c r="V377" s="4"/>
      <c r="W377" s="5"/>
      <c r="X377" s="4"/>
      <c r="Y377" s="4"/>
      <c r="Z377" s="4"/>
      <c r="AA377" s="4"/>
      <c r="AB377" s="4"/>
      <c r="AC377" s="3"/>
      <c r="AD377" s="3"/>
      <c r="AE377" s="4"/>
      <c r="AF377" s="3"/>
      <c r="AG377" s="4"/>
      <c r="AH377" s="4"/>
      <c r="AI377" s="4"/>
      <c r="AJ377" s="4"/>
      <c r="AK377" s="4"/>
      <c r="AL377" s="4"/>
      <c r="AM377" s="4"/>
    </row>
    <row r="378" spans="1:39" ht="15.75" customHeight="1" x14ac:dyDescent="0.2">
      <c r="A378" s="2"/>
      <c r="B378" s="3"/>
      <c r="C378" s="4"/>
      <c r="D378" s="4"/>
      <c r="E378" s="4"/>
      <c r="F378" s="4"/>
      <c r="G378" s="4"/>
      <c r="H378" s="4"/>
      <c r="I378" s="2"/>
      <c r="J378" s="4"/>
      <c r="K378" s="4"/>
      <c r="L378" s="4"/>
      <c r="M378" s="4"/>
      <c r="N378" s="2"/>
      <c r="O378" s="2"/>
      <c r="P378" s="2"/>
      <c r="Q378" s="2"/>
      <c r="R378" s="2"/>
      <c r="S378" s="2"/>
      <c r="T378" s="4"/>
      <c r="U378" s="4"/>
      <c r="V378" s="4"/>
      <c r="W378" s="5"/>
      <c r="X378" s="4"/>
      <c r="Y378" s="4"/>
      <c r="Z378" s="4"/>
      <c r="AA378" s="4"/>
      <c r="AB378" s="4"/>
      <c r="AC378" s="3"/>
      <c r="AD378" s="3"/>
      <c r="AE378" s="4"/>
      <c r="AF378" s="3"/>
      <c r="AG378" s="4"/>
      <c r="AH378" s="4"/>
      <c r="AI378" s="4"/>
      <c r="AJ378" s="4"/>
      <c r="AK378" s="4"/>
      <c r="AL378" s="4"/>
      <c r="AM378" s="4"/>
    </row>
    <row r="379" spans="1:39" ht="15.75" customHeight="1" x14ac:dyDescent="0.2">
      <c r="A379" s="2"/>
      <c r="B379" s="3"/>
      <c r="C379" s="4"/>
      <c r="D379" s="4"/>
      <c r="E379" s="4"/>
      <c r="F379" s="4"/>
      <c r="G379" s="4"/>
      <c r="H379" s="4"/>
      <c r="I379" s="2"/>
      <c r="J379" s="4"/>
      <c r="K379" s="4"/>
      <c r="L379" s="4"/>
      <c r="M379" s="4"/>
      <c r="N379" s="2"/>
      <c r="O379" s="2"/>
      <c r="P379" s="2"/>
      <c r="Q379" s="2"/>
      <c r="R379" s="2"/>
      <c r="S379" s="2"/>
      <c r="T379" s="4"/>
      <c r="U379" s="4"/>
      <c r="V379" s="4"/>
      <c r="W379" s="5"/>
      <c r="X379" s="4"/>
      <c r="Y379" s="4"/>
      <c r="Z379" s="4"/>
      <c r="AA379" s="4"/>
      <c r="AB379" s="4"/>
      <c r="AC379" s="3"/>
      <c r="AD379" s="3"/>
      <c r="AE379" s="4"/>
      <c r="AF379" s="3"/>
      <c r="AG379" s="4"/>
      <c r="AH379" s="4"/>
      <c r="AI379" s="4"/>
      <c r="AJ379" s="4"/>
      <c r="AK379" s="4"/>
      <c r="AL379" s="4"/>
      <c r="AM379" s="4"/>
    </row>
    <row r="380" spans="1:39" ht="15.75" customHeight="1" x14ac:dyDescent="0.2">
      <c r="A380" s="2"/>
      <c r="B380" s="3"/>
      <c r="C380" s="4"/>
      <c r="D380" s="4"/>
      <c r="E380" s="4"/>
      <c r="F380" s="4"/>
      <c r="G380" s="4"/>
      <c r="H380" s="4"/>
      <c r="I380" s="2"/>
      <c r="J380" s="4"/>
      <c r="K380" s="4"/>
      <c r="L380" s="4"/>
      <c r="M380" s="4"/>
      <c r="N380" s="2"/>
      <c r="O380" s="2"/>
      <c r="P380" s="2"/>
      <c r="Q380" s="2"/>
      <c r="R380" s="2"/>
      <c r="S380" s="2"/>
      <c r="T380" s="4"/>
      <c r="U380" s="4"/>
      <c r="V380" s="4"/>
      <c r="W380" s="5"/>
      <c r="X380" s="4"/>
      <c r="Y380" s="4"/>
      <c r="Z380" s="4"/>
      <c r="AA380" s="4"/>
      <c r="AB380" s="4"/>
      <c r="AC380" s="3"/>
      <c r="AD380" s="3"/>
      <c r="AE380" s="4"/>
      <c r="AF380" s="3"/>
      <c r="AG380" s="4"/>
      <c r="AH380" s="4"/>
      <c r="AI380" s="4"/>
      <c r="AJ380" s="4"/>
      <c r="AK380" s="4"/>
      <c r="AL380" s="4"/>
      <c r="AM380" s="4"/>
    </row>
    <row r="381" spans="1:39" ht="15.75" customHeight="1" x14ac:dyDescent="0.2">
      <c r="A381" s="2"/>
      <c r="B381" s="3"/>
      <c r="C381" s="4"/>
      <c r="D381" s="4"/>
      <c r="E381" s="4"/>
      <c r="F381" s="4"/>
      <c r="G381" s="4"/>
      <c r="H381" s="4"/>
      <c r="I381" s="2"/>
      <c r="J381" s="4"/>
      <c r="K381" s="4"/>
      <c r="L381" s="4"/>
      <c r="M381" s="4"/>
      <c r="N381" s="2"/>
      <c r="O381" s="2"/>
      <c r="P381" s="2"/>
      <c r="Q381" s="2"/>
      <c r="R381" s="2"/>
      <c r="S381" s="2"/>
      <c r="T381" s="4"/>
      <c r="U381" s="4"/>
      <c r="V381" s="4"/>
      <c r="W381" s="5"/>
      <c r="X381" s="4"/>
      <c r="Y381" s="4"/>
      <c r="Z381" s="4"/>
      <c r="AA381" s="4"/>
      <c r="AB381" s="4"/>
      <c r="AC381" s="3"/>
      <c r="AD381" s="3"/>
      <c r="AE381" s="4"/>
      <c r="AF381" s="3"/>
      <c r="AG381" s="4"/>
      <c r="AH381" s="4"/>
      <c r="AI381" s="4"/>
      <c r="AJ381" s="4"/>
      <c r="AK381" s="4"/>
      <c r="AL381" s="4"/>
      <c r="AM381" s="4"/>
    </row>
    <row r="382" spans="1:39" ht="15.75" customHeight="1" x14ac:dyDescent="0.2">
      <c r="A382" s="2"/>
      <c r="B382" s="3"/>
      <c r="C382" s="4"/>
      <c r="D382" s="4"/>
      <c r="E382" s="4"/>
      <c r="F382" s="4"/>
      <c r="G382" s="4"/>
      <c r="H382" s="4"/>
      <c r="I382" s="2"/>
      <c r="J382" s="4"/>
      <c r="K382" s="4"/>
      <c r="L382" s="4"/>
      <c r="M382" s="4"/>
      <c r="N382" s="2"/>
      <c r="O382" s="2"/>
      <c r="P382" s="2"/>
      <c r="Q382" s="2"/>
      <c r="R382" s="2"/>
      <c r="S382" s="2"/>
      <c r="T382" s="4"/>
      <c r="U382" s="4"/>
      <c r="V382" s="4"/>
      <c r="W382" s="5"/>
      <c r="X382" s="4"/>
      <c r="Y382" s="4"/>
      <c r="Z382" s="4"/>
      <c r="AA382" s="4"/>
      <c r="AB382" s="4"/>
      <c r="AC382" s="3"/>
      <c r="AD382" s="3"/>
      <c r="AE382" s="4"/>
      <c r="AF382" s="3"/>
      <c r="AG382" s="4"/>
      <c r="AH382" s="4"/>
      <c r="AI382" s="4"/>
      <c r="AJ382" s="4"/>
      <c r="AK382" s="4"/>
      <c r="AL382" s="4"/>
      <c r="AM382" s="4"/>
    </row>
    <row r="383" spans="1:39" ht="15.75" customHeight="1" x14ac:dyDescent="0.2">
      <c r="A383" s="2"/>
      <c r="B383" s="3"/>
      <c r="C383" s="4"/>
      <c r="D383" s="4"/>
      <c r="E383" s="4"/>
      <c r="F383" s="4"/>
      <c r="G383" s="4"/>
      <c r="H383" s="4"/>
      <c r="I383" s="2"/>
      <c r="J383" s="4"/>
      <c r="K383" s="4"/>
      <c r="L383" s="4"/>
      <c r="M383" s="4"/>
      <c r="N383" s="2"/>
      <c r="O383" s="2"/>
      <c r="P383" s="2"/>
      <c r="Q383" s="2"/>
      <c r="R383" s="2"/>
      <c r="S383" s="2"/>
      <c r="T383" s="4"/>
      <c r="U383" s="4"/>
      <c r="V383" s="4"/>
      <c r="W383" s="5"/>
      <c r="X383" s="4"/>
      <c r="Y383" s="4"/>
      <c r="Z383" s="4"/>
      <c r="AA383" s="4"/>
      <c r="AB383" s="4"/>
      <c r="AC383" s="3"/>
      <c r="AD383" s="3"/>
      <c r="AE383" s="4"/>
      <c r="AF383" s="3"/>
      <c r="AG383" s="4"/>
      <c r="AH383" s="4"/>
      <c r="AI383" s="4"/>
      <c r="AJ383" s="4"/>
      <c r="AK383" s="4"/>
      <c r="AL383" s="4"/>
      <c r="AM383" s="4"/>
    </row>
    <row r="384" spans="1:39" ht="15.75" customHeight="1" x14ac:dyDescent="0.2">
      <c r="A384" s="2"/>
      <c r="B384" s="3"/>
      <c r="C384" s="4"/>
      <c r="D384" s="4"/>
      <c r="E384" s="4"/>
      <c r="F384" s="4"/>
      <c r="G384" s="4"/>
      <c r="H384" s="4"/>
      <c r="I384" s="2"/>
      <c r="J384" s="4"/>
      <c r="K384" s="4"/>
      <c r="L384" s="4"/>
      <c r="M384" s="4"/>
      <c r="N384" s="2"/>
      <c r="O384" s="2"/>
      <c r="P384" s="2"/>
      <c r="Q384" s="2"/>
      <c r="R384" s="2"/>
      <c r="S384" s="2"/>
      <c r="T384" s="4"/>
      <c r="U384" s="4"/>
      <c r="V384" s="4"/>
      <c r="W384" s="5"/>
      <c r="X384" s="4"/>
      <c r="Y384" s="4"/>
      <c r="Z384" s="4"/>
      <c r="AA384" s="4"/>
      <c r="AB384" s="4"/>
      <c r="AC384" s="3"/>
      <c r="AD384" s="3"/>
      <c r="AE384" s="4"/>
      <c r="AF384" s="3"/>
      <c r="AG384" s="4"/>
      <c r="AH384" s="4"/>
      <c r="AI384" s="4"/>
      <c r="AJ384" s="4"/>
      <c r="AK384" s="4"/>
      <c r="AL384" s="4"/>
      <c r="AM384" s="4"/>
    </row>
    <row r="385" spans="1:39" ht="15.75" customHeight="1" x14ac:dyDescent="0.2">
      <c r="A385" s="2"/>
      <c r="B385" s="3"/>
      <c r="C385" s="4"/>
      <c r="D385" s="4"/>
      <c r="E385" s="4"/>
      <c r="F385" s="4"/>
      <c r="G385" s="4"/>
      <c r="H385" s="4"/>
      <c r="I385" s="2"/>
      <c r="J385" s="4"/>
      <c r="K385" s="4"/>
      <c r="L385" s="4"/>
      <c r="M385" s="4"/>
      <c r="N385" s="2"/>
      <c r="O385" s="2"/>
      <c r="P385" s="2"/>
      <c r="Q385" s="2"/>
      <c r="R385" s="2"/>
      <c r="S385" s="2"/>
      <c r="T385" s="4"/>
      <c r="U385" s="4"/>
      <c r="V385" s="4"/>
      <c r="W385" s="5"/>
      <c r="X385" s="4"/>
      <c r="Y385" s="4"/>
      <c r="Z385" s="4"/>
      <c r="AA385" s="4"/>
      <c r="AB385" s="4"/>
      <c r="AC385" s="3"/>
      <c r="AD385" s="3"/>
      <c r="AE385" s="4"/>
      <c r="AF385" s="3"/>
      <c r="AG385" s="4"/>
      <c r="AH385" s="4"/>
      <c r="AI385" s="4"/>
      <c r="AJ385" s="4"/>
      <c r="AK385" s="4"/>
      <c r="AL385" s="4"/>
      <c r="AM385" s="4"/>
    </row>
    <row r="386" spans="1:39" ht="15.75" customHeight="1" x14ac:dyDescent="0.2">
      <c r="A386" s="2"/>
      <c r="B386" s="3"/>
      <c r="C386" s="4"/>
      <c r="D386" s="4"/>
      <c r="E386" s="4"/>
      <c r="F386" s="4"/>
      <c r="G386" s="4"/>
      <c r="H386" s="4"/>
      <c r="I386" s="2"/>
      <c r="J386" s="4"/>
      <c r="K386" s="4"/>
      <c r="L386" s="4"/>
      <c r="M386" s="4"/>
      <c r="N386" s="2"/>
      <c r="O386" s="2"/>
      <c r="P386" s="2"/>
      <c r="Q386" s="2"/>
      <c r="R386" s="2"/>
      <c r="S386" s="2"/>
      <c r="T386" s="4"/>
      <c r="U386" s="4"/>
      <c r="V386" s="4"/>
      <c r="W386" s="5"/>
      <c r="X386" s="4"/>
      <c r="Y386" s="4"/>
      <c r="Z386" s="4"/>
      <c r="AA386" s="4"/>
      <c r="AB386" s="4"/>
      <c r="AC386" s="3"/>
      <c r="AD386" s="3"/>
      <c r="AE386" s="4"/>
      <c r="AF386" s="3"/>
      <c r="AG386" s="4"/>
      <c r="AH386" s="4"/>
      <c r="AI386" s="4"/>
      <c r="AJ386" s="4"/>
      <c r="AK386" s="4"/>
      <c r="AL386" s="4"/>
      <c r="AM386" s="4"/>
    </row>
    <row r="387" spans="1:39" ht="15.75" customHeight="1" x14ac:dyDescent="0.2">
      <c r="A387" s="2"/>
      <c r="B387" s="3"/>
      <c r="C387" s="4"/>
      <c r="D387" s="4"/>
      <c r="E387" s="4"/>
      <c r="F387" s="4"/>
      <c r="G387" s="4"/>
      <c r="H387" s="4"/>
      <c r="I387" s="2"/>
      <c r="J387" s="4"/>
      <c r="K387" s="4"/>
      <c r="L387" s="4"/>
      <c r="M387" s="4"/>
      <c r="N387" s="2"/>
      <c r="O387" s="2"/>
      <c r="P387" s="2"/>
      <c r="Q387" s="2"/>
      <c r="R387" s="2"/>
      <c r="S387" s="2"/>
      <c r="T387" s="4"/>
      <c r="U387" s="4"/>
      <c r="V387" s="4"/>
      <c r="W387" s="5"/>
      <c r="X387" s="4"/>
      <c r="Y387" s="4"/>
      <c r="Z387" s="4"/>
      <c r="AA387" s="4"/>
      <c r="AB387" s="4"/>
      <c r="AC387" s="3"/>
      <c r="AD387" s="3"/>
      <c r="AE387" s="4"/>
      <c r="AF387" s="3"/>
      <c r="AG387" s="4"/>
      <c r="AH387" s="4"/>
      <c r="AI387" s="4"/>
      <c r="AJ387" s="4"/>
      <c r="AK387" s="4"/>
      <c r="AL387" s="4"/>
      <c r="AM387" s="4"/>
    </row>
    <row r="388" spans="1:39" ht="15.75" customHeight="1" x14ac:dyDescent="0.2">
      <c r="A388" s="2"/>
      <c r="B388" s="3"/>
      <c r="C388" s="4"/>
      <c r="D388" s="4"/>
      <c r="E388" s="4"/>
      <c r="F388" s="4"/>
      <c r="G388" s="4"/>
      <c r="H388" s="4"/>
      <c r="I388" s="2"/>
      <c r="J388" s="4"/>
      <c r="K388" s="4"/>
      <c r="L388" s="4"/>
      <c r="M388" s="4"/>
      <c r="N388" s="2"/>
      <c r="O388" s="2"/>
      <c r="P388" s="2"/>
      <c r="Q388" s="2"/>
      <c r="R388" s="2"/>
      <c r="S388" s="2"/>
      <c r="T388" s="4"/>
      <c r="U388" s="4"/>
      <c r="V388" s="4"/>
      <c r="W388" s="5"/>
      <c r="X388" s="4"/>
      <c r="Y388" s="4"/>
      <c r="Z388" s="4"/>
      <c r="AA388" s="4"/>
      <c r="AB388" s="4"/>
      <c r="AC388" s="3"/>
      <c r="AD388" s="3"/>
      <c r="AE388" s="4"/>
      <c r="AF388" s="3"/>
      <c r="AG388" s="4"/>
      <c r="AH388" s="4"/>
      <c r="AI388" s="4"/>
      <c r="AJ388" s="4"/>
      <c r="AK388" s="4"/>
      <c r="AL388" s="4"/>
      <c r="AM388" s="4"/>
    </row>
    <row r="389" spans="1:39" ht="15.75" customHeight="1" x14ac:dyDescent="0.2">
      <c r="A389" s="2"/>
      <c r="B389" s="3"/>
      <c r="C389" s="4"/>
      <c r="D389" s="4"/>
      <c r="E389" s="4"/>
      <c r="F389" s="4"/>
      <c r="G389" s="4"/>
      <c r="H389" s="4"/>
      <c r="I389" s="2"/>
      <c r="J389" s="4"/>
      <c r="K389" s="4"/>
      <c r="L389" s="4"/>
      <c r="M389" s="4"/>
      <c r="N389" s="2"/>
      <c r="O389" s="2"/>
      <c r="P389" s="2"/>
      <c r="Q389" s="2"/>
      <c r="R389" s="2"/>
      <c r="S389" s="2"/>
      <c r="T389" s="4"/>
      <c r="U389" s="4"/>
      <c r="V389" s="4"/>
      <c r="W389" s="5"/>
      <c r="X389" s="4"/>
      <c r="Y389" s="4"/>
      <c r="Z389" s="4"/>
      <c r="AA389" s="4"/>
      <c r="AB389" s="4"/>
      <c r="AC389" s="3"/>
      <c r="AD389" s="3"/>
      <c r="AE389" s="4"/>
      <c r="AF389" s="3"/>
      <c r="AG389" s="4"/>
      <c r="AH389" s="4"/>
      <c r="AI389" s="4"/>
      <c r="AJ389" s="4"/>
      <c r="AK389" s="4"/>
      <c r="AL389" s="4"/>
      <c r="AM389" s="4"/>
    </row>
    <row r="390" spans="1:39" ht="15.75" customHeight="1" x14ac:dyDescent="0.2">
      <c r="A390" s="2"/>
      <c r="B390" s="3"/>
      <c r="C390" s="4"/>
      <c r="D390" s="4"/>
      <c r="E390" s="4"/>
      <c r="F390" s="4"/>
      <c r="G390" s="4"/>
      <c r="H390" s="4"/>
      <c r="I390" s="2"/>
      <c r="J390" s="4"/>
      <c r="K390" s="4"/>
      <c r="L390" s="4"/>
      <c r="M390" s="4"/>
      <c r="N390" s="2"/>
      <c r="O390" s="2"/>
      <c r="P390" s="2"/>
      <c r="Q390" s="2"/>
      <c r="R390" s="2"/>
      <c r="S390" s="2"/>
      <c r="T390" s="4"/>
      <c r="U390" s="4"/>
      <c r="V390" s="4"/>
      <c r="W390" s="5"/>
      <c r="X390" s="4"/>
      <c r="Y390" s="4"/>
      <c r="Z390" s="4"/>
      <c r="AA390" s="4"/>
      <c r="AB390" s="4"/>
      <c r="AC390" s="3"/>
      <c r="AD390" s="3"/>
      <c r="AE390" s="4"/>
      <c r="AF390" s="3"/>
      <c r="AG390" s="4"/>
      <c r="AH390" s="4"/>
      <c r="AI390" s="4"/>
      <c r="AJ390" s="4"/>
      <c r="AK390" s="4"/>
      <c r="AL390" s="4"/>
      <c r="AM390" s="4"/>
    </row>
    <row r="391" spans="1:39" ht="15.75" customHeight="1" x14ac:dyDescent="0.2">
      <c r="A391" s="2"/>
      <c r="B391" s="3"/>
      <c r="C391" s="4"/>
      <c r="D391" s="4"/>
      <c r="E391" s="4"/>
      <c r="F391" s="4"/>
      <c r="G391" s="4"/>
      <c r="H391" s="4"/>
      <c r="I391" s="2"/>
      <c r="J391" s="4"/>
      <c r="K391" s="4"/>
      <c r="L391" s="4"/>
      <c r="M391" s="4"/>
      <c r="N391" s="2"/>
      <c r="O391" s="2"/>
      <c r="P391" s="2"/>
      <c r="Q391" s="2"/>
      <c r="R391" s="2"/>
      <c r="S391" s="2"/>
      <c r="T391" s="4"/>
      <c r="U391" s="4"/>
      <c r="V391" s="4"/>
      <c r="W391" s="5"/>
      <c r="X391" s="4"/>
      <c r="Y391" s="4"/>
      <c r="Z391" s="4"/>
      <c r="AA391" s="4"/>
      <c r="AB391" s="4"/>
      <c r="AC391" s="3"/>
      <c r="AD391" s="3"/>
      <c r="AE391" s="4"/>
      <c r="AF391" s="3"/>
      <c r="AG391" s="4"/>
      <c r="AH391" s="4"/>
      <c r="AI391" s="4"/>
      <c r="AJ391" s="4"/>
      <c r="AK391" s="4"/>
      <c r="AL391" s="4"/>
      <c r="AM391" s="4"/>
    </row>
    <row r="392" spans="1:39" ht="15.75" customHeight="1" x14ac:dyDescent="0.2">
      <c r="A392" s="2"/>
      <c r="B392" s="3"/>
      <c r="C392" s="4"/>
      <c r="D392" s="4"/>
      <c r="E392" s="4"/>
      <c r="F392" s="4"/>
      <c r="G392" s="4"/>
      <c r="H392" s="4"/>
      <c r="I392" s="2"/>
      <c r="J392" s="4"/>
      <c r="K392" s="4"/>
      <c r="L392" s="4"/>
      <c r="M392" s="4"/>
      <c r="N392" s="2"/>
      <c r="O392" s="2"/>
      <c r="P392" s="2"/>
      <c r="Q392" s="2"/>
      <c r="R392" s="2"/>
      <c r="S392" s="2"/>
      <c r="T392" s="4"/>
      <c r="U392" s="4"/>
      <c r="V392" s="4"/>
      <c r="W392" s="5"/>
      <c r="X392" s="4"/>
      <c r="Y392" s="4"/>
      <c r="Z392" s="4"/>
      <c r="AA392" s="4"/>
      <c r="AB392" s="4"/>
      <c r="AC392" s="3"/>
      <c r="AD392" s="3"/>
      <c r="AE392" s="4"/>
      <c r="AF392" s="3"/>
      <c r="AG392" s="4"/>
      <c r="AH392" s="4"/>
      <c r="AI392" s="4"/>
      <c r="AJ392" s="4"/>
      <c r="AK392" s="4"/>
      <c r="AL392" s="4"/>
      <c r="AM392" s="4"/>
    </row>
    <row r="393" spans="1:39" ht="15.75" customHeight="1" x14ac:dyDescent="0.2">
      <c r="A393" s="2"/>
      <c r="B393" s="3"/>
      <c r="C393" s="4"/>
      <c r="D393" s="4"/>
      <c r="E393" s="4"/>
      <c r="F393" s="4"/>
      <c r="G393" s="4"/>
      <c r="H393" s="4"/>
      <c r="I393" s="2"/>
      <c r="J393" s="4"/>
      <c r="K393" s="4"/>
      <c r="L393" s="4"/>
      <c r="M393" s="4"/>
      <c r="N393" s="2"/>
      <c r="O393" s="2"/>
      <c r="P393" s="2"/>
      <c r="Q393" s="2"/>
      <c r="R393" s="2"/>
      <c r="S393" s="2"/>
      <c r="T393" s="4"/>
      <c r="U393" s="4"/>
      <c r="V393" s="4"/>
      <c r="W393" s="5"/>
      <c r="X393" s="4"/>
      <c r="Y393" s="4"/>
      <c r="Z393" s="4"/>
      <c r="AA393" s="4"/>
      <c r="AB393" s="4"/>
      <c r="AC393" s="3"/>
      <c r="AD393" s="3"/>
      <c r="AE393" s="4"/>
      <c r="AF393" s="3"/>
      <c r="AG393" s="4"/>
      <c r="AH393" s="4"/>
      <c r="AI393" s="4"/>
      <c r="AJ393" s="4"/>
      <c r="AK393" s="4"/>
      <c r="AL393" s="4"/>
      <c r="AM393" s="4"/>
    </row>
    <row r="394" spans="1:39" ht="15.75" customHeight="1" x14ac:dyDescent="0.2">
      <c r="A394" s="2"/>
      <c r="B394" s="3"/>
      <c r="C394" s="4"/>
      <c r="D394" s="4"/>
      <c r="E394" s="4"/>
      <c r="F394" s="4"/>
      <c r="G394" s="4"/>
      <c r="H394" s="4"/>
      <c r="I394" s="2"/>
      <c r="J394" s="4"/>
      <c r="K394" s="4"/>
      <c r="L394" s="4"/>
      <c r="M394" s="4"/>
      <c r="N394" s="2"/>
      <c r="O394" s="2"/>
      <c r="P394" s="2"/>
      <c r="Q394" s="2"/>
      <c r="R394" s="2"/>
      <c r="S394" s="2"/>
      <c r="T394" s="4"/>
      <c r="U394" s="4"/>
      <c r="V394" s="4"/>
      <c r="W394" s="5"/>
      <c r="X394" s="4"/>
      <c r="Y394" s="4"/>
      <c r="Z394" s="4"/>
      <c r="AA394" s="4"/>
      <c r="AB394" s="4"/>
      <c r="AC394" s="3"/>
      <c r="AD394" s="3"/>
      <c r="AE394" s="4"/>
      <c r="AF394" s="3"/>
      <c r="AG394" s="4"/>
      <c r="AH394" s="4"/>
      <c r="AI394" s="4"/>
      <c r="AJ394" s="4"/>
      <c r="AK394" s="4"/>
      <c r="AL394" s="4"/>
      <c r="AM394" s="4"/>
    </row>
    <row r="395" spans="1:39" ht="15.75" customHeight="1" x14ac:dyDescent="0.2">
      <c r="A395" s="2"/>
      <c r="B395" s="3"/>
      <c r="C395" s="4"/>
      <c r="D395" s="4"/>
      <c r="E395" s="4"/>
      <c r="F395" s="4"/>
      <c r="G395" s="4"/>
      <c r="H395" s="4"/>
      <c r="I395" s="2"/>
      <c r="J395" s="4"/>
      <c r="K395" s="4"/>
      <c r="L395" s="4"/>
      <c r="M395" s="4"/>
      <c r="N395" s="2"/>
      <c r="O395" s="2"/>
      <c r="P395" s="2"/>
      <c r="Q395" s="2"/>
      <c r="R395" s="2"/>
      <c r="S395" s="2"/>
      <c r="T395" s="4"/>
      <c r="U395" s="4"/>
      <c r="V395" s="4"/>
      <c r="W395" s="5"/>
      <c r="X395" s="4"/>
      <c r="Y395" s="4"/>
      <c r="Z395" s="4"/>
      <c r="AA395" s="4"/>
      <c r="AB395" s="4"/>
      <c r="AC395" s="3"/>
      <c r="AD395" s="3"/>
      <c r="AE395" s="4"/>
      <c r="AF395" s="3"/>
      <c r="AG395" s="4"/>
      <c r="AH395" s="4"/>
      <c r="AI395" s="4"/>
      <c r="AJ395" s="4"/>
      <c r="AK395" s="4"/>
      <c r="AL395" s="4"/>
      <c r="AM395" s="4"/>
    </row>
    <row r="396" spans="1:39" ht="15.75" customHeight="1" x14ac:dyDescent="0.2">
      <c r="A396" s="2"/>
      <c r="B396" s="3"/>
      <c r="C396" s="4"/>
      <c r="D396" s="4"/>
      <c r="E396" s="4"/>
      <c r="F396" s="4"/>
      <c r="G396" s="4"/>
      <c r="H396" s="4"/>
      <c r="I396" s="2"/>
      <c r="J396" s="4"/>
      <c r="K396" s="4"/>
      <c r="L396" s="4"/>
      <c r="M396" s="4"/>
      <c r="N396" s="2"/>
      <c r="O396" s="2"/>
      <c r="P396" s="2"/>
      <c r="Q396" s="2"/>
      <c r="R396" s="2"/>
      <c r="S396" s="2"/>
      <c r="T396" s="4"/>
      <c r="U396" s="4"/>
      <c r="V396" s="4"/>
      <c r="W396" s="5"/>
      <c r="X396" s="4"/>
      <c r="Y396" s="4"/>
      <c r="Z396" s="4"/>
      <c r="AA396" s="4"/>
      <c r="AB396" s="4"/>
      <c r="AC396" s="3"/>
      <c r="AD396" s="3"/>
      <c r="AE396" s="4"/>
      <c r="AF396" s="3"/>
      <c r="AG396" s="4"/>
      <c r="AH396" s="4"/>
      <c r="AI396" s="4"/>
      <c r="AJ396" s="4"/>
      <c r="AK396" s="4"/>
      <c r="AL396" s="4"/>
      <c r="AM396" s="4"/>
    </row>
    <row r="397" spans="1:39" ht="15.75" customHeight="1" x14ac:dyDescent="0.2">
      <c r="A397" s="2"/>
      <c r="B397" s="3"/>
      <c r="C397" s="4"/>
      <c r="D397" s="4"/>
      <c r="E397" s="4"/>
      <c r="F397" s="4"/>
      <c r="G397" s="4"/>
      <c r="H397" s="4"/>
      <c r="I397" s="2"/>
      <c r="J397" s="4"/>
      <c r="K397" s="4"/>
      <c r="L397" s="4"/>
      <c r="M397" s="4"/>
      <c r="N397" s="2"/>
      <c r="O397" s="2"/>
      <c r="P397" s="2"/>
      <c r="Q397" s="2"/>
      <c r="R397" s="2"/>
      <c r="S397" s="2"/>
      <c r="T397" s="4"/>
      <c r="U397" s="4"/>
      <c r="V397" s="4"/>
      <c r="W397" s="5"/>
      <c r="X397" s="4"/>
      <c r="Y397" s="4"/>
      <c r="Z397" s="4"/>
      <c r="AA397" s="4"/>
      <c r="AB397" s="4"/>
      <c r="AC397" s="3"/>
      <c r="AD397" s="3"/>
      <c r="AE397" s="4"/>
      <c r="AF397" s="3"/>
      <c r="AG397" s="4"/>
      <c r="AH397" s="4"/>
      <c r="AI397" s="4"/>
      <c r="AJ397" s="4"/>
      <c r="AK397" s="4"/>
      <c r="AL397" s="4"/>
      <c r="AM397" s="4"/>
    </row>
    <row r="398" spans="1:39" ht="15.75" customHeight="1" x14ac:dyDescent="0.2">
      <c r="A398" s="2"/>
      <c r="B398" s="3"/>
      <c r="C398" s="4"/>
      <c r="D398" s="4"/>
      <c r="E398" s="4"/>
      <c r="F398" s="4"/>
      <c r="G398" s="4"/>
      <c r="H398" s="4"/>
      <c r="I398" s="2"/>
      <c r="J398" s="4"/>
      <c r="K398" s="4"/>
      <c r="L398" s="4"/>
      <c r="M398" s="4"/>
      <c r="N398" s="2"/>
      <c r="O398" s="2"/>
      <c r="P398" s="2"/>
      <c r="Q398" s="2"/>
      <c r="R398" s="2"/>
      <c r="S398" s="2"/>
      <c r="T398" s="4"/>
      <c r="U398" s="4"/>
      <c r="V398" s="4"/>
      <c r="W398" s="5"/>
      <c r="X398" s="4"/>
      <c r="Y398" s="4"/>
      <c r="Z398" s="4"/>
      <c r="AA398" s="4"/>
      <c r="AB398" s="4"/>
      <c r="AC398" s="3"/>
      <c r="AD398" s="3"/>
      <c r="AE398" s="4"/>
      <c r="AF398" s="3"/>
      <c r="AG398" s="4"/>
      <c r="AH398" s="4"/>
      <c r="AI398" s="4"/>
      <c r="AJ398" s="4"/>
      <c r="AK398" s="4"/>
      <c r="AL398" s="4"/>
      <c r="AM398" s="4"/>
    </row>
    <row r="399" spans="1:39" ht="15.75" customHeight="1" x14ac:dyDescent="0.2">
      <c r="A399" s="2"/>
      <c r="B399" s="3"/>
      <c r="C399" s="4"/>
      <c r="D399" s="4"/>
      <c r="E399" s="4"/>
      <c r="F399" s="4"/>
      <c r="G399" s="4"/>
      <c r="H399" s="4"/>
      <c r="I399" s="2"/>
      <c r="J399" s="4"/>
      <c r="K399" s="4"/>
      <c r="L399" s="4"/>
      <c r="M399" s="4"/>
      <c r="N399" s="2"/>
      <c r="O399" s="2"/>
      <c r="P399" s="2"/>
      <c r="Q399" s="2"/>
      <c r="R399" s="2"/>
      <c r="S399" s="2"/>
      <c r="T399" s="4"/>
      <c r="U399" s="4"/>
      <c r="V399" s="4"/>
      <c r="W399" s="5"/>
      <c r="X399" s="4"/>
      <c r="Y399" s="4"/>
      <c r="Z399" s="4"/>
      <c r="AA399" s="4"/>
      <c r="AB399" s="4"/>
      <c r="AC399" s="3"/>
      <c r="AD399" s="3"/>
      <c r="AE399" s="4"/>
      <c r="AF399" s="3"/>
      <c r="AG399" s="4"/>
      <c r="AH399" s="4"/>
      <c r="AI399" s="4"/>
      <c r="AJ399" s="4"/>
      <c r="AK399" s="4"/>
      <c r="AL399" s="4"/>
      <c r="AM399" s="4"/>
    </row>
    <row r="400" spans="1:39" ht="15.75" customHeight="1" x14ac:dyDescent="0.2">
      <c r="A400" s="2"/>
      <c r="B400" s="3"/>
      <c r="C400" s="4"/>
      <c r="D400" s="4"/>
      <c r="E400" s="4"/>
      <c r="F400" s="4"/>
      <c r="G400" s="4"/>
      <c r="H400" s="4"/>
      <c r="I400" s="2"/>
      <c r="J400" s="4"/>
      <c r="K400" s="4"/>
      <c r="L400" s="4"/>
      <c r="M400" s="4"/>
      <c r="N400" s="2"/>
      <c r="O400" s="2"/>
      <c r="P400" s="2"/>
      <c r="Q400" s="2"/>
      <c r="R400" s="2"/>
      <c r="S400" s="2"/>
      <c r="T400" s="4"/>
      <c r="U400" s="4"/>
      <c r="V400" s="4"/>
      <c r="W400" s="5"/>
      <c r="X400" s="4"/>
      <c r="Y400" s="4"/>
      <c r="Z400" s="4"/>
      <c r="AA400" s="4"/>
      <c r="AB400" s="4"/>
      <c r="AC400" s="3"/>
      <c r="AD400" s="3"/>
      <c r="AE400" s="4"/>
      <c r="AF400" s="3"/>
      <c r="AG400" s="4"/>
      <c r="AH400" s="4"/>
      <c r="AI400" s="4"/>
      <c r="AJ400" s="4"/>
      <c r="AK400" s="4"/>
      <c r="AL400" s="4"/>
      <c r="AM400" s="4"/>
    </row>
    <row r="401" spans="1:39" ht="15.75" customHeight="1" x14ac:dyDescent="0.2">
      <c r="A401" s="2"/>
      <c r="B401" s="3"/>
      <c r="C401" s="4"/>
      <c r="D401" s="4"/>
      <c r="E401" s="4"/>
      <c r="F401" s="4"/>
      <c r="G401" s="4"/>
      <c r="H401" s="4"/>
      <c r="I401" s="2"/>
      <c r="J401" s="4"/>
      <c r="K401" s="4"/>
      <c r="L401" s="4"/>
      <c r="M401" s="4"/>
      <c r="N401" s="2"/>
      <c r="O401" s="2"/>
      <c r="P401" s="2"/>
      <c r="Q401" s="2"/>
      <c r="R401" s="2"/>
      <c r="S401" s="2"/>
      <c r="T401" s="4"/>
      <c r="U401" s="4"/>
      <c r="V401" s="4"/>
      <c r="W401" s="5"/>
      <c r="X401" s="4"/>
      <c r="Y401" s="4"/>
      <c r="Z401" s="4"/>
      <c r="AA401" s="4"/>
      <c r="AB401" s="4"/>
      <c r="AC401" s="3"/>
      <c r="AD401" s="3"/>
      <c r="AE401" s="4"/>
      <c r="AF401" s="3"/>
      <c r="AG401" s="4"/>
      <c r="AH401" s="4"/>
      <c r="AI401" s="4"/>
      <c r="AJ401" s="4"/>
      <c r="AK401" s="4"/>
      <c r="AL401" s="4"/>
      <c r="AM401" s="4"/>
    </row>
    <row r="402" spans="1:39" ht="15.75" customHeight="1" x14ac:dyDescent="0.2">
      <c r="A402" s="2"/>
      <c r="B402" s="3"/>
      <c r="C402" s="4"/>
      <c r="D402" s="4"/>
      <c r="E402" s="4"/>
      <c r="F402" s="4"/>
      <c r="G402" s="4"/>
      <c r="H402" s="4"/>
      <c r="I402" s="2"/>
      <c r="J402" s="4"/>
      <c r="K402" s="4"/>
      <c r="L402" s="4"/>
      <c r="M402" s="4"/>
      <c r="N402" s="2"/>
      <c r="O402" s="2"/>
      <c r="P402" s="2"/>
      <c r="Q402" s="2"/>
      <c r="R402" s="2"/>
      <c r="S402" s="2"/>
      <c r="T402" s="4"/>
      <c r="U402" s="4"/>
      <c r="V402" s="4"/>
      <c r="W402" s="5"/>
      <c r="X402" s="4"/>
      <c r="Y402" s="4"/>
      <c r="Z402" s="4"/>
      <c r="AA402" s="4"/>
      <c r="AB402" s="4"/>
      <c r="AC402" s="3"/>
      <c r="AD402" s="3"/>
      <c r="AE402" s="4"/>
      <c r="AF402" s="3"/>
      <c r="AG402" s="4"/>
      <c r="AH402" s="4"/>
      <c r="AI402" s="4"/>
      <c r="AJ402" s="4"/>
      <c r="AK402" s="4"/>
      <c r="AL402" s="4"/>
      <c r="AM402" s="4"/>
    </row>
    <row r="403" spans="1:39" ht="15.75" customHeight="1" x14ac:dyDescent="0.2">
      <c r="A403" s="2"/>
      <c r="B403" s="3"/>
      <c r="C403" s="4"/>
      <c r="D403" s="4"/>
      <c r="E403" s="4"/>
      <c r="F403" s="4"/>
      <c r="G403" s="4"/>
      <c r="H403" s="4"/>
      <c r="I403" s="2"/>
      <c r="J403" s="4"/>
      <c r="K403" s="4"/>
      <c r="L403" s="4"/>
      <c r="M403" s="4"/>
      <c r="N403" s="2"/>
      <c r="O403" s="2"/>
      <c r="P403" s="2"/>
      <c r="Q403" s="2"/>
      <c r="R403" s="2"/>
      <c r="S403" s="2"/>
      <c r="T403" s="4"/>
      <c r="U403" s="4"/>
      <c r="V403" s="4"/>
      <c r="W403" s="5"/>
      <c r="X403" s="4"/>
      <c r="Y403" s="4"/>
      <c r="Z403" s="4"/>
      <c r="AA403" s="4"/>
      <c r="AB403" s="4"/>
      <c r="AC403" s="3"/>
      <c r="AD403" s="3"/>
      <c r="AE403" s="4"/>
      <c r="AF403" s="3"/>
      <c r="AG403" s="4"/>
      <c r="AH403" s="4"/>
      <c r="AI403" s="4"/>
      <c r="AJ403" s="4"/>
      <c r="AK403" s="4"/>
      <c r="AL403" s="4"/>
      <c r="AM403" s="4"/>
    </row>
    <row r="404" spans="1:39" ht="15.75" customHeight="1" x14ac:dyDescent="0.2">
      <c r="A404" s="2"/>
      <c r="B404" s="3"/>
      <c r="C404" s="4"/>
      <c r="D404" s="4"/>
      <c r="E404" s="4"/>
      <c r="F404" s="4"/>
      <c r="G404" s="4"/>
      <c r="H404" s="4"/>
      <c r="I404" s="2"/>
      <c r="J404" s="4"/>
      <c r="K404" s="4"/>
      <c r="L404" s="4"/>
      <c r="M404" s="4"/>
      <c r="N404" s="2"/>
      <c r="O404" s="2"/>
      <c r="P404" s="2"/>
      <c r="Q404" s="2"/>
      <c r="R404" s="2"/>
      <c r="S404" s="2"/>
      <c r="T404" s="4"/>
      <c r="U404" s="4"/>
      <c r="V404" s="4"/>
      <c r="W404" s="5"/>
      <c r="X404" s="4"/>
      <c r="Y404" s="4"/>
      <c r="Z404" s="4"/>
      <c r="AA404" s="4"/>
      <c r="AB404" s="4"/>
      <c r="AC404" s="3"/>
      <c r="AD404" s="3"/>
      <c r="AE404" s="4"/>
      <c r="AF404" s="3"/>
      <c r="AG404" s="4"/>
      <c r="AH404" s="4"/>
      <c r="AI404" s="4"/>
      <c r="AJ404" s="4"/>
      <c r="AK404" s="4"/>
      <c r="AL404" s="4"/>
      <c r="AM404" s="4"/>
    </row>
    <row r="405" spans="1:39" ht="15.75" customHeight="1" x14ac:dyDescent="0.2">
      <c r="A405" s="2"/>
      <c r="B405" s="3"/>
      <c r="C405" s="4"/>
      <c r="D405" s="4"/>
      <c r="E405" s="4"/>
      <c r="F405" s="4"/>
      <c r="G405" s="4"/>
      <c r="H405" s="4"/>
      <c r="I405" s="2"/>
      <c r="J405" s="4"/>
      <c r="K405" s="4"/>
      <c r="L405" s="4"/>
      <c r="M405" s="4"/>
      <c r="N405" s="2"/>
      <c r="O405" s="2"/>
      <c r="P405" s="2"/>
      <c r="Q405" s="2"/>
      <c r="R405" s="2"/>
      <c r="S405" s="2"/>
      <c r="T405" s="4"/>
      <c r="U405" s="4"/>
      <c r="V405" s="4"/>
      <c r="W405" s="5"/>
      <c r="X405" s="4"/>
      <c r="Y405" s="4"/>
      <c r="Z405" s="4"/>
      <c r="AA405" s="4"/>
      <c r="AB405" s="4"/>
      <c r="AC405" s="3"/>
      <c r="AD405" s="3"/>
      <c r="AE405" s="4"/>
      <c r="AF405" s="3"/>
      <c r="AG405" s="4"/>
      <c r="AH405" s="4"/>
      <c r="AI405" s="4"/>
      <c r="AJ405" s="4"/>
      <c r="AK405" s="4"/>
      <c r="AL405" s="4"/>
      <c r="AM405" s="4"/>
    </row>
    <row r="406" spans="1:39" ht="15.75" customHeight="1" x14ac:dyDescent="0.2">
      <c r="A406" s="2"/>
      <c r="B406" s="3"/>
      <c r="C406" s="4"/>
      <c r="D406" s="4"/>
      <c r="E406" s="4"/>
      <c r="F406" s="4"/>
      <c r="G406" s="4"/>
      <c r="H406" s="4"/>
      <c r="I406" s="2"/>
      <c r="J406" s="4"/>
      <c r="K406" s="4"/>
      <c r="L406" s="4"/>
      <c r="M406" s="4"/>
      <c r="N406" s="2"/>
      <c r="O406" s="2"/>
      <c r="P406" s="2"/>
      <c r="Q406" s="2"/>
      <c r="R406" s="2"/>
      <c r="S406" s="2"/>
      <c r="T406" s="4"/>
      <c r="U406" s="4"/>
      <c r="V406" s="4"/>
      <c r="W406" s="5"/>
      <c r="X406" s="4"/>
      <c r="Y406" s="4"/>
      <c r="Z406" s="4"/>
      <c r="AA406" s="4"/>
      <c r="AB406" s="4"/>
      <c r="AC406" s="3"/>
      <c r="AD406" s="3"/>
      <c r="AE406" s="4"/>
      <c r="AF406" s="3"/>
      <c r="AG406" s="4"/>
      <c r="AH406" s="4"/>
      <c r="AI406" s="4"/>
      <c r="AJ406" s="4"/>
      <c r="AK406" s="4"/>
      <c r="AL406" s="4"/>
      <c r="AM406" s="4"/>
    </row>
    <row r="407" spans="1:39" ht="15.75" customHeight="1" x14ac:dyDescent="0.2">
      <c r="A407" s="2"/>
      <c r="B407" s="3"/>
      <c r="C407" s="4"/>
      <c r="D407" s="4"/>
      <c r="E407" s="4"/>
      <c r="F407" s="4"/>
      <c r="G407" s="4"/>
      <c r="H407" s="4"/>
      <c r="I407" s="2"/>
      <c r="J407" s="4"/>
      <c r="K407" s="4"/>
      <c r="L407" s="4"/>
      <c r="M407" s="4"/>
      <c r="N407" s="2"/>
      <c r="O407" s="2"/>
      <c r="P407" s="2"/>
      <c r="Q407" s="2"/>
      <c r="R407" s="2"/>
      <c r="S407" s="2"/>
      <c r="T407" s="4"/>
      <c r="U407" s="4"/>
      <c r="V407" s="4"/>
      <c r="W407" s="5"/>
      <c r="X407" s="4"/>
      <c r="Y407" s="4"/>
      <c r="Z407" s="4"/>
      <c r="AA407" s="4"/>
      <c r="AB407" s="4"/>
      <c r="AC407" s="3"/>
      <c r="AD407" s="3"/>
      <c r="AE407" s="4"/>
      <c r="AF407" s="3"/>
      <c r="AG407" s="4"/>
      <c r="AH407" s="4"/>
      <c r="AI407" s="4"/>
      <c r="AJ407" s="4"/>
      <c r="AK407" s="4"/>
      <c r="AL407" s="4"/>
      <c r="AM407" s="4"/>
    </row>
    <row r="408" spans="1:39" ht="15.75" customHeight="1" x14ac:dyDescent="0.2">
      <c r="A408" s="2"/>
      <c r="B408" s="3"/>
      <c r="C408" s="4"/>
      <c r="D408" s="4"/>
      <c r="E408" s="4"/>
      <c r="F408" s="4"/>
      <c r="G408" s="4"/>
      <c r="H408" s="4"/>
      <c r="I408" s="2"/>
      <c r="J408" s="4"/>
      <c r="K408" s="4"/>
      <c r="L408" s="4"/>
      <c r="M408" s="4"/>
      <c r="N408" s="2"/>
      <c r="O408" s="2"/>
      <c r="P408" s="2"/>
      <c r="Q408" s="2"/>
      <c r="R408" s="2"/>
      <c r="S408" s="2"/>
      <c r="T408" s="4"/>
      <c r="U408" s="4"/>
      <c r="V408" s="4"/>
      <c r="W408" s="5"/>
      <c r="X408" s="4"/>
      <c r="Y408" s="4"/>
      <c r="Z408" s="4"/>
      <c r="AA408" s="4"/>
      <c r="AB408" s="4"/>
      <c r="AC408" s="3"/>
      <c r="AD408" s="3"/>
      <c r="AE408" s="4"/>
      <c r="AF408" s="3"/>
      <c r="AG408" s="4"/>
      <c r="AH408" s="4"/>
      <c r="AI408" s="4"/>
      <c r="AJ408" s="4"/>
      <c r="AK408" s="4"/>
      <c r="AL408" s="4"/>
      <c r="AM408" s="4"/>
    </row>
    <row r="409" spans="1:39" ht="15.75" customHeight="1" x14ac:dyDescent="0.2">
      <c r="A409" s="2"/>
      <c r="B409" s="3"/>
      <c r="C409" s="4"/>
      <c r="D409" s="4"/>
      <c r="E409" s="4"/>
      <c r="F409" s="4"/>
      <c r="G409" s="4"/>
      <c r="H409" s="4"/>
      <c r="I409" s="2"/>
      <c r="J409" s="4"/>
      <c r="K409" s="4"/>
      <c r="L409" s="4"/>
      <c r="M409" s="4"/>
      <c r="N409" s="2"/>
      <c r="O409" s="2"/>
      <c r="P409" s="2"/>
      <c r="Q409" s="2"/>
      <c r="R409" s="2"/>
      <c r="S409" s="2"/>
      <c r="T409" s="4"/>
      <c r="U409" s="4"/>
      <c r="V409" s="4"/>
      <c r="W409" s="5"/>
      <c r="X409" s="4"/>
      <c r="Y409" s="4"/>
      <c r="Z409" s="4"/>
      <c r="AA409" s="4"/>
      <c r="AB409" s="4"/>
      <c r="AC409" s="3"/>
      <c r="AD409" s="3"/>
      <c r="AE409" s="4"/>
      <c r="AF409" s="3"/>
      <c r="AG409" s="4"/>
      <c r="AH409" s="4"/>
      <c r="AI409" s="4"/>
      <c r="AJ409" s="4"/>
      <c r="AK409" s="4"/>
      <c r="AL409" s="4"/>
      <c r="AM409" s="4"/>
    </row>
    <row r="410" spans="1:39" ht="15.75" customHeight="1" x14ac:dyDescent="0.2">
      <c r="A410" s="2"/>
      <c r="B410" s="3"/>
      <c r="C410" s="4"/>
      <c r="D410" s="4"/>
      <c r="E410" s="4"/>
      <c r="F410" s="4"/>
      <c r="G410" s="4"/>
      <c r="H410" s="4"/>
      <c r="I410" s="2"/>
      <c r="J410" s="4"/>
      <c r="K410" s="4"/>
      <c r="L410" s="4"/>
      <c r="M410" s="4"/>
      <c r="N410" s="2"/>
      <c r="O410" s="2"/>
      <c r="P410" s="2"/>
      <c r="Q410" s="2"/>
      <c r="R410" s="2"/>
      <c r="S410" s="2"/>
      <c r="T410" s="4"/>
      <c r="U410" s="4"/>
      <c r="V410" s="4"/>
      <c r="W410" s="5"/>
      <c r="X410" s="4"/>
      <c r="Y410" s="4"/>
      <c r="Z410" s="4"/>
      <c r="AA410" s="4"/>
      <c r="AB410" s="4"/>
      <c r="AC410" s="3"/>
      <c r="AD410" s="3"/>
      <c r="AE410" s="4"/>
      <c r="AF410" s="3"/>
      <c r="AG410" s="4"/>
      <c r="AH410" s="4"/>
      <c r="AI410" s="4"/>
      <c r="AJ410" s="4"/>
      <c r="AK410" s="4"/>
      <c r="AL410" s="4"/>
      <c r="AM410" s="4"/>
    </row>
    <row r="411" spans="1:39" ht="15.75" customHeight="1" x14ac:dyDescent="0.2">
      <c r="A411" s="2"/>
      <c r="B411" s="3"/>
      <c r="C411" s="4"/>
      <c r="D411" s="4"/>
      <c r="E411" s="4"/>
      <c r="F411" s="4"/>
      <c r="G411" s="4"/>
      <c r="H411" s="4"/>
      <c r="I411" s="2"/>
      <c r="J411" s="4"/>
      <c r="K411" s="4"/>
      <c r="L411" s="4"/>
      <c r="M411" s="4"/>
      <c r="N411" s="2"/>
      <c r="O411" s="2"/>
      <c r="P411" s="2"/>
      <c r="Q411" s="2"/>
      <c r="R411" s="2"/>
      <c r="S411" s="2"/>
      <c r="T411" s="4"/>
      <c r="U411" s="4"/>
      <c r="V411" s="4"/>
      <c r="W411" s="5"/>
      <c r="X411" s="4"/>
      <c r="Y411" s="4"/>
      <c r="Z411" s="4"/>
      <c r="AA411" s="4"/>
      <c r="AB411" s="4"/>
      <c r="AC411" s="3"/>
      <c r="AD411" s="3"/>
      <c r="AE411" s="4"/>
      <c r="AF411" s="3"/>
      <c r="AG411" s="4"/>
      <c r="AH411" s="4"/>
      <c r="AI411" s="4"/>
      <c r="AJ411" s="4"/>
      <c r="AK411" s="4"/>
      <c r="AL411" s="4"/>
      <c r="AM411" s="4"/>
    </row>
    <row r="412" spans="1:39" ht="15.75" customHeight="1" x14ac:dyDescent="0.2">
      <c r="A412" s="2"/>
      <c r="B412" s="3"/>
      <c r="C412" s="4"/>
      <c r="D412" s="4"/>
      <c r="E412" s="4"/>
      <c r="F412" s="4"/>
      <c r="G412" s="4"/>
      <c r="H412" s="4"/>
      <c r="I412" s="2"/>
      <c r="J412" s="4"/>
      <c r="K412" s="4"/>
      <c r="L412" s="4"/>
      <c r="M412" s="4"/>
      <c r="N412" s="2"/>
      <c r="O412" s="2"/>
      <c r="P412" s="2"/>
      <c r="Q412" s="2"/>
      <c r="R412" s="2"/>
      <c r="S412" s="2"/>
      <c r="T412" s="4"/>
      <c r="U412" s="4"/>
      <c r="V412" s="4"/>
      <c r="W412" s="5"/>
      <c r="X412" s="4"/>
      <c r="Y412" s="4"/>
      <c r="Z412" s="4"/>
      <c r="AA412" s="4"/>
      <c r="AB412" s="4"/>
      <c r="AC412" s="3"/>
      <c r="AD412" s="3"/>
      <c r="AE412" s="4"/>
      <c r="AF412" s="3"/>
      <c r="AG412" s="4"/>
      <c r="AH412" s="4"/>
      <c r="AI412" s="4"/>
      <c r="AJ412" s="4"/>
      <c r="AK412" s="4"/>
      <c r="AL412" s="4"/>
      <c r="AM412" s="4"/>
    </row>
    <row r="413" spans="1:39" ht="15.75" customHeight="1" x14ac:dyDescent="0.2">
      <c r="A413" s="2"/>
      <c r="B413" s="3"/>
      <c r="C413" s="4"/>
      <c r="D413" s="4"/>
      <c r="E413" s="4"/>
      <c r="F413" s="4"/>
      <c r="G413" s="4"/>
      <c r="H413" s="4"/>
      <c r="I413" s="2"/>
      <c r="J413" s="4"/>
      <c r="K413" s="4"/>
      <c r="L413" s="4"/>
      <c r="M413" s="4"/>
      <c r="N413" s="2"/>
      <c r="O413" s="2"/>
      <c r="P413" s="2"/>
      <c r="Q413" s="2"/>
      <c r="R413" s="2"/>
      <c r="S413" s="2"/>
      <c r="T413" s="4"/>
      <c r="U413" s="4"/>
      <c r="V413" s="4"/>
      <c r="W413" s="5"/>
      <c r="X413" s="4"/>
      <c r="Y413" s="4"/>
      <c r="Z413" s="4"/>
      <c r="AA413" s="4"/>
      <c r="AB413" s="4"/>
      <c r="AC413" s="3"/>
      <c r="AD413" s="3"/>
      <c r="AE413" s="4"/>
      <c r="AF413" s="3"/>
      <c r="AG413" s="4"/>
      <c r="AH413" s="4"/>
      <c r="AI413" s="4"/>
      <c r="AJ413" s="4"/>
      <c r="AK413" s="4"/>
      <c r="AL413" s="4"/>
      <c r="AM413" s="4"/>
    </row>
    <row r="414" spans="1:39" ht="15.75" customHeight="1" x14ac:dyDescent="0.2">
      <c r="A414" s="2"/>
      <c r="B414" s="3"/>
      <c r="C414" s="4"/>
      <c r="D414" s="4"/>
      <c r="E414" s="4"/>
      <c r="F414" s="4"/>
      <c r="G414" s="4"/>
      <c r="H414" s="4"/>
      <c r="I414" s="2"/>
      <c r="J414" s="4"/>
      <c r="K414" s="4"/>
      <c r="L414" s="4"/>
      <c r="M414" s="4"/>
      <c r="N414" s="2"/>
      <c r="O414" s="2"/>
      <c r="P414" s="2"/>
      <c r="Q414" s="2"/>
      <c r="R414" s="2"/>
      <c r="S414" s="2"/>
      <c r="T414" s="4"/>
      <c r="U414" s="4"/>
      <c r="V414" s="4"/>
      <c r="W414" s="5"/>
      <c r="X414" s="4"/>
      <c r="Y414" s="4"/>
      <c r="Z414" s="4"/>
      <c r="AA414" s="4"/>
      <c r="AB414" s="4"/>
      <c r="AC414" s="3"/>
      <c r="AD414" s="3"/>
      <c r="AE414" s="4"/>
      <c r="AF414" s="3"/>
      <c r="AG414" s="4"/>
      <c r="AH414" s="4"/>
      <c r="AI414" s="4"/>
      <c r="AJ414" s="4"/>
      <c r="AK414" s="4"/>
      <c r="AL414" s="4"/>
      <c r="AM414" s="4"/>
    </row>
    <row r="415" spans="1:39" ht="15.75" customHeight="1" x14ac:dyDescent="0.2">
      <c r="A415" s="2"/>
      <c r="B415" s="3"/>
      <c r="C415" s="4"/>
      <c r="D415" s="4"/>
      <c r="E415" s="4"/>
      <c r="F415" s="4"/>
      <c r="G415" s="4"/>
      <c r="H415" s="4"/>
      <c r="I415" s="2"/>
      <c r="J415" s="4"/>
      <c r="K415" s="4"/>
      <c r="L415" s="4"/>
      <c r="M415" s="4"/>
      <c r="N415" s="2"/>
      <c r="O415" s="2"/>
      <c r="P415" s="2"/>
      <c r="Q415" s="2"/>
      <c r="R415" s="2"/>
      <c r="S415" s="2"/>
      <c r="T415" s="4"/>
      <c r="U415" s="4"/>
      <c r="V415" s="4"/>
      <c r="W415" s="5"/>
      <c r="X415" s="4"/>
      <c r="Y415" s="4"/>
      <c r="Z415" s="4"/>
      <c r="AA415" s="4"/>
      <c r="AB415" s="4"/>
      <c r="AC415" s="3"/>
      <c r="AD415" s="3"/>
      <c r="AE415" s="4"/>
      <c r="AF415" s="3"/>
      <c r="AG415" s="4"/>
      <c r="AH415" s="4"/>
      <c r="AI415" s="4"/>
      <c r="AJ415" s="4"/>
      <c r="AK415" s="4"/>
      <c r="AL415" s="4"/>
      <c r="AM415" s="4"/>
    </row>
    <row r="416" spans="1:39" ht="15.75" customHeight="1" x14ac:dyDescent="0.2">
      <c r="A416" s="2"/>
      <c r="B416" s="3"/>
      <c r="C416" s="4"/>
      <c r="D416" s="4"/>
      <c r="E416" s="4"/>
      <c r="F416" s="4"/>
      <c r="G416" s="4"/>
      <c r="H416" s="4"/>
      <c r="I416" s="2"/>
      <c r="J416" s="4"/>
      <c r="K416" s="4"/>
      <c r="L416" s="4"/>
      <c r="M416" s="4"/>
      <c r="N416" s="2"/>
      <c r="O416" s="2"/>
      <c r="P416" s="2"/>
      <c r="Q416" s="2"/>
      <c r="R416" s="2"/>
      <c r="S416" s="2"/>
      <c r="T416" s="4"/>
      <c r="U416" s="4"/>
      <c r="V416" s="4"/>
      <c r="W416" s="5"/>
      <c r="X416" s="4"/>
      <c r="Y416" s="4"/>
      <c r="Z416" s="4"/>
      <c r="AA416" s="4"/>
      <c r="AB416" s="4"/>
      <c r="AC416" s="3"/>
      <c r="AD416" s="3"/>
      <c r="AE416" s="4"/>
      <c r="AF416" s="3"/>
      <c r="AG416" s="4"/>
      <c r="AH416" s="4"/>
      <c r="AI416" s="4"/>
      <c r="AJ416" s="4"/>
      <c r="AK416" s="4"/>
      <c r="AL416" s="4"/>
      <c r="AM416" s="4"/>
    </row>
    <row r="417" spans="1:39" ht="15.75" customHeight="1" x14ac:dyDescent="0.2">
      <c r="A417" s="2"/>
      <c r="B417" s="3"/>
      <c r="C417" s="4"/>
      <c r="D417" s="4"/>
      <c r="E417" s="4"/>
      <c r="F417" s="4"/>
      <c r="G417" s="4"/>
      <c r="H417" s="4"/>
      <c r="I417" s="2"/>
      <c r="J417" s="4"/>
      <c r="K417" s="4"/>
      <c r="L417" s="4"/>
      <c r="M417" s="4"/>
      <c r="N417" s="2"/>
      <c r="O417" s="2"/>
      <c r="P417" s="2"/>
      <c r="Q417" s="2"/>
      <c r="R417" s="2"/>
      <c r="S417" s="2"/>
      <c r="T417" s="4"/>
      <c r="U417" s="4"/>
      <c r="V417" s="4"/>
      <c r="W417" s="5"/>
      <c r="X417" s="4"/>
      <c r="Y417" s="4"/>
      <c r="Z417" s="4"/>
      <c r="AA417" s="4"/>
      <c r="AB417" s="4"/>
      <c r="AC417" s="3"/>
      <c r="AD417" s="3"/>
      <c r="AE417" s="4"/>
      <c r="AF417" s="3"/>
      <c r="AG417" s="4"/>
      <c r="AH417" s="4"/>
      <c r="AI417" s="4"/>
      <c r="AJ417" s="4"/>
      <c r="AK417" s="4"/>
      <c r="AL417" s="4"/>
      <c r="AM417" s="4"/>
    </row>
    <row r="418" spans="1:39" ht="15.75" customHeight="1" x14ac:dyDescent="0.2">
      <c r="A418" s="2"/>
      <c r="B418" s="3"/>
      <c r="C418" s="4"/>
      <c r="D418" s="4"/>
      <c r="E418" s="4"/>
      <c r="F418" s="4"/>
      <c r="G418" s="4"/>
      <c r="H418" s="4"/>
      <c r="I418" s="2"/>
      <c r="J418" s="4"/>
      <c r="K418" s="4"/>
      <c r="L418" s="4"/>
      <c r="M418" s="4"/>
      <c r="N418" s="2"/>
      <c r="O418" s="2"/>
      <c r="P418" s="2"/>
      <c r="Q418" s="2"/>
      <c r="R418" s="2"/>
      <c r="S418" s="2"/>
      <c r="T418" s="4"/>
      <c r="U418" s="4"/>
      <c r="V418" s="4"/>
      <c r="W418" s="5"/>
      <c r="X418" s="4"/>
      <c r="Y418" s="4"/>
      <c r="Z418" s="4"/>
      <c r="AA418" s="4"/>
      <c r="AB418" s="4"/>
      <c r="AC418" s="3"/>
      <c r="AD418" s="3"/>
      <c r="AE418" s="4"/>
      <c r="AF418" s="3"/>
      <c r="AG418" s="4"/>
      <c r="AH418" s="4"/>
      <c r="AI418" s="4"/>
      <c r="AJ418" s="4"/>
      <c r="AK418" s="4"/>
      <c r="AL418" s="4"/>
      <c r="AM418" s="4"/>
    </row>
    <row r="419" spans="1:39" ht="15.75" customHeight="1" x14ac:dyDescent="0.2">
      <c r="A419" s="2"/>
      <c r="B419" s="3"/>
      <c r="C419" s="4"/>
      <c r="D419" s="4"/>
      <c r="E419" s="4"/>
      <c r="F419" s="4"/>
      <c r="G419" s="4"/>
      <c r="H419" s="4"/>
      <c r="I419" s="2"/>
      <c r="J419" s="4"/>
      <c r="K419" s="4"/>
      <c r="L419" s="4"/>
      <c r="M419" s="4"/>
      <c r="N419" s="2"/>
      <c r="O419" s="2"/>
      <c r="P419" s="2"/>
      <c r="Q419" s="2"/>
      <c r="R419" s="2"/>
      <c r="S419" s="2"/>
      <c r="T419" s="4"/>
      <c r="U419" s="4"/>
      <c r="V419" s="4"/>
      <c r="W419" s="5"/>
      <c r="X419" s="4"/>
      <c r="Y419" s="4"/>
      <c r="Z419" s="4"/>
      <c r="AA419" s="4"/>
      <c r="AB419" s="4"/>
      <c r="AC419" s="3"/>
      <c r="AD419" s="3"/>
      <c r="AE419" s="4"/>
      <c r="AF419" s="3"/>
      <c r="AG419" s="4"/>
      <c r="AH419" s="4"/>
      <c r="AI419" s="4"/>
      <c r="AJ419" s="4"/>
      <c r="AK419" s="4"/>
      <c r="AL419" s="4"/>
      <c r="AM419" s="4"/>
    </row>
    <row r="420" spans="1:39" ht="15.75" customHeight="1" x14ac:dyDescent="0.2">
      <c r="A420" s="2"/>
      <c r="B420" s="3"/>
      <c r="C420" s="4"/>
      <c r="D420" s="4"/>
      <c r="E420" s="4"/>
      <c r="F420" s="4"/>
      <c r="G420" s="4"/>
      <c r="H420" s="4"/>
      <c r="I420" s="2"/>
      <c r="J420" s="4"/>
      <c r="K420" s="4"/>
      <c r="L420" s="4"/>
      <c r="M420" s="4"/>
      <c r="N420" s="2"/>
      <c r="O420" s="2"/>
      <c r="P420" s="2"/>
      <c r="Q420" s="2"/>
      <c r="R420" s="2"/>
      <c r="S420" s="2"/>
      <c r="T420" s="4"/>
      <c r="U420" s="4"/>
      <c r="V420" s="4"/>
      <c r="W420" s="5"/>
      <c r="X420" s="4"/>
      <c r="Y420" s="4"/>
      <c r="Z420" s="4"/>
      <c r="AA420" s="4"/>
      <c r="AB420" s="4"/>
      <c r="AC420" s="3"/>
      <c r="AD420" s="3"/>
      <c r="AE420" s="4"/>
      <c r="AF420" s="3"/>
      <c r="AG420" s="4"/>
      <c r="AH420" s="4"/>
      <c r="AI420" s="4"/>
      <c r="AJ420" s="4"/>
      <c r="AK420" s="4"/>
      <c r="AL420" s="4"/>
      <c r="AM420" s="4"/>
    </row>
    <row r="421" spans="1:39" ht="15.75" customHeight="1" x14ac:dyDescent="0.2">
      <c r="A421" s="2"/>
      <c r="B421" s="3"/>
      <c r="C421" s="4"/>
      <c r="D421" s="4"/>
      <c r="E421" s="4"/>
      <c r="F421" s="4"/>
      <c r="G421" s="4"/>
      <c r="H421" s="4"/>
      <c r="I421" s="2"/>
      <c r="J421" s="4"/>
      <c r="K421" s="4"/>
      <c r="L421" s="4"/>
      <c r="M421" s="4"/>
      <c r="N421" s="2"/>
      <c r="O421" s="2"/>
      <c r="P421" s="2"/>
      <c r="Q421" s="2"/>
      <c r="R421" s="2"/>
      <c r="S421" s="2"/>
      <c r="T421" s="4"/>
      <c r="U421" s="4"/>
      <c r="V421" s="4"/>
      <c r="W421" s="5"/>
      <c r="X421" s="4"/>
      <c r="Y421" s="4"/>
      <c r="Z421" s="4"/>
      <c r="AA421" s="4"/>
      <c r="AB421" s="4"/>
      <c r="AC421" s="3"/>
      <c r="AD421" s="3"/>
      <c r="AE421" s="4"/>
      <c r="AF421" s="3"/>
      <c r="AG421" s="4"/>
      <c r="AH421" s="4"/>
      <c r="AI421" s="4"/>
      <c r="AJ421" s="4"/>
      <c r="AK421" s="4"/>
      <c r="AL421" s="4"/>
      <c r="AM421" s="4"/>
    </row>
    <row r="422" spans="1:39" ht="15.75" customHeight="1" x14ac:dyDescent="0.2">
      <c r="A422" s="2"/>
      <c r="B422" s="3"/>
      <c r="C422" s="4"/>
      <c r="D422" s="4"/>
      <c r="E422" s="4"/>
      <c r="F422" s="4"/>
      <c r="G422" s="4"/>
      <c r="H422" s="4"/>
      <c r="I422" s="2"/>
      <c r="J422" s="4"/>
      <c r="K422" s="4"/>
      <c r="L422" s="4"/>
      <c r="M422" s="4"/>
      <c r="N422" s="2"/>
      <c r="O422" s="2"/>
      <c r="P422" s="2"/>
      <c r="Q422" s="2"/>
      <c r="R422" s="2"/>
      <c r="S422" s="2"/>
      <c r="T422" s="4"/>
      <c r="U422" s="4"/>
      <c r="V422" s="4"/>
      <c r="W422" s="5"/>
      <c r="X422" s="4"/>
      <c r="Y422" s="4"/>
      <c r="Z422" s="4"/>
      <c r="AA422" s="4"/>
      <c r="AB422" s="4"/>
      <c r="AC422" s="3"/>
      <c r="AD422" s="3"/>
      <c r="AE422" s="4"/>
      <c r="AF422" s="3"/>
      <c r="AG422" s="4"/>
      <c r="AH422" s="4"/>
      <c r="AI422" s="4"/>
      <c r="AJ422" s="4"/>
      <c r="AK422" s="4"/>
      <c r="AL422" s="4"/>
      <c r="AM422" s="4"/>
    </row>
    <row r="423" spans="1:39" ht="15.75" customHeight="1" x14ac:dyDescent="0.2">
      <c r="A423" s="2"/>
      <c r="B423" s="3"/>
      <c r="C423" s="4"/>
      <c r="D423" s="4"/>
      <c r="E423" s="4"/>
      <c r="F423" s="4"/>
      <c r="G423" s="4"/>
      <c r="H423" s="4"/>
      <c r="I423" s="2"/>
      <c r="J423" s="4"/>
      <c r="K423" s="4"/>
      <c r="L423" s="4"/>
      <c r="M423" s="4"/>
      <c r="N423" s="2"/>
      <c r="O423" s="2"/>
      <c r="P423" s="2"/>
      <c r="Q423" s="2"/>
      <c r="R423" s="2"/>
      <c r="S423" s="2"/>
      <c r="T423" s="4"/>
      <c r="U423" s="4"/>
      <c r="V423" s="4"/>
      <c r="W423" s="5"/>
      <c r="X423" s="4"/>
      <c r="Y423" s="4"/>
      <c r="Z423" s="4"/>
      <c r="AA423" s="4"/>
      <c r="AB423" s="4"/>
      <c r="AC423" s="3"/>
      <c r="AD423" s="3"/>
      <c r="AE423" s="4"/>
      <c r="AF423" s="3"/>
      <c r="AG423" s="4"/>
      <c r="AH423" s="4"/>
      <c r="AI423" s="4"/>
      <c r="AJ423" s="4"/>
      <c r="AK423" s="4"/>
      <c r="AL423" s="4"/>
      <c r="AM423" s="4"/>
    </row>
    <row r="424" spans="1:39" ht="15.75" customHeight="1" x14ac:dyDescent="0.2">
      <c r="A424" s="2"/>
      <c r="B424" s="3"/>
      <c r="C424" s="4"/>
      <c r="D424" s="4"/>
      <c r="E424" s="4"/>
      <c r="F424" s="4"/>
      <c r="G424" s="4"/>
      <c r="H424" s="4"/>
      <c r="I424" s="2"/>
      <c r="J424" s="4"/>
      <c r="K424" s="4"/>
      <c r="L424" s="4"/>
      <c r="M424" s="4"/>
      <c r="N424" s="2"/>
      <c r="O424" s="2"/>
      <c r="P424" s="2"/>
      <c r="Q424" s="2"/>
      <c r="R424" s="2"/>
      <c r="S424" s="2"/>
      <c r="T424" s="4"/>
      <c r="U424" s="4"/>
      <c r="V424" s="4"/>
      <c r="W424" s="5"/>
      <c r="X424" s="4"/>
      <c r="Y424" s="4"/>
      <c r="Z424" s="4"/>
      <c r="AA424" s="4"/>
      <c r="AB424" s="4"/>
      <c r="AC424" s="3"/>
      <c r="AD424" s="3"/>
      <c r="AE424" s="4"/>
      <c r="AF424" s="3"/>
      <c r="AG424" s="4"/>
      <c r="AH424" s="4"/>
      <c r="AI424" s="4"/>
      <c r="AJ424" s="4"/>
      <c r="AK424" s="4"/>
      <c r="AL424" s="4"/>
      <c r="AM424" s="4"/>
    </row>
    <row r="425" spans="1:39" ht="15.75" customHeight="1" x14ac:dyDescent="0.2">
      <c r="A425" s="2"/>
      <c r="B425" s="3"/>
      <c r="C425" s="4"/>
      <c r="D425" s="4"/>
      <c r="E425" s="4"/>
      <c r="F425" s="4"/>
      <c r="G425" s="4"/>
      <c r="H425" s="4"/>
      <c r="I425" s="2"/>
      <c r="J425" s="4"/>
      <c r="K425" s="4"/>
      <c r="L425" s="4"/>
      <c r="M425" s="4"/>
      <c r="N425" s="2"/>
      <c r="O425" s="2"/>
      <c r="P425" s="2"/>
      <c r="Q425" s="2"/>
      <c r="R425" s="2"/>
      <c r="S425" s="2"/>
      <c r="T425" s="4"/>
      <c r="U425" s="4"/>
      <c r="V425" s="4"/>
      <c r="W425" s="5"/>
      <c r="X425" s="4"/>
      <c r="Y425" s="4"/>
      <c r="Z425" s="4"/>
      <c r="AA425" s="4"/>
      <c r="AB425" s="4"/>
      <c r="AC425" s="3"/>
      <c r="AD425" s="3"/>
      <c r="AE425" s="4"/>
      <c r="AF425" s="3"/>
      <c r="AG425" s="4"/>
      <c r="AH425" s="4"/>
      <c r="AI425" s="4"/>
      <c r="AJ425" s="4"/>
      <c r="AK425" s="4"/>
      <c r="AL425" s="4"/>
      <c r="AM425" s="4"/>
    </row>
    <row r="426" spans="1:39" ht="15.75" customHeight="1" x14ac:dyDescent="0.2">
      <c r="A426" s="2"/>
      <c r="B426" s="3"/>
      <c r="C426" s="4"/>
      <c r="D426" s="4"/>
      <c r="E426" s="4"/>
      <c r="F426" s="4"/>
      <c r="G426" s="4"/>
      <c r="H426" s="4"/>
      <c r="I426" s="2"/>
      <c r="J426" s="4"/>
      <c r="K426" s="4"/>
      <c r="L426" s="4"/>
      <c r="M426" s="4"/>
      <c r="N426" s="2"/>
      <c r="O426" s="2"/>
      <c r="P426" s="2"/>
      <c r="Q426" s="2"/>
      <c r="R426" s="2"/>
      <c r="S426" s="2"/>
      <c r="T426" s="4"/>
      <c r="U426" s="4"/>
      <c r="V426" s="4"/>
      <c r="W426" s="5"/>
      <c r="X426" s="4"/>
      <c r="Y426" s="4"/>
      <c r="Z426" s="4"/>
      <c r="AA426" s="4"/>
      <c r="AB426" s="4"/>
      <c r="AC426" s="3"/>
      <c r="AD426" s="3"/>
      <c r="AE426" s="4"/>
      <c r="AF426" s="3"/>
      <c r="AG426" s="4"/>
      <c r="AH426" s="4"/>
      <c r="AI426" s="4"/>
      <c r="AJ426" s="4"/>
      <c r="AK426" s="4"/>
      <c r="AL426" s="4"/>
      <c r="AM426" s="4"/>
    </row>
    <row r="427" spans="1:39" ht="15.75" customHeight="1" x14ac:dyDescent="0.2">
      <c r="A427" s="2"/>
      <c r="B427" s="3"/>
      <c r="C427" s="4"/>
      <c r="D427" s="4"/>
      <c r="E427" s="4"/>
      <c r="F427" s="4"/>
      <c r="G427" s="4"/>
      <c r="H427" s="4"/>
      <c r="I427" s="2"/>
      <c r="J427" s="4"/>
      <c r="K427" s="4"/>
      <c r="L427" s="4"/>
      <c r="M427" s="4"/>
      <c r="N427" s="2"/>
      <c r="O427" s="2"/>
      <c r="P427" s="2"/>
      <c r="Q427" s="2"/>
      <c r="R427" s="2"/>
      <c r="S427" s="2"/>
      <c r="T427" s="4"/>
      <c r="U427" s="4"/>
      <c r="V427" s="4"/>
      <c r="W427" s="5"/>
      <c r="X427" s="4"/>
      <c r="Y427" s="4"/>
      <c r="Z427" s="4"/>
      <c r="AA427" s="4"/>
      <c r="AB427" s="4"/>
      <c r="AC427" s="3"/>
      <c r="AD427" s="3"/>
      <c r="AE427" s="4"/>
      <c r="AF427" s="3"/>
      <c r="AG427" s="4"/>
      <c r="AH427" s="4"/>
      <c r="AI427" s="4"/>
      <c r="AJ427" s="4"/>
      <c r="AK427" s="4"/>
      <c r="AL427" s="4"/>
      <c r="AM427" s="4"/>
    </row>
    <row r="428" spans="1:39" ht="15.75" customHeight="1" x14ac:dyDescent="0.2">
      <c r="A428" s="2"/>
      <c r="B428" s="3"/>
      <c r="C428" s="4"/>
      <c r="D428" s="4"/>
      <c r="E428" s="4"/>
      <c r="F428" s="4"/>
      <c r="G428" s="4"/>
      <c r="H428" s="4"/>
      <c r="I428" s="2"/>
      <c r="J428" s="4"/>
      <c r="K428" s="4"/>
      <c r="L428" s="4"/>
      <c r="M428" s="4"/>
      <c r="N428" s="2"/>
      <c r="O428" s="2"/>
      <c r="P428" s="2"/>
      <c r="Q428" s="2"/>
      <c r="R428" s="2"/>
      <c r="S428" s="2"/>
      <c r="T428" s="4"/>
      <c r="U428" s="4"/>
      <c r="V428" s="4"/>
      <c r="W428" s="5"/>
      <c r="X428" s="4"/>
      <c r="Y428" s="4"/>
      <c r="Z428" s="4"/>
      <c r="AA428" s="4"/>
      <c r="AB428" s="4"/>
      <c r="AC428" s="3"/>
      <c r="AD428" s="3"/>
      <c r="AE428" s="4"/>
      <c r="AF428" s="3"/>
      <c r="AG428" s="4"/>
      <c r="AH428" s="4"/>
      <c r="AI428" s="4"/>
      <c r="AJ428" s="4"/>
      <c r="AK428" s="4"/>
      <c r="AL428" s="4"/>
      <c r="AM428" s="4"/>
    </row>
    <row r="429" spans="1:39" ht="15.75" customHeight="1" x14ac:dyDescent="0.2">
      <c r="A429" s="2"/>
      <c r="B429" s="3"/>
      <c r="C429" s="4"/>
      <c r="D429" s="4"/>
      <c r="E429" s="4"/>
      <c r="F429" s="4"/>
      <c r="G429" s="4"/>
      <c r="H429" s="4"/>
      <c r="I429" s="2"/>
      <c r="J429" s="4"/>
      <c r="K429" s="4"/>
      <c r="L429" s="4"/>
      <c r="M429" s="4"/>
      <c r="N429" s="2"/>
      <c r="O429" s="2"/>
      <c r="P429" s="2"/>
      <c r="Q429" s="2"/>
      <c r="R429" s="2"/>
      <c r="S429" s="2"/>
      <c r="T429" s="4"/>
      <c r="U429" s="4"/>
      <c r="V429" s="4"/>
      <c r="W429" s="5"/>
      <c r="X429" s="4"/>
      <c r="Y429" s="4"/>
      <c r="Z429" s="4"/>
      <c r="AA429" s="4"/>
      <c r="AB429" s="4"/>
      <c r="AC429" s="3"/>
      <c r="AD429" s="3"/>
      <c r="AE429" s="4"/>
      <c r="AF429" s="3"/>
      <c r="AG429" s="4"/>
      <c r="AH429" s="4"/>
      <c r="AI429" s="4"/>
      <c r="AJ429" s="4"/>
      <c r="AK429" s="4"/>
      <c r="AL429" s="4"/>
      <c r="AM429" s="4"/>
    </row>
    <row r="430" spans="1:39" ht="15.75" customHeight="1" x14ac:dyDescent="0.2">
      <c r="A430" s="2"/>
      <c r="B430" s="3"/>
      <c r="C430" s="4"/>
      <c r="D430" s="4"/>
      <c r="E430" s="4"/>
      <c r="F430" s="4"/>
      <c r="G430" s="4"/>
      <c r="H430" s="4"/>
      <c r="I430" s="2"/>
      <c r="J430" s="4"/>
      <c r="K430" s="4"/>
      <c r="L430" s="4"/>
      <c r="M430" s="4"/>
      <c r="N430" s="2"/>
      <c r="O430" s="2"/>
      <c r="P430" s="2"/>
      <c r="Q430" s="2"/>
      <c r="R430" s="2"/>
      <c r="S430" s="2"/>
      <c r="T430" s="4"/>
      <c r="U430" s="4"/>
      <c r="V430" s="4"/>
      <c r="W430" s="5"/>
      <c r="X430" s="4"/>
      <c r="Y430" s="4"/>
      <c r="Z430" s="4"/>
      <c r="AA430" s="4"/>
      <c r="AB430" s="4"/>
      <c r="AC430" s="3"/>
      <c r="AD430" s="3"/>
      <c r="AE430" s="4"/>
      <c r="AF430" s="3"/>
      <c r="AG430" s="4"/>
      <c r="AH430" s="4"/>
      <c r="AI430" s="4"/>
      <c r="AJ430" s="4"/>
      <c r="AK430" s="4"/>
      <c r="AL430" s="4"/>
      <c r="AM430" s="4"/>
    </row>
    <row r="431" spans="1:39" ht="15.75" customHeight="1" x14ac:dyDescent="0.2">
      <c r="A431" s="2"/>
      <c r="B431" s="3"/>
      <c r="C431" s="4"/>
      <c r="D431" s="4"/>
      <c r="E431" s="4"/>
      <c r="F431" s="4"/>
      <c r="G431" s="4"/>
      <c r="H431" s="4"/>
      <c r="I431" s="2"/>
      <c r="J431" s="4"/>
      <c r="K431" s="4"/>
      <c r="L431" s="4"/>
      <c r="M431" s="4"/>
      <c r="N431" s="2"/>
      <c r="O431" s="2"/>
      <c r="P431" s="2"/>
      <c r="Q431" s="2"/>
      <c r="R431" s="2"/>
      <c r="S431" s="2"/>
      <c r="T431" s="4"/>
      <c r="U431" s="4"/>
      <c r="V431" s="4"/>
      <c r="W431" s="5"/>
      <c r="X431" s="4"/>
      <c r="Y431" s="4"/>
      <c r="Z431" s="4"/>
      <c r="AA431" s="4"/>
      <c r="AB431" s="4"/>
      <c r="AC431" s="3"/>
      <c r="AD431" s="3"/>
      <c r="AE431" s="4"/>
      <c r="AF431" s="3"/>
      <c r="AG431" s="4"/>
      <c r="AH431" s="4"/>
      <c r="AI431" s="4"/>
      <c r="AJ431" s="4"/>
      <c r="AK431" s="4"/>
      <c r="AL431" s="4"/>
      <c r="AM431" s="4"/>
    </row>
    <row r="432" spans="1:39" ht="15.75" customHeight="1" x14ac:dyDescent="0.2">
      <c r="A432" s="2"/>
      <c r="B432" s="3"/>
      <c r="C432" s="4"/>
      <c r="D432" s="4"/>
      <c r="E432" s="4"/>
      <c r="F432" s="4"/>
      <c r="G432" s="4"/>
      <c r="H432" s="4"/>
      <c r="I432" s="2"/>
      <c r="J432" s="4"/>
      <c r="K432" s="4"/>
      <c r="L432" s="4"/>
      <c r="M432" s="4"/>
      <c r="N432" s="2"/>
      <c r="O432" s="2"/>
      <c r="P432" s="2"/>
      <c r="Q432" s="2"/>
      <c r="R432" s="2"/>
      <c r="S432" s="2"/>
      <c r="T432" s="4"/>
      <c r="U432" s="4"/>
      <c r="V432" s="4"/>
      <c r="W432" s="5"/>
      <c r="X432" s="4"/>
      <c r="Y432" s="4"/>
      <c r="Z432" s="4"/>
      <c r="AA432" s="4"/>
      <c r="AB432" s="4"/>
      <c r="AC432" s="3"/>
      <c r="AD432" s="3"/>
      <c r="AE432" s="4"/>
      <c r="AF432" s="3"/>
      <c r="AG432" s="4"/>
      <c r="AH432" s="4"/>
      <c r="AI432" s="4"/>
      <c r="AJ432" s="4"/>
      <c r="AK432" s="4"/>
      <c r="AL432" s="4"/>
      <c r="AM432" s="4"/>
    </row>
    <row r="433" spans="1:39" ht="15.75" customHeight="1" x14ac:dyDescent="0.2">
      <c r="A433" s="2"/>
      <c r="B433" s="3"/>
      <c r="C433" s="4"/>
      <c r="D433" s="4"/>
      <c r="E433" s="4"/>
      <c r="F433" s="4"/>
      <c r="G433" s="4"/>
      <c r="H433" s="4"/>
      <c r="I433" s="2"/>
      <c r="J433" s="4"/>
      <c r="K433" s="4"/>
      <c r="L433" s="4"/>
      <c r="M433" s="4"/>
      <c r="N433" s="2"/>
      <c r="O433" s="2"/>
      <c r="P433" s="2"/>
      <c r="Q433" s="2"/>
      <c r="R433" s="2"/>
      <c r="S433" s="2"/>
      <c r="T433" s="4"/>
      <c r="U433" s="4"/>
      <c r="V433" s="4"/>
      <c r="W433" s="5"/>
      <c r="X433" s="4"/>
      <c r="Y433" s="4"/>
      <c r="Z433" s="4"/>
      <c r="AA433" s="4"/>
      <c r="AB433" s="4"/>
      <c r="AC433" s="3"/>
      <c r="AD433" s="3"/>
      <c r="AE433" s="4"/>
      <c r="AF433" s="3"/>
      <c r="AG433" s="4"/>
      <c r="AH433" s="4"/>
      <c r="AI433" s="4"/>
      <c r="AJ433" s="4"/>
      <c r="AK433" s="4"/>
      <c r="AL433" s="4"/>
      <c r="AM433" s="4"/>
    </row>
    <row r="434" spans="1:39" ht="15.75" customHeight="1" x14ac:dyDescent="0.2">
      <c r="A434" s="2"/>
      <c r="B434" s="3"/>
      <c r="C434" s="4"/>
      <c r="D434" s="4"/>
      <c r="E434" s="4"/>
      <c r="F434" s="4"/>
      <c r="G434" s="4"/>
      <c r="H434" s="4"/>
      <c r="I434" s="2"/>
      <c r="J434" s="4"/>
      <c r="K434" s="4"/>
      <c r="L434" s="4"/>
      <c r="M434" s="4"/>
      <c r="N434" s="2"/>
      <c r="O434" s="2"/>
      <c r="P434" s="2"/>
      <c r="Q434" s="2"/>
      <c r="R434" s="2"/>
      <c r="S434" s="2"/>
      <c r="T434" s="4"/>
      <c r="U434" s="4"/>
      <c r="V434" s="4"/>
      <c r="W434" s="5"/>
      <c r="X434" s="4"/>
      <c r="Y434" s="4"/>
      <c r="Z434" s="4"/>
      <c r="AA434" s="4"/>
      <c r="AB434" s="4"/>
      <c r="AC434" s="3"/>
      <c r="AD434" s="3"/>
      <c r="AE434" s="4"/>
      <c r="AF434" s="3"/>
      <c r="AG434" s="4"/>
      <c r="AH434" s="4"/>
      <c r="AI434" s="4"/>
      <c r="AJ434" s="4"/>
      <c r="AK434" s="4"/>
      <c r="AL434" s="4"/>
      <c r="AM434" s="4"/>
    </row>
    <row r="435" spans="1:39" ht="15.75" customHeight="1" x14ac:dyDescent="0.2">
      <c r="A435" s="2"/>
      <c r="B435" s="3"/>
      <c r="C435" s="4"/>
      <c r="D435" s="4"/>
      <c r="E435" s="4"/>
      <c r="F435" s="4"/>
      <c r="G435" s="4"/>
      <c r="H435" s="4"/>
      <c r="I435" s="2"/>
      <c r="J435" s="4"/>
      <c r="K435" s="4"/>
      <c r="L435" s="4"/>
      <c r="M435" s="4"/>
      <c r="N435" s="2"/>
      <c r="O435" s="2"/>
      <c r="P435" s="2"/>
      <c r="Q435" s="2"/>
      <c r="R435" s="2"/>
      <c r="S435" s="2"/>
      <c r="T435" s="4"/>
      <c r="U435" s="4"/>
      <c r="V435" s="4"/>
      <c r="W435" s="5"/>
      <c r="X435" s="4"/>
      <c r="Y435" s="4"/>
      <c r="Z435" s="4"/>
      <c r="AA435" s="4"/>
      <c r="AB435" s="4"/>
      <c r="AC435" s="3"/>
      <c r="AD435" s="3"/>
      <c r="AE435" s="4"/>
      <c r="AF435" s="3"/>
      <c r="AG435" s="4"/>
      <c r="AH435" s="4"/>
      <c r="AI435" s="4"/>
      <c r="AJ435" s="4"/>
      <c r="AK435" s="4"/>
      <c r="AL435" s="4"/>
      <c r="AM435" s="4"/>
    </row>
    <row r="436" spans="1:39" ht="15.75" customHeight="1" x14ac:dyDescent="0.2">
      <c r="A436" s="2"/>
      <c r="B436" s="3"/>
      <c r="C436" s="4"/>
      <c r="D436" s="4"/>
      <c r="E436" s="4"/>
      <c r="F436" s="4"/>
      <c r="G436" s="4"/>
      <c r="H436" s="4"/>
      <c r="I436" s="2"/>
      <c r="J436" s="4"/>
      <c r="K436" s="4"/>
      <c r="L436" s="4"/>
      <c r="M436" s="4"/>
      <c r="N436" s="2"/>
      <c r="O436" s="2"/>
      <c r="P436" s="2"/>
      <c r="Q436" s="2"/>
      <c r="R436" s="2"/>
      <c r="S436" s="2"/>
      <c r="T436" s="4"/>
      <c r="U436" s="4"/>
      <c r="V436" s="4"/>
      <c r="W436" s="5"/>
      <c r="X436" s="4"/>
      <c r="Y436" s="4"/>
      <c r="Z436" s="4"/>
      <c r="AA436" s="4"/>
      <c r="AB436" s="4"/>
      <c r="AC436" s="3"/>
      <c r="AD436" s="3"/>
      <c r="AE436" s="4"/>
      <c r="AF436" s="3"/>
      <c r="AG436" s="4"/>
      <c r="AH436" s="4"/>
      <c r="AI436" s="4"/>
      <c r="AJ436" s="4"/>
      <c r="AK436" s="4"/>
      <c r="AL436" s="4"/>
      <c r="AM436" s="4"/>
    </row>
    <row r="437" spans="1:39" ht="15.75" customHeight="1" x14ac:dyDescent="0.2">
      <c r="A437" s="2"/>
      <c r="B437" s="3"/>
      <c r="C437" s="4"/>
      <c r="D437" s="4"/>
      <c r="E437" s="4"/>
      <c r="F437" s="4"/>
      <c r="G437" s="4"/>
      <c r="H437" s="4"/>
      <c r="I437" s="2"/>
      <c r="J437" s="4"/>
      <c r="K437" s="4"/>
      <c r="L437" s="4"/>
      <c r="M437" s="4"/>
      <c r="N437" s="2"/>
      <c r="O437" s="2"/>
      <c r="P437" s="2"/>
      <c r="Q437" s="2"/>
      <c r="R437" s="2"/>
      <c r="S437" s="2"/>
      <c r="T437" s="4"/>
      <c r="U437" s="4"/>
      <c r="V437" s="4"/>
      <c r="W437" s="5"/>
      <c r="X437" s="4"/>
      <c r="Y437" s="4"/>
      <c r="Z437" s="4"/>
      <c r="AA437" s="4"/>
      <c r="AB437" s="4"/>
      <c r="AC437" s="3"/>
      <c r="AD437" s="3"/>
      <c r="AE437" s="4"/>
      <c r="AF437" s="3"/>
      <c r="AG437" s="4"/>
      <c r="AH437" s="4"/>
      <c r="AI437" s="4"/>
      <c r="AJ437" s="4"/>
      <c r="AK437" s="4"/>
      <c r="AL437" s="4"/>
      <c r="AM437" s="4"/>
    </row>
    <row r="438" spans="1:39" ht="15.75" customHeight="1" x14ac:dyDescent="0.2">
      <c r="A438" s="2"/>
      <c r="B438" s="3"/>
      <c r="C438" s="4"/>
      <c r="D438" s="4"/>
      <c r="E438" s="4"/>
      <c r="F438" s="4"/>
      <c r="G438" s="4"/>
      <c r="H438" s="4"/>
      <c r="I438" s="2"/>
      <c r="J438" s="4"/>
      <c r="K438" s="4"/>
      <c r="L438" s="4"/>
      <c r="M438" s="4"/>
      <c r="N438" s="2"/>
      <c r="O438" s="2"/>
      <c r="P438" s="2"/>
      <c r="Q438" s="2"/>
      <c r="R438" s="2"/>
      <c r="S438" s="2"/>
      <c r="T438" s="4"/>
      <c r="U438" s="4"/>
      <c r="V438" s="4"/>
      <c r="W438" s="5"/>
      <c r="X438" s="4"/>
      <c r="Y438" s="4"/>
      <c r="Z438" s="4"/>
      <c r="AA438" s="4"/>
      <c r="AB438" s="4"/>
      <c r="AC438" s="3"/>
      <c r="AD438" s="3"/>
      <c r="AE438" s="4"/>
      <c r="AF438" s="3"/>
      <c r="AG438" s="4"/>
      <c r="AH438" s="4"/>
      <c r="AI438" s="4"/>
      <c r="AJ438" s="4"/>
      <c r="AK438" s="4"/>
      <c r="AL438" s="4"/>
      <c r="AM438" s="4"/>
    </row>
    <row r="439" spans="1:39" ht="15.75" customHeight="1" x14ac:dyDescent="0.2">
      <c r="A439" s="2"/>
      <c r="B439" s="3"/>
      <c r="C439" s="4"/>
      <c r="D439" s="4"/>
      <c r="E439" s="4"/>
      <c r="F439" s="4"/>
      <c r="G439" s="4"/>
      <c r="H439" s="4"/>
      <c r="I439" s="2"/>
      <c r="J439" s="4"/>
      <c r="K439" s="4"/>
      <c r="L439" s="4"/>
      <c r="M439" s="4"/>
      <c r="N439" s="2"/>
      <c r="O439" s="2"/>
      <c r="P439" s="2"/>
      <c r="Q439" s="2"/>
      <c r="R439" s="2"/>
      <c r="S439" s="2"/>
      <c r="T439" s="4"/>
      <c r="U439" s="4"/>
      <c r="V439" s="4"/>
      <c r="W439" s="5"/>
      <c r="X439" s="4"/>
      <c r="Y439" s="4"/>
      <c r="Z439" s="4"/>
      <c r="AA439" s="4"/>
      <c r="AB439" s="4"/>
      <c r="AC439" s="3"/>
      <c r="AD439" s="3"/>
      <c r="AE439" s="4"/>
      <c r="AF439" s="3"/>
      <c r="AG439" s="4"/>
      <c r="AH439" s="4"/>
      <c r="AI439" s="4"/>
      <c r="AJ439" s="4"/>
      <c r="AK439" s="4"/>
      <c r="AL439" s="4"/>
      <c r="AM439" s="4"/>
    </row>
    <row r="440" spans="1:39" ht="15.75" customHeight="1" x14ac:dyDescent="0.2">
      <c r="A440" s="2"/>
      <c r="B440" s="3"/>
      <c r="C440" s="4"/>
      <c r="D440" s="4"/>
      <c r="E440" s="4"/>
      <c r="F440" s="4"/>
      <c r="G440" s="4"/>
      <c r="H440" s="4"/>
      <c r="I440" s="2"/>
      <c r="J440" s="4"/>
      <c r="K440" s="4"/>
      <c r="L440" s="4"/>
      <c r="M440" s="4"/>
      <c r="N440" s="2"/>
      <c r="O440" s="2"/>
      <c r="P440" s="2"/>
      <c r="Q440" s="2"/>
      <c r="R440" s="2"/>
      <c r="S440" s="2"/>
      <c r="T440" s="4"/>
      <c r="U440" s="4"/>
      <c r="V440" s="4"/>
      <c r="W440" s="5"/>
      <c r="X440" s="4"/>
      <c r="Y440" s="4"/>
      <c r="Z440" s="4"/>
      <c r="AA440" s="4"/>
      <c r="AB440" s="4"/>
      <c r="AC440" s="3"/>
      <c r="AD440" s="3"/>
      <c r="AE440" s="4"/>
      <c r="AF440" s="3"/>
      <c r="AG440" s="4"/>
      <c r="AH440" s="4"/>
      <c r="AI440" s="4"/>
      <c r="AJ440" s="4"/>
      <c r="AK440" s="4"/>
      <c r="AL440" s="4"/>
      <c r="AM440" s="4"/>
    </row>
    <row r="441" spans="1:39" ht="15.75" customHeight="1" x14ac:dyDescent="0.2">
      <c r="A441" s="2"/>
      <c r="B441" s="3"/>
      <c r="C441" s="4"/>
      <c r="D441" s="4"/>
      <c r="E441" s="4"/>
      <c r="F441" s="4"/>
      <c r="G441" s="4"/>
      <c r="H441" s="4"/>
      <c r="I441" s="2"/>
      <c r="J441" s="4"/>
      <c r="K441" s="4"/>
      <c r="L441" s="4"/>
      <c r="M441" s="4"/>
      <c r="N441" s="2"/>
      <c r="O441" s="2"/>
      <c r="P441" s="2"/>
      <c r="Q441" s="2"/>
      <c r="R441" s="2"/>
      <c r="S441" s="2"/>
      <c r="T441" s="4"/>
      <c r="U441" s="4"/>
      <c r="V441" s="4"/>
      <c r="W441" s="5"/>
      <c r="X441" s="4"/>
      <c r="Y441" s="4"/>
      <c r="Z441" s="4"/>
      <c r="AA441" s="4"/>
      <c r="AB441" s="4"/>
      <c r="AC441" s="3"/>
      <c r="AD441" s="3"/>
      <c r="AE441" s="4"/>
      <c r="AF441" s="3"/>
      <c r="AG441" s="4"/>
      <c r="AH441" s="4"/>
      <c r="AI441" s="4"/>
      <c r="AJ441" s="4"/>
      <c r="AK441" s="4"/>
      <c r="AL441" s="4"/>
      <c r="AM441" s="4"/>
    </row>
    <row r="442" spans="1:39" ht="15.75" customHeight="1" x14ac:dyDescent="0.2">
      <c r="A442" s="2"/>
      <c r="B442" s="3"/>
      <c r="C442" s="4"/>
      <c r="D442" s="4"/>
      <c r="E442" s="4"/>
      <c r="F442" s="4"/>
      <c r="G442" s="4"/>
      <c r="H442" s="4"/>
      <c r="I442" s="2"/>
      <c r="J442" s="4"/>
      <c r="K442" s="4"/>
      <c r="L442" s="4"/>
      <c r="M442" s="4"/>
      <c r="N442" s="2"/>
      <c r="O442" s="2"/>
      <c r="P442" s="2"/>
      <c r="Q442" s="2"/>
      <c r="R442" s="2"/>
      <c r="S442" s="2"/>
      <c r="T442" s="4"/>
      <c r="U442" s="4"/>
      <c r="V442" s="4"/>
      <c r="W442" s="5"/>
      <c r="X442" s="4"/>
      <c r="Y442" s="4"/>
      <c r="Z442" s="4"/>
      <c r="AA442" s="4"/>
      <c r="AB442" s="4"/>
      <c r="AC442" s="3"/>
      <c r="AD442" s="3"/>
      <c r="AE442" s="4"/>
      <c r="AF442" s="3"/>
      <c r="AG442" s="4"/>
      <c r="AH442" s="4"/>
      <c r="AI442" s="4"/>
      <c r="AJ442" s="4"/>
      <c r="AK442" s="4"/>
      <c r="AL442" s="4"/>
      <c r="AM442" s="4"/>
    </row>
    <row r="443" spans="1:39" ht="15.75" customHeight="1" x14ac:dyDescent="0.2">
      <c r="A443" s="2"/>
      <c r="B443" s="3"/>
      <c r="C443" s="4"/>
      <c r="D443" s="4"/>
      <c r="E443" s="4"/>
      <c r="F443" s="4"/>
      <c r="G443" s="4"/>
      <c r="H443" s="4"/>
      <c r="I443" s="2"/>
      <c r="J443" s="4"/>
      <c r="K443" s="4"/>
      <c r="L443" s="4"/>
      <c r="M443" s="4"/>
      <c r="N443" s="2"/>
      <c r="O443" s="2"/>
      <c r="P443" s="2"/>
      <c r="Q443" s="2"/>
      <c r="R443" s="2"/>
      <c r="S443" s="2"/>
      <c r="T443" s="4"/>
      <c r="U443" s="4"/>
      <c r="V443" s="4"/>
      <c r="W443" s="5"/>
      <c r="X443" s="4"/>
      <c r="Y443" s="4"/>
      <c r="Z443" s="4"/>
      <c r="AA443" s="4"/>
      <c r="AB443" s="4"/>
      <c r="AC443" s="3"/>
      <c r="AD443" s="3"/>
      <c r="AE443" s="4"/>
      <c r="AF443" s="3"/>
      <c r="AG443" s="4"/>
      <c r="AH443" s="4"/>
      <c r="AI443" s="4"/>
      <c r="AJ443" s="4"/>
      <c r="AK443" s="4"/>
      <c r="AL443" s="4"/>
      <c r="AM443" s="4"/>
    </row>
    <row r="444" spans="1:39" ht="15.75" customHeight="1" x14ac:dyDescent="0.2">
      <c r="A444" s="2"/>
      <c r="B444" s="3"/>
      <c r="C444" s="4"/>
      <c r="D444" s="4"/>
      <c r="E444" s="4"/>
      <c r="F444" s="4"/>
      <c r="G444" s="4"/>
      <c r="H444" s="4"/>
      <c r="I444" s="2"/>
      <c r="J444" s="4"/>
      <c r="K444" s="4"/>
      <c r="L444" s="4"/>
      <c r="M444" s="4"/>
      <c r="N444" s="2"/>
      <c r="O444" s="2"/>
      <c r="P444" s="2"/>
      <c r="Q444" s="2"/>
      <c r="R444" s="2"/>
      <c r="S444" s="2"/>
      <c r="T444" s="4"/>
      <c r="U444" s="4"/>
      <c r="V444" s="4"/>
      <c r="W444" s="5"/>
      <c r="X444" s="4"/>
      <c r="Y444" s="4"/>
      <c r="Z444" s="4"/>
      <c r="AA444" s="4"/>
      <c r="AB444" s="4"/>
      <c r="AC444" s="3"/>
      <c r="AD444" s="3"/>
      <c r="AE444" s="4"/>
      <c r="AF444" s="3"/>
      <c r="AG444" s="4"/>
      <c r="AH444" s="4"/>
      <c r="AI444" s="4"/>
      <c r="AJ444" s="4"/>
      <c r="AK444" s="4"/>
      <c r="AL444" s="4"/>
      <c r="AM444" s="4"/>
    </row>
    <row r="445" spans="1:39" ht="15.75" customHeight="1" x14ac:dyDescent="0.2">
      <c r="A445" s="2"/>
      <c r="B445" s="3"/>
      <c r="C445" s="4"/>
      <c r="D445" s="4"/>
      <c r="E445" s="4"/>
      <c r="F445" s="4"/>
      <c r="G445" s="4"/>
      <c r="H445" s="4"/>
      <c r="I445" s="2"/>
      <c r="J445" s="4"/>
      <c r="K445" s="4"/>
      <c r="L445" s="4"/>
      <c r="M445" s="4"/>
      <c r="N445" s="2"/>
      <c r="O445" s="2"/>
      <c r="P445" s="2"/>
      <c r="Q445" s="2"/>
      <c r="R445" s="2"/>
      <c r="S445" s="2"/>
      <c r="T445" s="4"/>
      <c r="U445" s="4"/>
      <c r="V445" s="4"/>
      <c r="W445" s="5"/>
      <c r="X445" s="4"/>
      <c r="Y445" s="4"/>
      <c r="Z445" s="4"/>
      <c r="AA445" s="4"/>
      <c r="AB445" s="4"/>
      <c r="AC445" s="3"/>
      <c r="AD445" s="3"/>
      <c r="AE445" s="4"/>
      <c r="AF445" s="3"/>
      <c r="AG445" s="4"/>
      <c r="AH445" s="4"/>
      <c r="AI445" s="4"/>
      <c r="AJ445" s="4"/>
      <c r="AK445" s="4"/>
      <c r="AL445" s="4"/>
      <c r="AM445" s="4"/>
    </row>
    <row r="446" spans="1:39" ht="15.75" customHeight="1" x14ac:dyDescent="0.2">
      <c r="A446" s="2"/>
      <c r="B446" s="3"/>
      <c r="C446" s="4"/>
      <c r="D446" s="4"/>
      <c r="E446" s="4"/>
      <c r="F446" s="4"/>
      <c r="G446" s="4"/>
      <c r="H446" s="4"/>
      <c r="I446" s="2"/>
      <c r="J446" s="4"/>
      <c r="K446" s="4"/>
      <c r="L446" s="4"/>
      <c r="M446" s="4"/>
      <c r="N446" s="2"/>
      <c r="O446" s="2"/>
      <c r="P446" s="2"/>
      <c r="Q446" s="2"/>
      <c r="R446" s="2"/>
      <c r="S446" s="2"/>
      <c r="T446" s="4"/>
      <c r="U446" s="4"/>
      <c r="V446" s="4"/>
      <c r="W446" s="5"/>
      <c r="X446" s="4"/>
      <c r="Y446" s="4"/>
      <c r="Z446" s="4"/>
      <c r="AA446" s="4"/>
      <c r="AB446" s="4"/>
      <c r="AC446" s="3"/>
      <c r="AD446" s="3"/>
      <c r="AE446" s="4"/>
      <c r="AF446" s="3"/>
      <c r="AG446" s="4"/>
      <c r="AH446" s="4"/>
      <c r="AI446" s="4"/>
      <c r="AJ446" s="4"/>
      <c r="AK446" s="4"/>
      <c r="AL446" s="4"/>
      <c r="AM446" s="4"/>
    </row>
    <row r="447" spans="1:39" ht="15.75" customHeight="1" x14ac:dyDescent="0.2">
      <c r="A447" s="2"/>
      <c r="B447" s="3"/>
      <c r="C447" s="4"/>
      <c r="D447" s="4"/>
      <c r="E447" s="4"/>
      <c r="F447" s="4"/>
      <c r="G447" s="4"/>
      <c r="H447" s="4"/>
      <c r="I447" s="2"/>
      <c r="J447" s="4"/>
      <c r="K447" s="4"/>
      <c r="L447" s="4"/>
      <c r="M447" s="4"/>
      <c r="N447" s="2"/>
      <c r="O447" s="2"/>
      <c r="P447" s="2"/>
      <c r="Q447" s="2"/>
      <c r="R447" s="2"/>
      <c r="S447" s="2"/>
      <c r="T447" s="4"/>
      <c r="U447" s="4"/>
      <c r="V447" s="4"/>
      <c r="W447" s="5"/>
      <c r="X447" s="4"/>
      <c r="Y447" s="4"/>
      <c r="Z447" s="4"/>
      <c r="AA447" s="4"/>
      <c r="AB447" s="4"/>
      <c r="AC447" s="3"/>
      <c r="AD447" s="3"/>
      <c r="AE447" s="4"/>
      <c r="AF447" s="3"/>
      <c r="AG447" s="4"/>
      <c r="AH447" s="4"/>
      <c r="AI447" s="4"/>
      <c r="AJ447" s="4"/>
      <c r="AK447" s="4"/>
      <c r="AL447" s="4"/>
      <c r="AM447" s="4"/>
    </row>
    <row r="448" spans="1:39" ht="15.75" customHeight="1" x14ac:dyDescent="0.2">
      <c r="A448" s="2"/>
      <c r="B448" s="3"/>
      <c r="C448" s="4"/>
      <c r="D448" s="4"/>
      <c r="E448" s="4"/>
      <c r="F448" s="4"/>
      <c r="G448" s="4"/>
      <c r="H448" s="4"/>
      <c r="I448" s="2"/>
      <c r="J448" s="4"/>
      <c r="K448" s="4"/>
      <c r="L448" s="4"/>
      <c r="M448" s="4"/>
      <c r="N448" s="2"/>
      <c r="O448" s="2"/>
      <c r="P448" s="2"/>
      <c r="Q448" s="2"/>
      <c r="R448" s="2"/>
      <c r="S448" s="2"/>
      <c r="T448" s="4"/>
      <c r="U448" s="4"/>
      <c r="V448" s="4"/>
      <c r="W448" s="5"/>
      <c r="X448" s="4"/>
      <c r="Y448" s="4"/>
      <c r="Z448" s="4"/>
      <c r="AA448" s="4"/>
      <c r="AB448" s="4"/>
      <c r="AC448" s="3"/>
      <c r="AD448" s="3"/>
      <c r="AE448" s="4"/>
      <c r="AF448" s="3"/>
      <c r="AG448" s="4"/>
      <c r="AH448" s="4"/>
      <c r="AI448" s="4"/>
      <c r="AJ448" s="4"/>
      <c r="AK448" s="4"/>
      <c r="AL448" s="4"/>
      <c r="AM448" s="4"/>
    </row>
    <row r="449" spans="1:39" ht="15.75" customHeight="1" x14ac:dyDescent="0.2">
      <c r="A449" s="2"/>
      <c r="B449" s="3"/>
      <c r="C449" s="4"/>
      <c r="D449" s="4"/>
      <c r="E449" s="4"/>
      <c r="F449" s="4"/>
      <c r="G449" s="4"/>
      <c r="H449" s="4"/>
      <c r="I449" s="2"/>
      <c r="J449" s="4"/>
      <c r="K449" s="4"/>
      <c r="L449" s="4"/>
      <c r="M449" s="4"/>
      <c r="N449" s="2"/>
      <c r="O449" s="2"/>
      <c r="P449" s="2"/>
      <c r="Q449" s="2"/>
      <c r="R449" s="2"/>
      <c r="S449" s="2"/>
      <c r="T449" s="4"/>
      <c r="U449" s="4"/>
      <c r="V449" s="4"/>
      <c r="W449" s="5"/>
      <c r="X449" s="4"/>
      <c r="Y449" s="4"/>
      <c r="Z449" s="4"/>
      <c r="AA449" s="4"/>
      <c r="AB449" s="4"/>
      <c r="AC449" s="3"/>
      <c r="AD449" s="3"/>
      <c r="AE449" s="4"/>
      <c r="AF449" s="3"/>
      <c r="AG449" s="4"/>
      <c r="AH449" s="4"/>
      <c r="AI449" s="4"/>
      <c r="AJ449" s="4"/>
      <c r="AK449" s="4"/>
      <c r="AL449" s="4"/>
      <c r="AM449" s="4"/>
    </row>
    <row r="450" spans="1:39" ht="15.75" customHeight="1" x14ac:dyDescent="0.2">
      <c r="A450" s="2"/>
      <c r="B450" s="3"/>
      <c r="C450" s="4"/>
      <c r="D450" s="4"/>
      <c r="E450" s="4"/>
      <c r="F450" s="4"/>
      <c r="G450" s="4"/>
      <c r="H450" s="4"/>
      <c r="I450" s="2"/>
      <c r="J450" s="4"/>
      <c r="K450" s="4"/>
      <c r="L450" s="4"/>
      <c r="M450" s="4"/>
      <c r="N450" s="2"/>
      <c r="O450" s="2"/>
      <c r="P450" s="2"/>
      <c r="Q450" s="2"/>
      <c r="R450" s="2"/>
      <c r="S450" s="2"/>
      <c r="T450" s="4"/>
      <c r="U450" s="4"/>
      <c r="V450" s="4"/>
      <c r="W450" s="5"/>
      <c r="X450" s="4"/>
      <c r="Y450" s="4"/>
      <c r="Z450" s="4"/>
      <c r="AA450" s="4"/>
      <c r="AB450" s="4"/>
      <c r="AC450" s="3"/>
      <c r="AD450" s="3"/>
      <c r="AE450" s="4"/>
      <c r="AF450" s="3"/>
      <c r="AG450" s="4"/>
      <c r="AH450" s="4"/>
      <c r="AI450" s="4"/>
      <c r="AJ450" s="4"/>
      <c r="AK450" s="4"/>
      <c r="AL450" s="4"/>
      <c r="AM450" s="4"/>
    </row>
    <row r="451" spans="1:39" ht="15.75" customHeight="1" x14ac:dyDescent="0.2">
      <c r="A451" s="2"/>
      <c r="B451" s="3"/>
      <c r="C451" s="4"/>
      <c r="D451" s="4"/>
      <c r="E451" s="4"/>
      <c r="F451" s="4"/>
      <c r="G451" s="4"/>
      <c r="H451" s="4"/>
      <c r="I451" s="2"/>
      <c r="J451" s="4"/>
      <c r="K451" s="4"/>
      <c r="L451" s="4"/>
      <c r="M451" s="4"/>
      <c r="N451" s="2"/>
      <c r="O451" s="2"/>
      <c r="P451" s="2"/>
      <c r="Q451" s="2"/>
      <c r="R451" s="2"/>
      <c r="S451" s="2"/>
      <c r="T451" s="4"/>
      <c r="U451" s="4"/>
      <c r="V451" s="4"/>
      <c r="W451" s="5"/>
      <c r="X451" s="4"/>
      <c r="Y451" s="4"/>
      <c r="Z451" s="4"/>
      <c r="AA451" s="4"/>
      <c r="AB451" s="4"/>
      <c r="AC451" s="3"/>
      <c r="AD451" s="3"/>
      <c r="AE451" s="4"/>
      <c r="AF451" s="3"/>
      <c r="AG451" s="4"/>
      <c r="AH451" s="4"/>
      <c r="AI451" s="4"/>
      <c r="AJ451" s="4"/>
      <c r="AK451" s="4"/>
      <c r="AL451" s="4"/>
      <c r="AM451" s="4"/>
    </row>
    <row r="452" spans="1:39" ht="15.75" customHeight="1" x14ac:dyDescent="0.2">
      <c r="A452" s="2"/>
      <c r="B452" s="3"/>
      <c r="C452" s="4"/>
      <c r="D452" s="4"/>
      <c r="E452" s="4"/>
      <c r="F452" s="4"/>
      <c r="G452" s="4"/>
      <c r="H452" s="4"/>
      <c r="I452" s="2"/>
      <c r="J452" s="4"/>
      <c r="K452" s="4"/>
      <c r="L452" s="4"/>
      <c r="M452" s="4"/>
      <c r="N452" s="2"/>
      <c r="O452" s="2"/>
      <c r="P452" s="2"/>
      <c r="Q452" s="2"/>
      <c r="R452" s="2"/>
      <c r="S452" s="2"/>
      <c r="T452" s="4"/>
      <c r="U452" s="4"/>
      <c r="V452" s="4"/>
      <c r="W452" s="5"/>
      <c r="X452" s="4"/>
      <c r="Y452" s="4"/>
      <c r="Z452" s="4"/>
      <c r="AA452" s="4"/>
      <c r="AB452" s="4"/>
      <c r="AC452" s="3"/>
      <c r="AD452" s="3"/>
      <c r="AE452" s="4"/>
      <c r="AF452" s="3"/>
      <c r="AG452" s="4"/>
      <c r="AH452" s="4"/>
      <c r="AI452" s="4"/>
      <c r="AJ452" s="4"/>
      <c r="AK452" s="4"/>
      <c r="AL452" s="4"/>
      <c r="AM452" s="4"/>
    </row>
    <row r="453" spans="1:39" ht="15.75" customHeight="1" x14ac:dyDescent="0.2">
      <c r="A453" s="2"/>
      <c r="B453" s="3"/>
      <c r="C453" s="4"/>
      <c r="D453" s="4"/>
      <c r="E453" s="4"/>
      <c r="F453" s="4"/>
      <c r="G453" s="4"/>
      <c r="H453" s="4"/>
      <c r="I453" s="2"/>
      <c r="J453" s="4"/>
      <c r="K453" s="4"/>
      <c r="L453" s="4"/>
      <c r="M453" s="4"/>
      <c r="N453" s="2"/>
      <c r="O453" s="2"/>
      <c r="P453" s="2"/>
      <c r="Q453" s="2"/>
      <c r="R453" s="2"/>
      <c r="S453" s="2"/>
      <c r="T453" s="4"/>
      <c r="U453" s="4"/>
      <c r="V453" s="4"/>
      <c r="W453" s="5"/>
      <c r="X453" s="4"/>
      <c r="Y453" s="4"/>
      <c r="Z453" s="4"/>
      <c r="AA453" s="4"/>
      <c r="AB453" s="4"/>
      <c r="AC453" s="3"/>
      <c r="AD453" s="3"/>
      <c r="AE453" s="4"/>
      <c r="AF453" s="3"/>
      <c r="AG453" s="4"/>
      <c r="AH453" s="4"/>
      <c r="AI453" s="4"/>
      <c r="AJ453" s="4"/>
      <c r="AK453" s="4"/>
      <c r="AL453" s="4"/>
      <c r="AM453" s="4"/>
    </row>
    <row r="454" spans="1:39" ht="15.75" customHeight="1" x14ac:dyDescent="0.2">
      <c r="A454" s="2"/>
      <c r="B454" s="3"/>
      <c r="C454" s="4"/>
      <c r="D454" s="4"/>
      <c r="E454" s="4"/>
      <c r="F454" s="4"/>
      <c r="G454" s="4"/>
      <c r="H454" s="4"/>
      <c r="I454" s="2"/>
      <c r="J454" s="4"/>
      <c r="K454" s="4"/>
      <c r="L454" s="4"/>
      <c r="M454" s="4"/>
      <c r="N454" s="2"/>
      <c r="O454" s="2"/>
      <c r="P454" s="2"/>
      <c r="Q454" s="2"/>
      <c r="R454" s="2"/>
      <c r="S454" s="2"/>
      <c r="T454" s="4"/>
      <c r="U454" s="4"/>
      <c r="V454" s="4"/>
      <c r="W454" s="5"/>
      <c r="X454" s="4"/>
      <c r="Y454" s="4"/>
      <c r="Z454" s="4"/>
      <c r="AA454" s="4"/>
      <c r="AB454" s="4"/>
      <c r="AC454" s="3"/>
      <c r="AD454" s="3"/>
      <c r="AE454" s="4"/>
      <c r="AF454" s="3"/>
      <c r="AG454" s="4"/>
      <c r="AH454" s="4"/>
      <c r="AI454" s="4"/>
      <c r="AJ454" s="4"/>
      <c r="AK454" s="4"/>
      <c r="AL454" s="4"/>
      <c r="AM454" s="4"/>
    </row>
    <row r="455" spans="1:39" ht="15.75" customHeight="1" x14ac:dyDescent="0.2">
      <c r="A455" s="2"/>
      <c r="B455" s="3"/>
      <c r="C455" s="4"/>
      <c r="D455" s="4"/>
      <c r="E455" s="4"/>
      <c r="F455" s="4"/>
      <c r="G455" s="4"/>
      <c r="H455" s="4"/>
      <c r="I455" s="2"/>
      <c r="J455" s="4"/>
      <c r="K455" s="4"/>
      <c r="L455" s="4"/>
      <c r="M455" s="4"/>
      <c r="N455" s="2"/>
      <c r="O455" s="2"/>
      <c r="P455" s="2"/>
      <c r="Q455" s="2"/>
      <c r="R455" s="2"/>
      <c r="S455" s="2"/>
      <c r="T455" s="4"/>
      <c r="U455" s="4"/>
      <c r="V455" s="4"/>
      <c r="W455" s="5"/>
      <c r="X455" s="4"/>
      <c r="Y455" s="4"/>
      <c r="Z455" s="4"/>
      <c r="AA455" s="4"/>
      <c r="AB455" s="4"/>
      <c r="AC455" s="3"/>
      <c r="AD455" s="3"/>
      <c r="AE455" s="4"/>
      <c r="AF455" s="3"/>
      <c r="AG455" s="4"/>
      <c r="AH455" s="4"/>
      <c r="AI455" s="4"/>
      <c r="AJ455" s="4"/>
      <c r="AK455" s="4"/>
      <c r="AL455" s="4"/>
      <c r="AM455" s="4"/>
    </row>
    <row r="456" spans="1:39" ht="15.75" customHeight="1" x14ac:dyDescent="0.2">
      <c r="A456" s="2"/>
      <c r="B456" s="3"/>
      <c r="C456" s="4"/>
      <c r="D456" s="4"/>
      <c r="E456" s="4"/>
      <c r="F456" s="4"/>
      <c r="G456" s="4"/>
      <c r="H456" s="4"/>
      <c r="I456" s="2"/>
      <c r="J456" s="4"/>
      <c r="K456" s="4"/>
      <c r="L456" s="4"/>
      <c r="M456" s="4"/>
      <c r="N456" s="2"/>
      <c r="O456" s="2"/>
      <c r="P456" s="2"/>
      <c r="Q456" s="2"/>
      <c r="R456" s="2"/>
      <c r="S456" s="2"/>
      <c r="T456" s="4"/>
      <c r="U456" s="4"/>
      <c r="V456" s="4"/>
      <c r="W456" s="5"/>
      <c r="X456" s="4"/>
      <c r="Y456" s="4"/>
      <c r="Z456" s="4"/>
      <c r="AA456" s="4"/>
      <c r="AB456" s="4"/>
      <c r="AC456" s="3"/>
      <c r="AD456" s="3"/>
      <c r="AE456" s="4"/>
      <c r="AF456" s="3"/>
      <c r="AG456" s="4"/>
      <c r="AH456" s="4"/>
      <c r="AI456" s="4"/>
      <c r="AJ456" s="4"/>
      <c r="AK456" s="4"/>
      <c r="AL456" s="4"/>
      <c r="AM456" s="4"/>
    </row>
    <row r="457" spans="1:39" ht="15.75" customHeight="1" x14ac:dyDescent="0.2">
      <c r="A457" s="2"/>
      <c r="B457" s="3"/>
      <c r="C457" s="4"/>
      <c r="D457" s="4"/>
      <c r="E457" s="4"/>
      <c r="F457" s="4"/>
      <c r="G457" s="4"/>
      <c r="H457" s="4"/>
      <c r="I457" s="2"/>
      <c r="J457" s="4"/>
      <c r="K457" s="4"/>
      <c r="L457" s="4"/>
      <c r="M457" s="4"/>
      <c r="N457" s="2"/>
      <c r="O457" s="2"/>
      <c r="P457" s="2"/>
      <c r="Q457" s="2"/>
      <c r="R457" s="2"/>
      <c r="S457" s="2"/>
      <c r="T457" s="4"/>
      <c r="U457" s="4"/>
      <c r="V457" s="4"/>
      <c r="W457" s="5"/>
      <c r="X457" s="4"/>
      <c r="Y457" s="4"/>
      <c r="Z457" s="4"/>
      <c r="AA457" s="4"/>
      <c r="AB457" s="4"/>
      <c r="AC457" s="3"/>
      <c r="AD457" s="3"/>
      <c r="AE457" s="4"/>
      <c r="AF457" s="3"/>
      <c r="AG457" s="4"/>
      <c r="AH457" s="4"/>
      <c r="AI457" s="4"/>
      <c r="AJ457" s="4"/>
      <c r="AK457" s="4"/>
      <c r="AL457" s="4"/>
      <c r="AM457" s="4"/>
    </row>
    <row r="458" spans="1:39" ht="15.75" customHeight="1" x14ac:dyDescent="0.2">
      <c r="A458" s="2"/>
      <c r="B458" s="3"/>
      <c r="C458" s="4"/>
      <c r="D458" s="4"/>
      <c r="E458" s="4"/>
      <c r="F458" s="4"/>
      <c r="G458" s="4"/>
      <c r="H458" s="4"/>
      <c r="I458" s="2"/>
      <c r="J458" s="4"/>
      <c r="K458" s="4"/>
      <c r="L458" s="4"/>
      <c r="M458" s="4"/>
      <c r="N458" s="2"/>
      <c r="O458" s="2"/>
      <c r="P458" s="2"/>
      <c r="Q458" s="2"/>
      <c r="R458" s="2"/>
      <c r="S458" s="2"/>
      <c r="T458" s="4"/>
      <c r="U458" s="4"/>
      <c r="V458" s="4"/>
      <c r="W458" s="5"/>
      <c r="X458" s="4"/>
      <c r="Y458" s="4"/>
      <c r="Z458" s="4"/>
      <c r="AA458" s="4"/>
      <c r="AB458" s="4"/>
      <c r="AC458" s="3"/>
      <c r="AD458" s="3"/>
      <c r="AE458" s="4"/>
      <c r="AF458" s="3"/>
      <c r="AG458" s="4"/>
      <c r="AH458" s="4"/>
      <c r="AI458" s="4"/>
      <c r="AJ458" s="4"/>
      <c r="AK458" s="4"/>
      <c r="AL458" s="4"/>
      <c r="AM458" s="4"/>
    </row>
    <row r="459" spans="1:39" ht="15.75" customHeight="1" x14ac:dyDescent="0.2">
      <c r="A459" s="2"/>
      <c r="B459" s="3"/>
      <c r="C459" s="4"/>
      <c r="D459" s="4"/>
      <c r="E459" s="4"/>
      <c r="F459" s="4"/>
      <c r="G459" s="4"/>
      <c r="H459" s="4"/>
      <c r="I459" s="2"/>
      <c r="J459" s="4"/>
      <c r="K459" s="4"/>
      <c r="L459" s="4"/>
      <c r="M459" s="4"/>
      <c r="N459" s="2"/>
      <c r="O459" s="2"/>
      <c r="P459" s="2"/>
      <c r="Q459" s="2"/>
      <c r="R459" s="2"/>
      <c r="S459" s="2"/>
      <c r="T459" s="4"/>
      <c r="U459" s="4"/>
      <c r="V459" s="4"/>
      <c r="W459" s="5"/>
      <c r="X459" s="4"/>
      <c r="Y459" s="4"/>
      <c r="Z459" s="4"/>
      <c r="AA459" s="4"/>
      <c r="AB459" s="4"/>
      <c r="AC459" s="3"/>
      <c r="AD459" s="3"/>
      <c r="AE459" s="4"/>
      <c r="AF459" s="3"/>
      <c r="AG459" s="4"/>
      <c r="AH459" s="4"/>
      <c r="AI459" s="4"/>
      <c r="AJ459" s="4"/>
      <c r="AK459" s="4"/>
      <c r="AL459" s="4"/>
      <c r="AM459" s="4"/>
    </row>
    <row r="460" spans="1:39" ht="15.75" customHeight="1" x14ac:dyDescent="0.2">
      <c r="A460" s="2"/>
      <c r="B460" s="3"/>
      <c r="C460" s="4"/>
      <c r="D460" s="4"/>
      <c r="E460" s="4"/>
      <c r="F460" s="4"/>
      <c r="G460" s="4"/>
      <c r="H460" s="4"/>
      <c r="I460" s="2"/>
      <c r="J460" s="4"/>
      <c r="K460" s="4"/>
      <c r="L460" s="4"/>
      <c r="M460" s="4"/>
      <c r="N460" s="2"/>
      <c r="O460" s="2"/>
      <c r="P460" s="2"/>
      <c r="Q460" s="2"/>
      <c r="R460" s="2"/>
      <c r="S460" s="2"/>
      <c r="T460" s="4"/>
      <c r="U460" s="4"/>
      <c r="V460" s="4"/>
      <c r="W460" s="5"/>
      <c r="X460" s="4"/>
      <c r="Y460" s="4"/>
      <c r="Z460" s="4"/>
      <c r="AA460" s="4"/>
      <c r="AB460" s="4"/>
      <c r="AC460" s="3"/>
      <c r="AD460" s="3"/>
      <c r="AE460" s="4"/>
      <c r="AF460" s="3"/>
      <c r="AG460" s="4"/>
      <c r="AH460" s="4"/>
      <c r="AI460" s="4"/>
      <c r="AJ460" s="4"/>
      <c r="AK460" s="4"/>
      <c r="AL460" s="4"/>
      <c r="AM460" s="4"/>
    </row>
    <row r="461" spans="1:39" ht="15.75" customHeight="1" x14ac:dyDescent="0.2">
      <c r="A461" s="2"/>
      <c r="B461" s="3"/>
      <c r="C461" s="4"/>
      <c r="D461" s="4"/>
      <c r="E461" s="4"/>
      <c r="F461" s="4"/>
      <c r="G461" s="4"/>
      <c r="H461" s="4"/>
      <c r="I461" s="2"/>
      <c r="J461" s="4"/>
      <c r="K461" s="4"/>
      <c r="L461" s="4"/>
      <c r="M461" s="4"/>
      <c r="N461" s="2"/>
      <c r="O461" s="2"/>
      <c r="P461" s="2"/>
      <c r="Q461" s="2"/>
      <c r="R461" s="2"/>
      <c r="S461" s="2"/>
      <c r="T461" s="4"/>
      <c r="U461" s="4"/>
      <c r="V461" s="4"/>
      <c r="W461" s="5"/>
      <c r="X461" s="4"/>
      <c r="Y461" s="4"/>
      <c r="Z461" s="4"/>
      <c r="AA461" s="4"/>
      <c r="AB461" s="4"/>
      <c r="AC461" s="3"/>
      <c r="AD461" s="3"/>
      <c r="AE461" s="4"/>
      <c r="AF461" s="3"/>
      <c r="AG461" s="4"/>
      <c r="AH461" s="4"/>
      <c r="AI461" s="4"/>
      <c r="AJ461" s="4"/>
      <c r="AK461" s="4"/>
      <c r="AL461" s="4"/>
      <c r="AM461" s="4"/>
    </row>
    <row r="462" spans="1:39" ht="15.75" customHeight="1" x14ac:dyDescent="0.2">
      <c r="A462" s="2"/>
      <c r="B462" s="3"/>
      <c r="C462" s="4"/>
      <c r="D462" s="4"/>
      <c r="E462" s="4"/>
      <c r="F462" s="4"/>
      <c r="G462" s="4"/>
      <c r="H462" s="4"/>
      <c r="I462" s="2"/>
      <c r="J462" s="4"/>
      <c r="K462" s="4"/>
      <c r="L462" s="4"/>
      <c r="M462" s="4"/>
      <c r="N462" s="2"/>
      <c r="O462" s="2"/>
      <c r="P462" s="2"/>
      <c r="Q462" s="2"/>
      <c r="R462" s="2"/>
      <c r="S462" s="2"/>
      <c r="T462" s="4"/>
      <c r="U462" s="4"/>
      <c r="V462" s="4"/>
      <c r="W462" s="5"/>
      <c r="X462" s="4"/>
      <c r="Y462" s="4"/>
      <c r="Z462" s="4"/>
      <c r="AA462" s="4"/>
      <c r="AB462" s="4"/>
      <c r="AC462" s="3"/>
      <c r="AD462" s="3"/>
      <c r="AE462" s="4"/>
      <c r="AF462" s="3"/>
      <c r="AG462" s="4"/>
      <c r="AH462" s="4"/>
      <c r="AI462" s="4"/>
      <c r="AJ462" s="4"/>
      <c r="AK462" s="4"/>
      <c r="AL462" s="4"/>
      <c r="AM462" s="4"/>
    </row>
    <row r="463" spans="1:39" ht="15.75" customHeight="1" x14ac:dyDescent="0.2">
      <c r="A463" s="2"/>
      <c r="B463" s="3"/>
      <c r="C463" s="4"/>
      <c r="D463" s="4"/>
      <c r="E463" s="4"/>
      <c r="F463" s="4"/>
      <c r="G463" s="4"/>
      <c r="H463" s="4"/>
      <c r="I463" s="2"/>
      <c r="J463" s="4"/>
      <c r="K463" s="4"/>
      <c r="L463" s="4"/>
      <c r="M463" s="4"/>
      <c r="N463" s="2"/>
      <c r="O463" s="2"/>
      <c r="P463" s="2"/>
      <c r="Q463" s="2"/>
      <c r="R463" s="2"/>
      <c r="S463" s="2"/>
      <c r="T463" s="4"/>
      <c r="U463" s="4"/>
      <c r="V463" s="4"/>
      <c r="W463" s="5"/>
      <c r="X463" s="4"/>
      <c r="Y463" s="4"/>
      <c r="Z463" s="4"/>
      <c r="AA463" s="4"/>
      <c r="AB463" s="4"/>
      <c r="AC463" s="3"/>
      <c r="AD463" s="3"/>
      <c r="AE463" s="4"/>
      <c r="AF463" s="3"/>
      <c r="AG463" s="4"/>
      <c r="AH463" s="4"/>
      <c r="AI463" s="4"/>
      <c r="AJ463" s="4"/>
      <c r="AK463" s="4"/>
      <c r="AL463" s="4"/>
      <c r="AM463" s="4"/>
    </row>
    <row r="464" spans="1:39" ht="15.75" customHeight="1" x14ac:dyDescent="0.2">
      <c r="A464" s="2"/>
      <c r="B464" s="3"/>
      <c r="C464" s="4"/>
      <c r="D464" s="4"/>
      <c r="E464" s="4"/>
      <c r="F464" s="4"/>
      <c r="G464" s="4"/>
      <c r="H464" s="4"/>
      <c r="I464" s="2"/>
      <c r="J464" s="4"/>
      <c r="K464" s="4"/>
      <c r="L464" s="4"/>
      <c r="M464" s="4"/>
      <c r="N464" s="2"/>
      <c r="O464" s="2"/>
      <c r="P464" s="2"/>
      <c r="Q464" s="2"/>
      <c r="R464" s="2"/>
      <c r="S464" s="2"/>
      <c r="T464" s="4"/>
      <c r="U464" s="4"/>
      <c r="V464" s="4"/>
      <c r="W464" s="5"/>
      <c r="X464" s="4"/>
      <c r="Y464" s="4"/>
      <c r="Z464" s="4"/>
      <c r="AA464" s="4"/>
      <c r="AB464" s="4"/>
      <c r="AC464" s="3"/>
      <c r="AD464" s="3"/>
      <c r="AE464" s="4"/>
      <c r="AF464" s="3"/>
      <c r="AG464" s="4"/>
      <c r="AH464" s="4"/>
      <c r="AI464" s="4"/>
      <c r="AJ464" s="4"/>
      <c r="AK464" s="4"/>
      <c r="AL464" s="4"/>
      <c r="AM464" s="4"/>
    </row>
    <row r="465" spans="1:39" ht="15.75" customHeight="1" x14ac:dyDescent="0.2">
      <c r="A465" s="2"/>
      <c r="B465" s="3"/>
      <c r="C465" s="4"/>
      <c r="D465" s="4"/>
      <c r="E465" s="4"/>
      <c r="F465" s="4"/>
      <c r="G465" s="4"/>
      <c r="H465" s="4"/>
      <c r="I465" s="2"/>
      <c r="J465" s="4"/>
      <c r="K465" s="4"/>
      <c r="L465" s="4"/>
      <c r="M465" s="4"/>
      <c r="N465" s="2"/>
      <c r="O465" s="2"/>
      <c r="P465" s="2"/>
      <c r="Q465" s="2"/>
      <c r="R465" s="2"/>
      <c r="S465" s="2"/>
      <c r="T465" s="4"/>
      <c r="U465" s="4"/>
      <c r="V465" s="4"/>
      <c r="W465" s="5"/>
      <c r="X465" s="4"/>
      <c r="Y465" s="4"/>
      <c r="Z465" s="4"/>
      <c r="AA465" s="4"/>
      <c r="AB465" s="4"/>
      <c r="AC465" s="3"/>
      <c r="AD465" s="3"/>
      <c r="AE465" s="4"/>
      <c r="AF465" s="3"/>
      <c r="AG465" s="4"/>
      <c r="AH465" s="4"/>
      <c r="AI465" s="4"/>
      <c r="AJ465" s="4"/>
      <c r="AK465" s="4"/>
      <c r="AL465" s="4"/>
      <c r="AM465" s="4"/>
    </row>
    <row r="466" spans="1:39" ht="15.75" customHeight="1" x14ac:dyDescent="0.2">
      <c r="A466" s="2"/>
      <c r="B466" s="3"/>
      <c r="C466" s="4"/>
      <c r="D466" s="4"/>
      <c r="E466" s="4"/>
      <c r="F466" s="4"/>
      <c r="G466" s="4"/>
      <c r="H466" s="4"/>
      <c r="I466" s="2"/>
      <c r="J466" s="4"/>
      <c r="K466" s="4"/>
      <c r="L466" s="4"/>
      <c r="M466" s="4"/>
      <c r="N466" s="2"/>
      <c r="O466" s="2"/>
      <c r="P466" s="2"/>
      <c r="Q466" s="2"/>
      <c r="R466" s="2"/>
      <c r="S466" s="2"/>
      <c r="T466" s="4"/>
      <c r="U466" s="4"/>
      <c r="V466" s="4"/>
      <c r="W466" s="5"/>
      <c r="X466" s="4"/>
      <c r="Y466" s="4"/>
      <c r="Z466" s="4"/>
      <c r="AA466" s="4"/>
      <c r="AB466" s="4"/>
      <c r="AC466" s="3"/>
      <c r="AD466" s="3"/>
      <c r="AE466" s="4"/>
      <c r="AF466" s="3"/>
      <c r="AG466" s="4"/>
      <c r="AH466" s="4"/>
      <c r="AI466" s="4"/>
      <c r="AJ466" s="4"/>
      <c r="AK466" s="4"/>
      <c r="AL466" s="4"/>
      <c r="AM466" s="4"/>
    </row>
    <row r="467" spans="1:39" ht="15.75" customHeight="1" x14ac:dyDescent="0.2">
      <c r="A467" s="2"/>
      <c r="B467" s="3"/>
      <c r="C467" s="4"/>
      <c r="D467" s="4"/>
      <c r="E467" s="4"/>
      <c r="F467" s="4"/>
      <c r="G467" s="4"/>
      <c r="H467" s="4"/>
      <c r="I467" s="2"/>
      <c r="J467" s="4"/>
      <c r="K467" s="4"/>
      <c r="L467" s="4"/>
      <c r="M467" s="4"/>
      <c r="N467" s="2"/>
      <c r="O467" s="2"/>
      <c r="P467" s="2"/>
      <c r="Q467" s="2"/>
      <c r="R467" s="2"/>
      <c r="S467" s="2"/>
      <c r="T467" s="4"/>
      <c r="U467" s="4"/>
      <c r="V467" s="4"/>
      <c r="W467" s="5"/>
      <c r="X467" s="4"/>
      <c r="Y467" s="4"/>
      <c r="Z467" s="4"/>
      <c r="AA467" s="4"/>
      <c r="AB467" s="4"/>
      <c r="AC467" s="3"/>
      <c r="AD467" s="3"/>
      <c r="AE467" s="4"/>
      <c r="AF467" s="3"/>
      <c r="AG467" s="4"/>
      <c r="AH467" s="4"/>
      <c r="AI467" s="4"/>
      <c r="AJ467" s="4"/>
      <c r="AK467" s="4"/>
      <c r="AL467" s="4"/>
      <c r="AM467" s="4"/>
    </row>
    <row r="468" spans="1:39" ht="15.75" customHeight="1" x14ac:dyDescent="0.2">
      <c r="A468" s="2"/>
      <c r="B468" s="3"/>
      <c r="C468" s="4"/>
      <c r="D468" s="4"/>
      <c r="E468" s="4"/>
      <c r="F468" s="4"/>
      <c r="G468" s="4"/>
      <c r="H468" s="4"/>
      <c r="I468" s="2"/>
      <c r="J468" s="4"/>
      <c r="K468" s="4"/>
      <c r="L468" s="4"/>
      <c r="M468" s="4"/>
      <c r="N468" s="2"/>
      <c r="O468" s="2"/>
      <c r="P468" s="2"/>
      <c r="Q468" s="2"/>
      <c r="R468" s="2"/>
      <c r="S468" s="2"/>
      <c r="T468" s="4"/>
      <c r="U468" s="4"/>
      <c r="V468" s="4"/>
      <c r="W468" s="5"/>
      <c r="X468" s="4"/>
      <c r="Y468" s="4"/>
      <c r="Z468" s="4"/>
      <c r="AA468" s="4"/>
      <c r="AB468" s="4"/>
      <c r="AC468" s="3"/>
      <c r="AD468" s="3"/>
      <c r="AE468" s="4"/>
      <c r="AF468" s="3"/>
      <c r="AG468" s="4"/>
      <c r="AH468" s="4"/>
      <c r="AI468" s="4"/>
      <c r="AJ468" s="4"/>
      <c r="AK468" s="4"/>
      <c r="AL468" s="4"/>
      <c r="AM468" s="4"/>
    </row>
    <row r="469" spans="1:39" ht="15.75" customHeight="1" x14ac:dyDescent="0.2">
      <c r="A469" s="2"/>
      <c r="B469" s="3"/>
      <c r="C469" s="4"/>
      <c r="D469" s="4"/>
      <c r="E469" s="4"/>
      <c r="F469" s="4"/>
      <c r="G469" s="4"/>
      <c r="H469" s="4"/>
      <c r="I469" s="2"/>
      <c r="J469" s="4"/>
      <c r="K469" s="4"/>
      <c r="L469" s="4"/>
      <c r="M469" s="4"/>
      <c r="N469" s="2"/>
      <c r="O469" s="2"/>
      <c r="P469" s="2"/>
      <c r="Q469" s="2"/>
      <c r="R469" s="2"/>
      <c r="S469" s="2"/>
      <c r="T469" s="4"/>
      <c r="U469" s="4"/>
      <c r="V469" s="4"/>
      <c r="W469" s="5"/>
      <c r="X469" s="4"/>
      <c r="Y469" s="4"/>
      <c r="Z469" s="4"/>
      <c r="AA469" s="4"/>
      <c r="AB469" s="4"/>
      <c r="AC469" s="3"/>
      <c r="AD469" s="3"/>
      <c r="AE469" s="4"/>
      <c r="AF469" s="3"/>
      <c r="AG469" s="4"/>
      <c r="AH469" s="4"/>
      <c r="AI469" s="4"/>
      <c r="AJ469" s="4"/>
      <c r="AK469" s="4"/>
      <c r="AL469" s="4"/>
      <c r="AM469" s="4"/>
    </row>
    <row r="470" spans="1:39" ht="15.75" customHeight="1" x14ac:dyDescent="0.2">
      <c r="A470" s="2"/>
      <c r="B470" s="3"/>
      <c r="C470" s="4"/>
      <c r="D470" s="4"/>
      <c r="E470" s="4"/>
      <c r="F470" s="4"/>
      <c r="G470" s="4"/>
      <c r="H470" s="4"/>
      <c r="I470" s="2"/>
      <c r="J470" s="4"/>
      <c r="K470" s="4"/>
      <c r="L470" s="4"/>
      <c r="M470" s="4"/>
      <c r="N470" s="2"/>
      <c r="O470" s="2"/>
      <c r="P470" s="2"/>
      <c r="Q470" s="2"/>
      <c r="R470" s="2"/>
      <c r="S470" s="2"/>
      <c r="T470" s="4"/>
      <c r="U470" s="4"/>
      <c r="V470" s="4"/>
      <c r="W470" s="5"/>
      <c r="X470" s="4"/>
      <c r="Y470" s="4"/>
      <c r="Z470" s="4"/>
      <c r="AA470" s="4"/>
      <c r="AB470" s="4"/>
      <c r="AC470" s="3"/>
      <c r="AD470" s="3"/>
      <c r="AE470" s="4"/>
      <c r="AF470" s="3"/>
      <c r="AG470" s="4"/>
      <c r="AH470" s="4"/>
      <c r="AI470" s="4"/>
      <c r="AJ470" s="4"/>
      <c r="AK470" s="4"/>
      <c r="AL470" s="4"/>
      <c r="AM470" s="4"/>
    </row>
    <row r="471" spans="1:39" ht="15.75" customHeight="1" x14ac:dyDescent="0.2">
      <c r="A471" s="2"/>
      <c r="B471" s="3"/>
      <c r="C471" s="4"/>
      <c r="D471" s="4"/>
      <c r="E471" s="4"/>
      <c r="F471" s="4"/>
      <c r="G471" s="4"/>
      <c r="H471" s="4"/>
      <c r="I471" s="2"/>
      <c r="J471" s="4"/>
      <c r="K471" s="4"/>
      <c r="L471" s="4"/>
      <c r="M471" s="4"/>
      <c r="N471" s="2"/>
      <c r="O471" s="2"/>
      <c r="P471" s="2"/>
      <c r="Q471" s="2"/>
      <c r="R471" s="2"/>
      <c r="S471" s="2"/>
      <c r="T471" s="4"/>
      <c r="U471" s="4"/>
      <c r="V471" s="4"/>
      <c r="W471" s="5"/>
      <c r="X471" s="4"/>
      <c r="Y471" s="4"/>
      <c r="Z471" s="4"/>
      <c r="AA471" s="4"/>
      <c r="AB471" s="4"/>
      <c r="AC471" s="3"/>
      <c r="AD471" s="3"/>
      <c r="AE471" s="4"/>
      <c r="AF471" s="3"/>
      <c r="AG471" s="4"/>
      <c r="AH471" s="4"/>
      <c r="AI471" s="4"/>
      <c r="AJ471" s="4"/>
      <c r="AK471" s="4"/>
      <c r="AL471" s="4"/>
      <c r="AM471" s="4"/>
    </row>
    <row r="472" spans="1:39" ht="15.75" customHeight="1" x14ac:dyDescent="0.2">
      <c r="A472" s="2"/>
      <c r="B472" s="3"/>
      <c r="C472" s="4"/>
      <c r="D472" s="4"/>
      <c r="E472" s="4"/>
      <c r="F472" s="4"/>
      <c r="G472" s="4"/>
      <c r="H472" s="4"/>
      <c r="I472" s="2"/>
      <c r="J472" s="4"/>
      <c r="K472" s="4"/>
      <c r="L472" s="4"/>
      <c r="M472" s="4"/>
      <c r="N472" s="2"/>
      <c r="O472" s="2"/>
      <c r="P472" s="2"/>
      <c r="Q472" s="2"/>
      <c r="R472" s="2"/>
      <c r="S472" s="2"/>
      <c r="T472" s="4"/>
      <c r="U472" s="4"/>
      <c r="V472" s="4"/>
      <c r="W472" s="5"/>
      <c r="X472" s="4"/>
      <c r="Y472" s="4"/>
      <c r="Z472" s="4"/>
      <c r="AA472" s="4"/>
      <c r="AB472" s="4"/>
      <c r="AC472" s="3"/>
      <c r="AD472" s="3"/>
      <c r="AE472" s="4"/>
      <c r="AF472" s="3"/>
      <c r="AG472" s="4"/>
      <c r="AH472" s="4"/>
      <c r="AI472" s="4"/>
      <c r="AJ472" s="4"/>
      <c r="AK472" s="4"/>
      <c r="AL472" s="4"/>
      <c r="AM472" s="4"/>
    </row>
    <row r="473" spans="1:39" ht="15.75" customHeight="1" x14ac:dyDescent="0.2">
      <c r="A473" s="2"/>
      <c r="B473" s="3"/>
      <c r="C473" s="4"/>
      <c r="D473" s="4"/>
      <c r="E473" s="4"/>
      <c r="F473" s="4"/>
      <c r="G473" s="4"/>
      <c r="H473" s="4"/>
      <c r="I473" s="2"/>
      <c r="J473" s="4"/>
      <c r="K473" s="4"/>
      <c r="L473" s="4"/>
      <c r="M473" s="4"/>
      <c r="N473" s="2"/>
      <c r="O473" s="2"/>
      <c r="P473" s="2"/>
      <c r="Q473" s="2"/>
      <c r="R473" s="2"/>
      <c r="S473" s="2"/>
      <c r="T473" s="4"/>
      <c r="U473" s="4"/>
      <c r="V473" s="4"/>
      <c r="W473" s="5"/>
      <c r="X473" s="4"/>
      <c r="Y473" s="4"/>
      <c r="Z473" s="4"/>
      <c r="AA473" s="4"/>
      <c r="AB473" s="4"/>
      <c r="AC473" s="3"/>
      <c r="AD473" s="3"/>
      <c r="AE473" s="4"/>
      <c r="AF473" s="3"/>
      <c r="AG473" s="4"/>
      <c r="AH473" s="4"/>
      <c r="AI473" s="4"/>
      <c r="AJ473" s="4"/>
      <c r="AK473" s="4"/>
      <c r="AL473" s="4"/>
      <c r="AM473" s="4"/>
    </row>
    <row r="474" spans="1:39" ht="15.75" customHeight="1" x14ac:dyDescent="0.2">
      <c r="A474" s="2"/>
      <c r="B474" s="3"/>
      <c r="C474" s="4"/>
      <c r="D474" s="4"/>
      <c r="E474" s="4"/>
      <c r="F474" s="4"/>
      <c r="G474" s="4"/>
      <c r="H474" s="4"/>
      <c r="I474" s="2"/>
      <c r="J474" s="4"/>
      <c r="K474" s="4"/>
      <c r="L474" s="4"/>
      <c r="M474" s="4"/>
      <c r="N474" s="2"/>
      <c r="O474" s="2"/>
      <c r="P474" s="2"/>
      <c r="Q474" s="2"/>
      <c r="R474" s="2"/>
      <c r="S474" s="2"/>
      <c r="T474" s="4"/>
      <c r="U474" s="4"/>
      <c r="V474" s="4"/>
      <c r="W474" s="5"/>
      <c r="X474" s="4"/>
      <c r="Y474" s="4"/>
      <c r="Z474" s="4"/>
      <c r="AA474" s="4"/>
      <c r="AB474" s="4"/>
      <c r="AC474" s="3"/>
      <c r="AD474" s="3"/>
      <c r="AE474" s="4"/>
      <c r="AF474" s="3"/>
      <c r="AG474" s="4"/>
      <c r="AH474" s="4"/>
      <c r="AI474" s="4"/>
      <c r="AJ474" s="4"/>
      <c r="AK474" s="4"/>
      <c r="AL474" s="4"/>
      <c r="AM474" s="4"/>
    </row>
    <row r="475" spans="1:39" ht="15.75" customHeight="1" x14ac:dyDescent="0.2">
      <c r="A475" s="2"/>
      <c r="B475" s="3"/>
      <c r="C475" s="4"/>
      <c r="D475" s="4"/>
      <c r="E475" s="4"/>
      <c r="F475" s="4"/>
      <c r="G475" s="4"/>
      <c r="H475" s="4"/>
      <c r="I475" s="2"/>
      <c r="J475" s="4"/>
      <c r="K475" s="4"/>
      <c r="L475" s="4"/>
      <c r="M475" s="4"/>
      <c r="N475" s="2"/>
      <c r="O475" s="2"/>
      <c r="P475" s="2"/>
      <c r="Q475" s="2"/>
      <c r="R475" s="2"/>
      <c r="S475" s="2"/>
      <c r="T475" s="4"/>
      <c r="U475" s="4"/>
      <c r="V475" s="4"/>
      <c r="W475" s="5"/>
      <c r="X475" s="4"/>
      <c r="Y475" s="4"/>
      <c r="Z475" s="4"/>
      <c r="AA475" s="4"/>
      <c r="AB475" s="4"/>
      <c r="AC475" s="3"/>
      <c r="AD475" s="3"/>
      <c r="AE475" s="4"/>
      <c r="AF475" s="3"/>
      <c r="AG475" s="4"/>
      <c r="AH475" s="4"/>
      <c r="AI475" s="4"/>
      <c r="AJ475" s="4"/>
      <c r="AK475" s="4"/>
      <c r="AL475" s="4"/>
      <c r="AM475" s="4"/>
    </row>
    <row r="476" spans="1:39" ht="15.75" customHeight="1" x14ac:dyDescent="0.2">
      <c r="A476" s="2"/>
      <c r="B476" s="3"/>
      <c r="C476" s="4"/>
      <c r="D476" s="4"/>
      <c r="E476" s="4"/>
      <c r="F476" s="4"/>
      <c r="G476" s="4"/>
      <c r="H476" s="4"/>
      <c r="I476" s="2"/>
      <c r="J476" s="4"/>
      <c r="K476" s="4"/>
      <c r="L476" s="4"/>
      <c r="M476" s="4"/>
      <c r="N476" s="2"/>
      <c r="O476" s="2"/>
      <c r="P476" s="2"/>
      <c r="Q476" s="2"/>
      <c r="R476" s="2"/>
      <c r="S476" s="2"/>
      <c r="T476" s="4"/>
      <c r="U476" s="4"/>
      <c r="V476" s="4"/>
      <c r="W476" s="5"/>
      <c r="X476" s="4"/>
      <c r="Y476" s="4"/>
      <c r="Z476" s="4"/>
      <c r="AA476" s="4"/>
      <c r="AB476" s="4"/>
      <c r="AC476" s="3"/>
      <c r="AD476" s="3"/>
      <c r="AE476" s="4"/>
      <c r="AF476" s="3"/>
      <c r="AG476" s="4"/>
      <c r="AH476" s="4"/>
      <c r="AI476" s="4"/>
      <c r="AJ476" s="4"/>
      <c r="AK476" s="4"/>
      <c r="AL476" s="4"/>
      <c r="AM476" s="4"/>
    </row>
    <row r="477" spans="1:39" ht="15.75" customHeight="1" x14ac:dyDescent="0.2">
      <c r="A477" s="2"/>
      <c r="B477" s="3"/>
      <c r="C477" s="4"/>
      <c r="D477" s="4"/>
      <c r="E477" s="4"/>
      <c r="F477" s="4"/>
      <c r="G477" s="4"/>
      <c r="H477" s="4"/>
      <c r="I477" s="2"/>
      <c r="J477" s="4"/>
      <c r="K477" s="4"/>
      <c r="L477" s="4"/>
      <c r="M477" s="4"/>
      <c r="N477" s="2"/>
      <c r="O477" s="2"/>
      <c r="P477" s="2"/>
      <c r="Q477" s="2"/>
      <c r="R477" s="2"/>
      <c r="S477" s="2"/>
      <c r="T477" s="4"/>
      <c r="U477" s="4"/>
      <c r="V477" s="4"/>
      <c r="W477" s="5"/>
      <c r="X477" s="4"/>
      <c r="Y477" s="4"/>
      <c r="Z477" s="4"/>
      <c r="AA477" s="4"/>
      <c r="AB477" s="4"/>
      <c r="AC477" s="3"/>
      <c r="AD477" s="3"/>
      <c r="AE477" s="4"/>
      <c r="AF477" s="3"/>
      <c r="AG477" s="4"/>
      <c r="AH477" s="4"/>
      <c r="AI477" s="4"/>
      <c r="AJ477" s="4"/>
      <c r="AK477" s="4"/>
      <c r="AL477" s="4"/>
      <c r="AM477" s="4"/>
    </row>
    <row r="478" spans="1:39" ht="15.75" customHeight="1" x14ac:dyDescent="0.2">
      <c r="A478" s="2"/>
      <c r="B478" s="3"/>
      <c r="C478" s="4"/>
      <c r="D478" s="4"/>
      <c r="E478" s="4"/>
      <c r="F478" s="4"/>
      <c r="G478" s="4"/>
      <c r="H478" s="4"/>
      <c r="I478" s="2"/>
      <c r="J478" s="4"/>
      <c r="K478" s="4"/>
      <c r="L478" s="4"/>
      <c r="M478" s="4"/>
      <c r="N478" s="2"/>
      <c r="O478" s="2"/>
      <c r="P478" s="2"/>
      <c r="Q478" s="2"/>
      <c r="R478" s="2"/>
      <c r="S478" s="2"/>
      <c r="T478" s="4"/>
      <c r="U478" s="4"/>
      <c r="V478" s="4"/>
      <c r="W478" s="5"/>
      <c r="X478" s="4"/>
      <c r="Y478" s="4"/>
      <c r="Z478" s="4"/>
      <c r="AA478" s="4"/>
      <c r="AB478" s="4"/>
      <c r="AC478" s="3"/>
      <c r="AD478" s="3"/>
      <c r="AE478" s="4"/>
      <c r="AF478" s="3"/>
      <c r="AG478" s="4"/>
      <c r="AH478" s="4"/>
      <c r="AI478" s="4"/>
      <c r="AJ478" s="4"/>
      <c r="AK478" s="4"/>
      <c r="AL478" s="4"/>
      <c r="AM478" s="4"/>
    </row>
    <row r="479" spans="1:39" ht="15.75" customHeight="1" x14ac:dyDescent="0.2">
      <c r="A479" s="2"/>
      <c r="B479" s="3"/>
      <c r="C479" s="4"/>
      <c r="D479" s="4"/>
      <c r="E479" s="4"/>
      <c r="F479" s="4"/>
      <c r="G479" s="4"/>
      <c r="H479" s="4"/>
      <c r="I479" s="2"/>
      <c r="J479" s="4"/>
      <c r="K479" s="4"/>
      <c r="L479" s="4"/>
      <c r="M479" s="4"/>
      <c r="N479" s="2"/>
      <c r="O479" s="2"/>
      <c r="P479" s="2"/>
      <c r="Q479" s="2"/>
      <c r="R479" s="2"/>
      <c r="S479" s="2"/>
      <c r="T479" s="4"/>
      <c r="U479" s="4"/>
      <c r="V479" s="4"/>
      <c r="W479" s="5"/>
      <c r="X479" s="4"/>
      <c r="Y479" s="4"/>
      <c r="Z479" s="4"/>
      <c r="AA479" s="4"/>
      <c r="AB479" s="4"/>
      <c r="AC479" s="3"/>
      <c r="AD479" s="3"/>
      <c r="AE479" s="4"/>
      <c r="AF479" s="3"/>
      <c r="AG479" s="4"/>
      <c r="AH479" s="4"/>
      <c r="AI479" s="4"/>
      <c r="AJ479" s="4"/>
      <c r="AK479" s="4"/>
      <c r="AL479" s="4"/>
      <c r="AM479" s="4"/>
    </row>
    <row r="480" spans="1:39" ht="15.75" customHeight="1" x14ac:dyDescent="0.2">
      <c r="A480" s="2"/>
      <c r="B480" s="3"/>
      <c r="C480" s="4"/>
      <c r="D480" s="4"/>
      <c r="E480" s="4"/>
      <c r="F480" s="4"/>
      <c r="G480" s="4"/>
      <c r="H480" s="4"/>
      <c r="I480" s="2"/>
      <c r="J480" s="4"/>
      <c r="K480" s="4"/>
      <c r="L480" s="4"/>
      <c r="M480" s="4"/>
      <c r="N480" s="2"/>
      <c r="O480" s="2"/>
      <c r="P480" s="2"/>
      <c r="Q480" s="2"/>
      <c r="R480" s="2"/>
      <c r="S480" s="2"/>
      <c r="T480" s="4"/>
      <c r="U480" s="4"/>
      <c r="V480" s="4"/>
      <c r="W480" s="5"/>
      <c r="X480" s="4"/>
      <c r="Y480" s="4"/>
      <c r="Z480" s="4"/>
      <c r="AA480" s="4"/>
      <c r="AB480" s="4"/>
      <c r="AC480" s="3"/>
      <c r="AD480" s="3"/>
      <c r="AE480" s="4"/>
      <c r="AF480" s="3"/>
      <c r="AG480" s="4"/>
      <c r="AH480" s="4"/>
      <c r="AI480" s="4"/>
      <c r="AJ480" s="4"/>
      <c r="AK480" s="4"/>
      <c r="AL480" s="4"/>
      <c r="AM480" s="4"/>
    </row>
    <row r="481" spans="1:39" ht="15.75" customHeight="1" x14ac:dyDescent="0.2">
      <c r="A481" s="2"/>
      <c r="B481" s="3"/>
      <c r="C481" s="4"/>
      <c r="D481" s="4"/>
      <c r="E481" s="4"/>
      <c r="F481" s="4"/>
      <c r="G481" s="4"/>
      <c r="H481" s="4"/>
      <c r="I481" s="2"/>
      <c r="J481" s="4"/>
      <c r="K481" s="4"/>
      <c r="L481" s="4"/>
      <c r="M481" s="4"/>
      <c r="N481" s="2"/>
      <c r="O481" s="2"/>
      <c r="P481" s="2"/>
      <c r="Q481" s="2"/>
      <c r="R481" s="2"/>
      <c r="S481" s="2"/>
      <c r="T481" s="4"/>
      <c r="U481" s="4"/>
      <c r="V481" s="4"/>
      <c r="W481" s="5"/>
      <c r="X481" s="4"/>
      <c r="Y481" s="4"/>
      <c r="Z481" s="4"/>
      <c r="AA481" s="4"/>
      <c r="AB481" s="4"/>
      <c r="AC481" s="3"/>
      <c r="AD481" s="3"/>
      <c r="AE481" s="4"/>
      <c r="AF481" s="3"/>
      <c r="AG481" s="4"/>
      <c r="AH481" s="4"/>
      <c r="AI481" s="4"/>
      <c r="AJ481" s="4"/>
      <c r="AK481" s="4"/>
      <c r="AL481" s="4"/>
      <c r="AM481" s="4"/>
    </row>
    <row r="482" spans="1:39" ht="15.75" customHeight="1" x14ac:dyDescent="0.2">
      <c r="A482" s="2"/>
      <c r="B482" s="3"/>
      <c r="C482" s="4"/>
      <c r="D482" s="4"/>
      <c r="E482" s="4"/>
      <c r="F482" s="4"/>
      <c r="G482" s="4"/>
      <c r="H482" s="4"/>
      <c r="I482" s="2"/>
      <c r="J482" s="4"/>
      <c r="K482" s="4"/>
      <c r="L482" s="4"/>
      <c r="M482" s="4"/>
      <c r="N482" s="2"/>
      <c r="O482" s="2"/>
      <c r="P482" s="2"/>
      <c r="Q482" s="2"/>
      <c r="R482" s="2"/>
      <c r="S482" s="2"/>
      <c r="T482" s="4"/>
      <c r="U482" s="4"/>
      <c r="V482" s="4"/>
      <c r="W482" s="5"/>
      <c r="X482" s="4"/>
      <c r="Y482" s="4"/>
      <c r="Z482" s="4"/>
      <c r="AA482" s="4"/>
      <c r="AB482" s="4"/>
      <c r="AC482" s="3"/>
      <c r="AD482" s="3"/>
      <c r="AE482" s="4"/>
      <c r="AF482" s="3"/>
      <c r="AG482" s="4"/>
      <c r="AH482" s="4"/>
      <c r="AI482" s="4"/>
      <c r="AJ482" s="4"/>
      <c r="AK482" s="4"/>
      <c r="AL482" s="4"/>
      <c r="AM482" s="4"/>
    </row>
    <row r="483" spans="1:39" ht="15.75" customHeight="1" x14ac:dyDescent="0.2">
      <c r="A483" s="2"/>
      <c r="B483" s="3"/>
      <c r="C483" s="4"/>
      <c r="D483" s="4"/>
      <c r="E483" s="4"/>
      <c r="F483" s="4"/>
      <c r="G483" s="4"/>
      <c r="H483" s="4"/>
      <c r="I483" s="2"/>
      <c r="J483" s="4"/>
      <c r="K483" s="4"/>
      <c r="L483" s="4"/>
      <c r="M483" s="4"/>
      <c r="N483" s="2"/>
      <c r="O483" s="2"/>
      <c r="P483" s="2"/>
      <c r="Q483" s="2"/>
      <c r="R483" s="2"/>
      <c r="S483" s="2"/>
      <c r="T483" s="4"/>
      <c r="U483" s="4"/>
      <c r="V483" s="4"/>
      <c r="W483" s="5"/>
      <c r="X483" s="4"/>
      <c r="Y483" s="4"/>
      <c r="Z483" s="4"/>
      <c r="AA483" s="4"/>
      <c r="AB483" s="4"/>
      <c r="AC483" s="3"/>
      <c r="AD483" s="3"/>
      <c r="AE483" s="4"/>
      <c r="AF483" s="3"/>
      <c r="AG483" s="4"/>
      <c r="AH483" s="4"/>
      <c r="AI483" s="4"/>
      <c r="AJ483" s="4"/>
      <c r="AK483" s="4"/>
      <c r="AL483" s="4"/>
      <c r="AM483" s="4"/>
    </row>
    <row r="484" spans="1:39" ht="15.75" customHeight="1" x14ac:dyDescent="0.2">
      <c r="A484" s="2"/>
      <c r="B484" s="3"/>
      <c r="C484" s="4"/>
      <c r="D484" s="4"/>
      <c r="E484" s="4"/>
      <c r="F484" s="4"/>
      <c r="G484" s="4"/>
      <c r="H484" s="4"/>
      <c r="I484" s="2"/>
      <c r="J484" s="4"/>
      <c r="K484" s="4"/>
      <c r="L484" s="4"/>
      <c r="M484" s="4"/>
      <c r="N484" s="2"/>
      <c r="O484" s="2"/>
      <c r="P484" s="2"/>
      <c r="Q484" s="2"/>
      <c r="R484" s="2"/>
      <c r="S484" s="2"/>
      <c r="T484" s="4"/>
      <c r="U484" s="4"/>
      <c r="V484" s="4"/>
      <c r="W484" s="5"/>
      <c r="X484" s="4"/>
      <c r="Y484" s="4"/>
      <c r="Z484" s="4"/>
      <c r="AA484" s="4"/>
      <c r="AB484" s="4"/>
      <c r="AC484" s="3"/>
      <c r="AD484" s="3"/>
      <c r="AE484" s="4"/>
      <c r="AF484" s="3"/>
      <c r="AG484" s="4"/>
      <c r="AH484" s="4"/>
      <c r="AI484" s="4"/>
      <c r="AJ484" s="4"/>
      <c r="AK484" s="4"/>
      <c r="AL484" s="4"/>
      <c r="AM484" s="4"/>
    </row>
    <row r="485" spans="1:39" ht="15.75" customHeight="1" x14ac:dyDescent="0.2">
      <c r="A485" s="2"/>
      <c r="B485" s="3"/>
      <c r="C485" s="4"/>
      <c r="D485" s="4"/>
      <c r="E485" s="4"/>
      <c r="F485" s="4"/>
      <c r="G485" s="4"/>
      <c r="H485" s="4"/>
      <c r="I485" s="2"/>
      <c r="J485" s="4"/>
      <c r="K485" s="4"/>
      <c r="L485" s="4"/>
      <c r="M485" s="4"/>
      <c r="N485" s="2"/>
      <c r="O485" s="2"/>
      <c r="P485" s="2"/>
      <c r="Q485" s="2"/>
      <c r="R485" s="2"/>
      <c r="S485" s="2"/>
      <c r="T485" s="4"/>
      <c r="U485" s="4"/>
      <c r="V485" s="4"/>
      <c r="W485" s="5"/>
      <c r="X485" s="4"/>
      <c r="Y485" s="4"/>
      <c r="Z485" s="4"/>
      <c r="AA485" s="4"/>
      <c r="AB485" s="4"/>
      <c r="AC485" s="3"/>
      <c r="AD485" s="3"/>
      <c r="AE485" s="4"/>
      <c r="AF485" s="3"/>
      <c r="AG485" s="4"/>
      <c r="AH485" s="4"/>
      <c r="AI485" s="4"/>
      <c r="AJ485" s="4"/>
      <c r="AK485" s="4"/>
      <c r="AL485" s="4"/>
      <c r="AM485" s="4"/>
    </row>
    <row r="486" spans="1:39" ht="15.75" customHeight="1" x14ac:dyDescent="0.2">
      <c r="A486" s="2"/>
      <c r="B486" s="3"/>
      <c r="C486" s="4"/>
      <c r="D486" s="4"/>
      <c r="E486" s="4"/>
      <c r="F486" s="4"/>
      <c r="G486" s="4"/>
      <c r="H486" s="4"/>
      <c r="I486" s="2"/>
      <c r="J486" s="4"/>
      <c r="K486" s="4"/>
      <c r="L486" s="4"/>
      <c r="M486" s="4"/>
      <c r="N486" s="2"/>
      <c r="O486" s="2"/>
      <c r="P486" s="2"/>
      <c r="Q486" s="2"/>
      <c r="R486" s="2"/>
      <c r="S486" s="2"/>
      <c r="T486" s="4"/>
      <c r="U486" s="4"/>
      <c r="V486" s="4"/>
      <c r="W486" s="5"/>
      <c r="X486" s="4"/>
      <c r="Y486" s="4"/>
      <c r="Z486" s="4"/>
      <c r="AA486" s="4"/>
      <c r="AB486" s="4"/>
      <c r="AC486" s="3"/>
      <c r="AD486" s="3"/>
      <c r="AE486" s="4"/>
      <c r="AF486" s="3"/>
      <c r="AG486" s="4"/>
      <c r="AH486" s="4"/>
      <c r="AI486" s="4"/>
      <c r="AJ486" s="4"/>
      <c r="AK486" s="4"/>
      <c r="AL486" s="4"/>
      <c r="AM486" s="4"/>
    </row>
    <row r="487" spans="1:39" ht="15.75" customHeight="1" x14ac:dyDescent="0.2">
      <c r="A487" s="2"/>
      <c r="B487" s="3"/>
      <c r="C487" s="4"/>
      <c r="D487" s="4"/>
      <c r="E487" s="4"/>
      <c r="F487" s="4"/>
      <c r="G487" s="4"/>
      <c r="H487" s="4"/>
      <c r="I487" s="2"/>
      <c r="J487" s="4"/>
      <c r="K487" s="4"/>
      <c r="L487" s="4"/>
      <c r="M487" s="4"/>
      <c r="N487" s="2"/>
      <c r="O487" s="2"/>
      <c r="P487" s="2"/>
      <c r="Q487" s="2"/>
      <c r="R487" s="2"/>
      <c r="S487" s="2"/>
      <c r="T487" s="4"/>
      <c r="U487" s="4"/>
      <c r="V487" s="4"/>
      <c r="W487" s="5"/>
      <c r="X487" s="4"/>
      <c r="Y487" s="4"/>
      <c r="Z487" s="4"/>
      <c r="AA487" s="4"/>
      <c r="AB487" s="4"/>
      <c r="AC487" s="3"/>
      <c r="AD487" s="3"/>
      <c r="AE487" s="4"/>
      <c r="AF487" s="3"/>
      <c r="AG487" s="4"/>
      <c r="AH487" s="4"/>
      <c r="AI487" s="4"/>
      <c r="AJ487" s="4"/>
      <c r="AK487" s="4"/>
      <c r="AL487" s="4"/>
      <c r="AM487" s="4"/>
    </row>
    <row r="488" spans="1:39" ht="15.75" customHeight="1" x14ac:dyDescent="0.2">
      <c r="A488" s="2"/>
      <c r="B488" s="3"/>
      <c r="C488" s="4"/>
      <c r="D488" s="4"/>
      <c r="E488" s="4"/>
      <c r="F488" s="4"/>
      <c r="G488" s="4"/>
      <c r="H488" s="4"/>
      <c r="I488" s="2"/>
      <c r="J488" s="4"/>
      <c r="K488" s="4"/>
      <c r="L488" s="4"/>
      <c r="M488" s="4"/>
      <c r="N488" s="2"/>
      <c r="O488" s="2"/>
      <c r="P488" s="2"/>
      <c r="Q488" s="2"/>
      <c r="R488" s="2"/>
      <c r="S488" s="2"/>
      <c r="T488" s="4"/>
      <c r="U488" s="4"/>
      <c r="V488" s="4"/>
      <c r="W488" s="5"/>
      <c r="X488" s="4"/>
      <c r="Y488" s="4"/>
      <c r="Z488" s="4"/>
      <c r="AA488" s="4"/>
      <c r="AB488" s="4"/>
      <c r="AC488" s="3"/>
      <c r="AD488" s="3"/>
      <c r="AE488" s="4"/>
      <c r="AF488" s="3"/>
      <c r="AG488" s="4"/>
      <c r="AH488" s="4"/>
      <c r="AI488" s="4"/>
      <c r="AJ488" s="4"/>
      <c r="AK488" s="4"/>
      <c r="AL488" s="4"/>
      <c r="AM488" s="4"/>
    </row>
    <row r="489" spans="1:39" ht="15.75" customHeight="1" x14ac:dyDescent="0.2">
      <c r="A489" s="2"/>
      <c r="B489" s="3"/>
      <c r="C489" s="4"/>
      <c r="D489" s="4"/>
      <c r="E489" s="4"/>
      <c r="F489" s="4"/>
      <c r="G489" s="4"/>
      <c r="H489" s="4"/>
      <c r="I489" s="2"/>
      <c r="J489" s="4"/>
      <c r="K489" s="4"/>
      <c r="L489" s="4"/>
      <c r="M489" s="4"/>
      <c r="N489" s="2"/>
      <c r="O489" s="2"/>
      <c r="P489" s="2"/>
      <c r="Q489" s="2"/>
      <c r="R489" s="2"/>
      <c r="S489" s="2"/>
      <c r="T489" s="4"/>
      <c r="U489" s="4"/>
      <c r="V489" s="4"/>
      <c r="W489" s="5"/>
      <c r="X489" s="4"/>
      <c r="Y489" s="4"/>
      <c r="Z489" s="4"/>
      <c r="AA489" s="4"/>
      <c r="AB489" s="4"/>
      <c r="AC489" s="3"/>
      <c r="AD489" s="3"/>
      <c r="AE489" s="4"/>
      <c r="AF489" s="3"/>
      <c r="AG489" s="4"/>
      <c r="AH489" s="4"/>
      <c r="AI489" s="4"/>
      <c r="AJ489" s="4"/>
      <c r="AK489" s="4"/>
      <c r="AL489" s="4"/>
      <c r="AM489" s="4"/>
    </row>
    <row r="490" spans="1:39" ht="15.75" customHeight="1" x14ac:dyDescent="0.2">
      <c r="A490" s="2"/>
      <c r="B490" s="3"/>
      <c r="C490" s="4"/>
      <c r="D490" s="4"/>
      <c r="E490" s="4"/>
      <c r="F490" s="4"/>
      <c r="G490" s="4"/>
      <c r="H490" s="4"/>
      <c r="I490" s="2"/>
      <c r="J490" s="4"/>
      <c r="K490" s="4"/>
      <c r="L490" s="4"/>
      <c r="M490" s="4"/>
      <c r="N490" s="2"/>
      <c r="O490" s="2"/>
      <c r="P490" s="2"/>
      <c r="Q490" s="2"/>
      <c r="R490" s="2"/>
      <c r="S490" s="2"/>
      <c r="T490" s="4"/>
      <c r="U490" s="4"/>
      <c r="V490" s="4"/>
      <c r="W490" s="5"/>
      <c r="X490" s="4"/>
      <c r="Y490" s="4"/>
      <c r="Z490" s="4"/>
      <c r="AA490" s="4"/>
      <c r="AB490" s="4"/>
      <c r="AC490" s="3"/>
      <c r="AD490" s="3"/>
      <c r="AE490" s="4"/>
      <c r="AF490" s="3"/>
      <c r="AG490" s="4"/>
      <c r="AH490" s="4"/>
      <c r="AI490" s="4"/>
      <c r="AJ490" s="4"/>
      <c r="AK490" s="4"/>
      <c r="AL490" s="4"/>
      <c r="AM490" s="4"/>
    </row>
    <row r="491" spans="1:39" ht="15.75" customHeight="1" x14ac:dyDescent="0.2">
      <c r="A491" s="2"/>
      <c r="B491" s="3"/>
      <c r="C491" s="4"/>
      <c r="D491" s="4"/>
      <c r="E491" s="4"/>
      <c r="F491" s="4"/>
      <c r="G491" s="4"/>
      <c r="H491" s="4"/>
      <c r="I491" s="2"/>
      <c r="J491" s="4"/>
      <c r="K491" s="4"/>
      <c r="L491" s="4"/>
      <c r="M491" s="4"/>
      <c r="N491" s="2"/>
      <c r="O491" s="2"/>
      <c r="P491" s="2"/>
      <c r="Q491" s="2"/>
      <c r="R491" s="2"/>
      <c r="S491" s="2"/>
      <c r="T491" s="4"/>
      <c r="U491" s="4"/>
      <c r="V491" s="4"/>
      <c r="W491" s="5"/>
      <c r="X491" s="4"/>
      <c r="Y491" s="4"/>
      <c r="Z491" s="4"/>
      <c r="AA491" s="4"/>
      <c r="AB491" s="4"/>
      <c r="AC491" s="3"/>
      <c r="AD491" s="3"/>
      <c r="AE491" s="4"/>
      <c r="AF491" s="3"/>
      <c r="AG491" s="4"/>
      <c r="AH491" s="4"/>
      <c r="AI491" s="4"/>
      <c r="AJ491" s="4"/>
      <c r="AK491" s="4"/>
      <c r="AL491" s="4"/>
      <c r="AM491" s="4"/>
    </row>
    <row r="492" spans="1:39" ht="15.75" customHeight="1" x14ac:dyDescent="0.2">
      <c r="A492" s="2"/>
      <c r="B492" s="3"/>
      <c r="C492" s="4"/>
      <c r="D492" s="4"/>
      <c r="E492" s="4"/>
      <c r="F492" s="4"/>
      <c r="G492" s="4"/>
      <c r="H492" s="4"/>
      <c r="I492" s="2"/>
      <c r="J492" s="4"/>
      <c r="K492" s="4"/>
      <c r="L492" s="4"/>
      <c r="M492" s="4"/>
      <c r="N492" s="2"/>
      <c r="O492" s="2"/>
      <c r="P492" s="2"/>
      <c r="Q492" s="2"/>
      <c r="R492" s="2"/>
      <c r="S492" s="2"/>
      <c r="T492" s="4"/>
      <c r="U492" s="4"/>
      <c r="V492" s="4"/>
      <c r="W492" s="5"/>
      <c r="X492" s="4"/>
      <c r="Y492" s="4"/>
      <c r="Z492" s="4"/>
      <c r="AA492" s="4"/>
      <c r="AB492" s="4"/>
      <c r="AC492" s="3"/>
      <c r="AD492" s="3"/>
      <c r="AE492" s="4"/>
      <c r="AF492" s="3"/>
      <c r="AG492" s="4"/>
      <c r="AH492" s="4"/>
      <c r="AI492" s="4"/>
      <c r="AJ492" s="4"/>
      <c r="AK492" s="4"/>
      <c r="AL492" s="4"/>
      <c r="AM492" s="4"/>
    </row>
    <row r="493" spans="1:39" ht="15.75" customHeight="1" x14ac:dyDescent="0.2">
      <c r="A493" s="2"/>
      <c r="B493" s="3"/>
      <c r="C493" s="4"/>
      <c r="D493" s="4"/>
      <c r="E493" s="4"/>
      <c r="F493" s="4"/>
      <c r="G493" s="4"/>
      <c r="H493" s="4"/>
      <c r="I493" s="2"/>
      <c r="J493" s="4"/>
      <c r="K493" s="4"/>
      <c r="L493" s="4"/>
      <c r="M493" s="4"/>
      <c r="N493" s="2"/>
      <c r="O493" s="2"/>
      <c r="P493" s="2"/>
      <c r="Q493" s="2"/>
      <c r="R493" s="2"/>
      <c r="S493" s="2"/>
      <c r="T493" s="4"/>
      <c r="U493" s="4"/>
      <c r="V493" s="4"/>
      <c r="W493" s="5"/>
      <c r="X493" s="4"/>
      <c r="Y493" s="4"/>
      <c r="Z493" s="4"/>
      <c r="AA493" s="4"/>
      <c r="AB493" s="4"/>
      <c r="AC493" s="3"/>
      <c r="AD493" s="3"/>
      <c r="AE493" s="4"/>
      <c r="AF493" s="3"/>
      <c r="AG493" s="4"/>
      <c r="AH493" s="4"/>
      <c r="AI493" s="4"/>
      <c r="AJ493" s="4"/>
      <c r="AK493" s="4"/>
      <c r="AL493" s="4"/>
      <c r="AM493" s="4"/>
    </row>
    <row r="494" spans="1:39" ht="15.75" customHeight="1" x14ac:dyDescent="0.2">
      <c r="A494" s="2"/>
      <c r="B494" s="3"/>
      <c r="C494" s="4"/>
      <c r="D494" s="4"/>
      <c r="E494" s="4"/>
      <c r="F494" s="4"/>
      <c r="G494" s="4"/>
      <c r="H494" s="4"/>
      <c r="I494" s="2"/>
      <c r="J494" s="4"/>
      <c r="K494" s="4"/>
      <c r="L494" s="4"/>
      <c r="M494" s="4"/>
      <c r="N494" s="2"/>
      <c r="O494" s="2"/>
      <c r="P494" s="2"/>
      <c r="Q494" s="2"/>
      <c r="R494" s="2"/>
      <c r="S494" s="2"/>
      <c r="T494" s="4"/>
      <c r="U494" s="4"/>
      <c r="V494" s="4"/>
      <c r="W494" s="5"/>
      <c r="X494" s="4"/>
      <c r="Y494" s="4"/>
      <c r="Z494" s="4"/>
      <c r="AA494" s="4"/>
      <c r="AB494" s="4"/>
      <c r="AC494" s="3"/>
      <c r="AD494" s="3"/>
      <c r="AE494" s="4"/>
      <c r="AF494" s="3"/>
      <c r="AG494" s="4"/>
      <c r="AH494" s="4"/>
      <c r="AI494" s="4"/>
      <c r="AJ494" s="4"/>
      <c r="AK494" s="4"/>
      <c r="AL494" s="4"/>
      <c r="AM494" s="4"/>
    </row>
    <row r="495" spans="1:39" ht="15.75" customHeight="1" x14ac:dyDescent="0.2">
      <c r="A495" s="2"/>
      <c r="B495" s="3"/>
      <c r="C495" s="4"/>
      <c r="D495" s="4"/>
      <c r="E495" s="4"/>
      <c r="F495" s="4"/>
      <c r="G495" s="4"/>
      <c r="H495" s="4"/>
      <c r="I495" s="2"/>
      <c r="J495" s="4"/>
      <c r="K495" s="4"/>
      <c r="L495" s="4"/>
      <c r="M495" s="4"/>
      <c r="N495" s="2"/>
      <c r="O495" s="2"/>
      <c r="P495" s="2"/>
      <c r="Q495" s="2"/>
      <c r="R495" s="2"/>
      <c r="S495" s="2"/>
      <c r="T495" s="4"/>
      <c r="U495" s="4"/>
      <c r="V495" s="4"/>
      <c r="W495" s="5"/>
      <c r="X495" s="4"/>
      <c r="Y495" s="4"/>
      <c r="Z495" s="4"/>
      <c r="AA495" s="4"/>
      <c r="AB495" s="4"/>
      <c r="AC495" s="3"/>
      <c r="AD495" s="3"/>
      <c r="AE495" s="4"/>
      <c r="AF495" s="3"/>
      <c r="AG495" s="4"/>
      <c r="AH495" s="4"/>
      <c r="AI495" s="4"/>
      <c r="AJ495" s="4"/>
      <c r="AK495" s="4"/>
      <c r="AL495" s="4"/>
      <c r="AM495" s="4"/>
    </row>
    <row r="496" spans="1:39" ht="15.75" customHeight="1" x14ac:dyDescent="0.2">
      <c r="A496" s="2"/>
      <c r="B496" s="3"/>
      <c r="C496" s="4"/>
      <c r="D496" s="4"/>
      <c r="E496" s="4"/>
      <c r="F496" s="4"/>
      <c r="G496" s="4"/>
      <c r="H496" s="4"/>
      <c r="I496" s="2"/>
      <c r="J496" s="4"/>
      <c r="K496" s="4"/>
      <c r="L496" s="4"/>
      <c r="M496" s="4"/>
      <c r="N496" s="2"/>
      <c r="O496" s="2"/>
      <c r="P496" s="2"/>
      <c r="Q496" s="2"/>
      <c r="R496" s="2"/>
      <c r="S496" s="2"/>
      <c r="T496" s="4"/>
      <c r="U496" s="4"/>
      <c r="V496" s="4"/>
      <c r="W496" s="5"/>
      <c r="X496" s="4"/>
      <c r="Y496" s="4"/>
      <c r="Z496" s="4"/>
      <c r="AA496" s="4"/>
      <c r="AB496" s="4"/>
      <c r="AC496" s="3"/>
      <c r="AD496" s="3"/>
      <c r="AE496" s="4"/>
      <c r="AF496" s="3"/>
      <c r="AG496" s="4"/>
      <c r="AH496" s="4"/>
      <c r="AI496" s="4"/>
      <c r="AJ496" s="4"/>
      <c r="AK496" s="4"/>
      <c r="AL496" s="4"/>
      <c r="AM496" s="4"/>
    </row>
    <row r="497" spans="1:39" ht="15.75" customHeight="1" x14ac:dyDescent="0.2">
      <c r="A497" s="2"/>
      <c r="B497" s="3"/>
      <c r="C497" s="4"/>
      <c r="D497" s="4"/>
      <c r="E497" s="4"/>
      <c r="F497" s="4"/>
      <c r="G497" s="4"/>
      <c r="H497" s="4"/>
      <c r="I497" s="2"/>
      <c r="J497" s="4"/>
      <c r="K497" s="4"/>
      <c r="L497" s="4"/>
      <c r="M497" s="4"/>
      <c r="N497" s="2"/>
      <c r="O497" s="2"/>
      <c r="P497" s="2"/>
      <c r="Q497" s="2"/>
      <c r="R497" s="2"/>
      <c r="S497" s="2"/>
      <c r="T497" s="4"/>
      <c r="U497" s="4"/>
      <c r="V497" s="4"/>
      <c r="W497" s="5"/>
      <c r="X497" s="4"/>
      <c r="Y497" s="4"/>
      <c r="Z497" s="4"/>
      <c r="AA497" s="4"/>
      <c r="AB497" s="4"/>
      <c r="AC497" s="3"/>
      <c r="AD497" s="3"/>
      <c r="AE497" s="4"/>
      <c r="AF497" s="3"/>
      <c r="AG497" s="4"/>
      <c r="AH497" s="4"/>
      <c r="AI497" s="4"/>
      <c r="AJ497" s="4"/>
      <c r="AK497" s="4"/>
      <c r="AL497" s="4"/>
      <c r="AM497" s="4"/>
    </row>
    <row r="498" spans="1:39" ht="15.75" customHeight="1" x14ac:dyDescent="0.2">
      <c r="A498" s="2"/>
      <c r="B498" s="3"/>
      <c r="C498" s="4"/>
      <c r="D498" s="4"/>
      <c r="E498" s="4"/>
      <c r="F498" s="4"/>
      <c r="G498" s="4"/>
      <c r="H498" s="4"/>
      <c r="I498" s="2"/>
      <c r="J498" s="4"/>
      <c r="K498" s="4"/>
      <c r="L498" s="4"/>
      <c r="M498" s="4"/>
      <c r="N498" s="2"/>
      <c r="O498" s="2"/>
      <c r="P498" s="2"/>
      <c r="Q498" s="2"/>
      <c r="R498" s="2"/>
      <c r="S498" s="2"/>
      <c r="T498" s="4"/>
      <c r="U498" s="4"/>
      <c r="V498" s="4"/>
      <c r="W498" s="5"/>
      <c r="X498" s="4"/>
      <c r="Y498" s="4"/>
      <c r="Z498" s="4"/>
      <c r="AA498" s="4"/>
      <c r="AB498" s="4"/>
      <c r="AC498" s="3"/>
      <c r="AD498" s="3"/>
      <c r="AE498" s="4"/>
      <c r="AF498" s="3"/>
      <c r="AG498" s="4"/>
      <c r="AH498" s="4"/>
      <c r="AI498" s="4"/>
      <c r="AJ498" s="4"/>
      <c r="AK498" s="4"/>
      <c r="AL498" s="4"/>
      <c r="AM498" s="4"/>
    </row>
    <row r="499" spans="1:39" ht="15.75" customHeight="1" x14ac:dyDescent="0.2">
      <c r="A499" s="2"/>
      <c r="B499" s="3"/>
      <c r="C499" s="4"/>
      <c r="D499" s="4"/>
      <c r="E499" s="4"/>
      <c r="F499" s="4"/>
      <c r="G499" s="4"/>
      <c r="H499" s="4"/>
      <c r="I499" s="2"/>
      <c r="J499" s="4"/>
      <c r="K499" s="4"/>
      <c r="L499" s="4"/>
      <c r="M499" s="4"/>
      <c r="N499" s="2"/>
      <c r="O499" s="2"/>
      <c r="P499" s="2"/>
      <c r="Q499" s="2"/>
      <c r="R499" s="2"/>
      <c r="S499" s="2"/>
      <c r="T499" s="4"/>
      <c r="U499" s="4"/>
      <c r="V499" s="4"/>
      <c r="W499" s="5"/>
      <c r="X499" s="4"/>
      <c r="Y499" s="4"/>
      <c r="Z499" s="4"/>
      <c r="AA499" s="4"/>
      <c r="AB499" s="4"/>
      <c r="AC499" s="3"/>
      <c r="AD499" s="3"/>
      <c r="AE499" s="4"/>
      <c r="AF499" s="3"/>
      <c r="AG499" s="4"/>
      <c r="AH499" s="4"/>
      <c r="AI499" s="4"/>
      <c r="AJ499" s="4"/>
      <c r="AK499" s="4"/>
      <c r="AL499" s="4"/>
      <c r="AM499" s="4"/>
    </row>
    <row r="500" spans="1:39" ht="15.75" customHeight="1" x14ac:dyDescent="0.2">
      <c r="A500" s="2"/>
      <c r="B500" s="3"/>
      <c r="C500" s="4"/>
      <c r="D500" s="4"/>
      <c r="E500" s="4"/>
      <c r="F500" s="4"/>
      <c r="G500" s="4"/>
      <c r="H500" s="4"/>
      <c r="I500" s="2"/>
      <c r="J500" s="4"/>
      <c r="K500" s="4"/>
      <c r="L500" s="4"/>
      <c r="M500" s="4"/>
      <c r="N500" s="2"/>
      <c r="O500" s="2"/>
      <c r="P500" s="2"/>
      <c r="Q500" s="2"/>
      <c r="R500" s="2"/>
      <c r="S500" s="2"/>
      <c r="T500" s="4"/>
      <c r="U500" s="4"/>
      <c r="V500" s="4"/>
      <c r="W500" s="5"/>
      <c r="X500" s="4"/>
      <c r="Y500" s="4"/>
      <c r="Z500" s="4"/>
      <c r="AA500" s="4"/>
      <c r="AB500" s="4"/>
      <c r="AC500" s="3"/>
      <c r="AD500" s="3"/>
      <c r="AE500" s="4"/>
      <c r="AF500" s="3"/>
      <c r="AG500" s="4"/>
      <c r="AH500" s="4"/>
      <c r="AI500" s="4"/>
      <c r="AJ500" s="4"/>
      <c r="AK500" s="4"/>
      <c r="AL500" s="4"/>
      <c r="AM500" s="4"/>
    </row>
    <row r="501" spans="1:39" ht="15.75" customHeight="1" x14ac:dyDescent="0.2">
      <c r="A501" s="2"/>
      <c r="B501" s="3"/>
      <c r="C501" s="4"/>
      <c r="D501" s="4"/>
      <c r="E501" s="4"/>
      <c r="F501" s="4"/>
      <c r="G501" s="4"/>
      <c r="H501" s="4"/>
      <c r="I501" s="2"/>
      <c r="J501" s="4"/>
      <c r="K501" s="4"/>
      <c r="L501" s="4"/>
      <c r="M501" s="4"/>
      <c r="N501" s="2"/>
      <c r="O501" s="2"/>
      <c r="P501" s="2"/>
      <c r="Q501" s="2"/>
      <c r="R501" s="2"/>
      <c r="S501" s="2"/>
      <c r="T501" s="4"/>
      <c r="U501" s="4"/>
      <c r="V501" s="4"/>
      <c r="W501" s="5"/>
      <c r="X501" s="4"/>
      <c r="Y501" s="4"/>
      <c r="Z501" s="4"/>
      <c r="AA501" s="4"/>
      <c r="AB501" s="4"/>
      <c r="AC501" s="3"/>
      <c r="AD501" s="3"/>
      <c r="AE501" s="4"/>
      <c r="AF501" s="3"/>
      <c r="AG501" s="4"/>
      <c r="AH501" s="4"/>
      <c r="AI501" s="4"/>
      <c r="AJ501" s="4"/>
      <c r="AK501" s="4"/>
      <c r="AL501" s="4"/>
      <c r="AM501" s="4"/>
    </row>
    <row r="502" spans="1:39" ht="15.75" customHeight="1" x14ac:dyDescent="0.2">
      <c r="A502" s="2"/>
      <c r="B502" s="3"/>
      <c r="C502" s="4"/>
      <c r="D502" s="4"/>
      <c r="E502" s="4"/>
      <c r="F502" s="4"/>
      <c r="G502" s="4"/>
      <c r="H502" s="4"/>
      <c r="I502" s="2"/>
      <c r="J502" s="4"/>
      <c r="K502" s="4"/>
      <c r="L502" s="4"/>
      <c r="M502" s="4"/>
      <c r="N502" s="2"/>
      <c r="O502" s="2"/>
      <c r="P502" s="2"/>
      <c r="Q502" s="2"/>
      <c r="R502" s="2"/>
      <c r="S502" s="2"/>
      <c r="T502" s="4"/>
      <c r="U502" s="4"/>
      <c r="V502" s="4"/>
      <c r="W502" s="5"/>
      <c r="X502" s="4"/>
      <c r="Y502" s="4"/>
      <c r="Z502" s="4"/>
      <c r="AA502" s="4"/>
      <c r="AB502" s="4"/>
      <c r="AC502" s="3"/>
      <c r="AD502" s="3"/>
      <c r="AE502" s="4"/>
      <c r="AF502" s="3"/>
      <c r="AG502" s="4"/>
      <c r="AH502" s="4"/>
      <c r="AI502" s="4"/>
      <c r="AJ502" s="4"/>
      <c r="AK502" s="4"/>
      <c r="AL502" s="4"/>
      <c r="AM502" s="4"/>
    </row>
    <row r="503" spans="1:39" ht="15.75" customHeight="1" x14ac:dyDescent="0.2">
      <c r="A503" s="2"/>
      <c r="B503" s="3"/>
      <c r="C503" s="4"/>
      <c r="D503" s="4"/>
      <c r="E503" s="4"/>
      <c r="F503" s="4"/>
      <c r="G503" s="4"/>
      <c r="H503" s="4"/>
      <c r="I503" s="2"/>
      <c r="J503" s="4"/>
      <c r="K503" s="4"/>
      <c r="L503" s="4"/>
      <c r="M503" s="4"/>
      <c r="N503" s="2"/>
      <c r="O503" s="2"/>
      <c r="P503" s="2"/>
      <c r="Q503" s="2"/>
      <c r="R503" s="2"/>
      <c r="S503" s="2"/>
      <c r="T503" s="4"/>
      <c r="U503" s="4"/>
      <c r="V503" s="4"/>
      <c r="W503" s="5"/>
      <c r="X503" s="4"/>
      <c r="Y503" s="4"/>
      <c r="Z503" s="4"/>
      <c r="AA503" s="4"/>
      <c r="AB503" s="4"/>
      <c r="AC503" s="3"/>
      <c r="AD503" s="3"/>
      <c r="AE503" s="4"/>
      <c r="AF503" s="3"/>
      <c r="AG503" s="4"/>
      <c r="AH503" s="4"/>
      <c r="AI503" s="4"/>
      <c r="AJ503" s="4"/>
      <c r="AK503" s="4"/>
      <c r="AL503" s="4"/>
      <c r="AM503" s="4"/>
    </row>
    <row r="504" spans="1:39" ht="15.75" customHeight="1" x14ac:dyDescent="0.2">
      <c r="A504" s="2"/>
      <c r="B504" s="3"/>
      <c r="C504" s="4"/>
      <c r="D504" s="4"/>
      <c r="E504" s="4"/>
      <c r="F504" s="4"/>
      <c r="G504" s="4"/>
      <c r="H504" s="4"/>
      <c r="I504" s="2"/>
      <c r="J504" s="4"/>
      <c r="K504" s="4"/>
      <c r="L504" s="4"/>
      <c r="M504" s="4"/>
      <c r="N504" s="2"/>
      <c r="O504" s="2"/>
      <c r="P504" s="2"/>
      <c r="Q504" s="2"/>
      <c r="R504" s="2"/>
      <c r="S504" s="2"/>
      <c r="T504" s="4"/>
      <c r="U504" s="4"/>
      <c r="V504" s="4"/>
      <c r="W504" s="5"/>
      <c r="X504" s="4"/>
      <c r="Y504" s="4"/>
      <c r="Z504" s="4"/>
      <c r="AA504" s="4"/>
      <c r="AB504" s="4"/>
      <c r="AC504" s="3"/>
      <c r="AD504" s="3"/>
      <c r="AE504" s="4"/>
      <c r="AF504" s="3"/>
      <c r="AG504" s="4"/>
      <c r="AH504" s="4"/>
      <c r="AI504" s="4"/>
      <c r="AJ504" s="4"/>
      <c r="AK504" s="4"/>
      <c r="AL504" s="4"/>
      <c r="AM504" s="4"/>
    </row>
    <row r="505" spans="1:39" ht="15.75" customHeight="1" x14ac:dyDescent="0.2">
      <c r="A505" s="2"/>
      <c r="B505" s="3"/>
      <c r="C505" s="4"/>
      <c r="D505" s="4"/>
      <c r="E505" s="4"/>
      <c r="F505" s="4"/>
      <c r="G505" s="4"/>
      <c r="H505" s="4"/>
      <c r="I505" s="2"/>
      <c r="J505" s="4"/>
      <c r="K505" s="4"/>
      <c r="L505" s="4"/>
      <c r="M505" s="4"/>
      <c r="N505" s="2"/>
      <c r="O505" s="2"/>
      <c r="P505" s="2"/>
      <c r="Q505" s="2"/>
      <c r="R505" s="2"/>
      <c r="S505" s="2"/>
      <c r="T505" s="4"/>
      <c r="U505" s="4"/>
      <c r="V505" s="4"/>
      <c r="W505" s="5"/>
      <c r="X505" s="4"/>
      <c r="Y505" s="4"/>
      <c r="Z505" s="4"/>
      <c r="AA505" s="4"/>
      <c r="AB505" s="4"/>
      <c r="AC505" s="3"/>
      <c r="AD505" s="3"/>
      <c r="AE505" s="4"/>
      <c r="AF505" s="3"/>
      <c r="AG505" s="4"/>
      <c r="AH505" s="4"/>
      <c r="AI505" s="4"/>
      <c r="AJ505" s="4"/>
      <c r="AK505" s="4"/>
      <c r="AL505" s="4"/>
      <c r="AM505" s="4"/>
    </row>
    <row r="506" spans="1:39" ht="15.75" customHeight="1" x14ac:dyDescent="0.2">
      <c r="A506" s="2"/>
      <c r="B506" s="3"/>
      <c r="C506" s="4"/>
      <c r="D506" s="4"/>
      <c r="E506" s="4"/>
      <c r="F506" s="4"/>
      <c r="G506" s="4"/>
      <c r="H506" s="4"/>
      <c r="I506" s="2"/>
      <c r="J506" s="4"/>
      <c r="K506" s="4"/>
      <c r="L506" s="4"/>
      <c r="M506" s="4"/>
      <c r="N506" s="2"/>
      <c r="O506" s="2"/>
      <c r="P506" s="2"/>
      <c r="Q506" s="2"/>
      <c r="R506" s="2"/>
      <c r="S506" s="2"/>
      <c r="T506" s="4"/>
      <c r="U506" s="4"/>
      <c r="V506" s="4"/>
      <c r="W506" s="5"/>
      <c r="X506" s="4"/>
      <c r="Y506" s="4"/>
      <c r="Z506" s="4"/>
      <c r="AA506" s="4"/>
      <c r="AB506" s="4"/>
      <c r="AC506" s="3"/>
      <c r="AD506" s="3"/>
      <c r="AE506" s="4"/>
      <c r="AF506" s="3"/>
      <c r="AG506" s="4"/>
      <c r="AH506" s="4"/>
      <c r="AI506" s="4"/>
      <c r="AJ506" s="4"/>
      <c r="AK506" s="4"/>
      <c r="AL506" s="4"/>
      <c r="AM506" s="4"/>
    </row>
    <row r="507" spans="1:39" ht="15.75" customHeight="1" x14ac:dyDescent="0.2">
      <c r="A507" s="2"/>
      <c r="B507" s="3"/>
      <c r="C507" s="4"/>
      <c r="D507" s="4"/>
      <c r="E507" s="4"/>
      <c r="F507" s="4"/>
      <c r="G507" s="4"/>
      <c r="H507" s="4"/>
      <c r="I507" s="2"/>
      <c r="J507" s="4"/>
      <c r="K507" s="4"/>
      <c r="L507" s="4"/>
      <c r="M507" s="4"/>
      <c r="N507" s="2"/>
      <c r="O507" s="2"/>
      <c r="P507" s="2"/>
      <c r="Q507" s="2"/>
      <c r="R507" s="2"/>
      <c r="S507" s="2"/>
      <c r="T507" s="4"/>
      <c r="U507" s="4"/>
      <c r="V507" s="4"/>
      <c r="W507" s="5"/>
      <c r="X507" s="4"/>
      <c r="Y507" s="4"/>
      <c r="Z507" s="4"/>
      <c r="AA507" s="4"/>
      <c r="AB507" s="4"/>
      <c r="AC507" s="3"/>
      <c r="AD507" s="3"/>
      <c r="AE507" s="4"/>
      <c r="AF507" s="3"/>
      <c r="AG507" s="4"/>
      <c r="AH507" s="4"/>
      <c r="AI507" s="4"/>
      <c r="AJ507" s="4"/>
      <c r="AK507" s="4"/>
      <c r="AL507" s="4"/>
      <c r="AM507" s="4"/>
    </row>
    <row r="508" spans="1:39" ht="15.75" customHeight="1" x14ac:dyDescent="0.2">
      <c r="A508" s="2"/>
      <c r="B508" s="3"/>
      <c r="C508" s="4"/>
      <c r="D508" s="4"/>
      <c r="E508" s="4"/>
      <c r="F508" s="4"/>
      <c r="G508" s="4"/>
      <c r="H508" s="4"/>
      <c r="I508" s="2"/>
      <c r="J508" s="4"/>
      <c r="K508" s="4"/>
      <c r="L508" s="4"/>
      <c r="M508" s="4"/>
      <c r="N508" s="2"/>
      <c r="O508" s="2"/>
      <c r="P508" s="2"/>
      <c r="Q508" s="2"/>
      <c r="R508" s="2"/>
      <c r="S508" s="2"/>
      <c r="T508" s="4"/>
      <c r="U508" s="4"/>
      <c r="V508" s="4"/>
      <c r="W508" s="5"/>
      <c r="X508" s="4"/>
      <c r="Y508" s="4"/>
      <c r="Z508" s="4"/>
      <c r="AA508" s="4"/>
      <c r="AB508" s="4"/>
      <c r="AC508" s="3"/>
      <c r="AD508" s="3"/>
      <c r="AE508" s="4"/>
      <c r="AF508" s="3"/>
      <c r="AG508" s="4"/>
      <c r="AH508" s="4"/>
      <c r="AI508" s="4"/>
      <c r="AJ508" s="4"/>
      <c r="AK508" s="4"/>
      <c r="AL508" s="4"/>
      <c r="AM508" s="4"/>
    </row>
    <row r="509" spans="1:39" ht="15.75" customHeight="1" x14ac:dyDescent="0.2">
      <c r="A509" s="2"/>
      <c r="B509" s="3"/>
      <c r="C509" s="4"/>
      <c r="D509" s="4"/>
      <c r="E509" s="4"/>
      <c r="F509" s="4"/>
      <c r="G509" s="4"/>
      <c r="H509" s="4"/>
      <c r="I509" s="2"/>
      <c r="J509" s="4"/>
      <c r="K509" s="4"/>
      <c r="L509" s="4"/>
      <c r="M509" s="4"/>
      <c r="N509" s="2"/>
      <c r="O509" s="2"/>
      <c r="P509" s="2"/>
      <c r="Q509" s="2"/>
      <c r="R509" s="2"/>
      <c r="S509" s="2"/>
      <c r="T509" s="4"/>
      <c r="U509" s="4"/>
      <c r="V509" s="4"/>
      <c r="W509" s="5"/>
      <c r="X509" s="4"/>
      <c r="Y509" s="4"/>
      <c r="Z509" s="4"/>
      <c r="AA509" s="4"/>
      <c r="AB509" s="4"/>
      <c r="AC509" s="3"/>
      <c r="AD509" s="3"/>
      <c r="AE509" s="4"/>
      <c r="AF509" s="3"/>
      <c r="AG509" s="4"/>
      <c r="AH509" s="4"/>
      <c r="AI509" s="4"/>
      <c r="AJ509" s="4"/>
      <c r="AK509" s="4"/>
      <c r="AL509" s="4"/>
      <c r="AM509" s="4"/>
    </row>
    <row r="510" spans="1:39" ht="15.75" customHeight="1" x14ac:dyDescent="0.2">
      <c r="A510" s="2"/>
      <c r="B510" s="3"/>
      <c r="C510" s="4"/>
      <c r="D510" s="4"/>
      <c r="E510" s="4"/>
      <c r="F510" s="4"/>
      <c r="G510" s="4"/>
      <c r="H510" s="4"/>
      <c r="I510" s="2"/>
      <c r="J510" s="4"/>
      <c r="K510" s="4"/>
      <c r="L510" s="4"/>
      <c r="M510" s="4"/>
      <c r="N510" s="2"/>
      <c r="O510" s="2"/>
      <c r="P510" s="2"/>
      <c r="Q510" s="2"/>
      <c r="R510" s="2"/>
      <c r="S510" s="2"/>
      <c r="T510" s="4"/>
      <c r="U510" s="4"/>
      <c r="V510" s="4"/>
      <c r="W510" s="5"/>
      <c r="X510" s="4"/>
      <c r="Y510" s="4"/>
      <c r="Z510" s="4"/>
      <c r="AA510" s="4"/>
      <c r="AB510" s="4"/>
      <c r="AC510" s="3"/>
      <c r="AD510" s="3"/>
      <c r="AE510" s="4"/>
      <c r="AF510" s="3"/>
      <c r="AG510" s="4"/>
      <c r="AH510" s="4"/>
      <c r="AI510" s="4"/>
      <c r="AJ510" s="4"/>
      <c r="AK510" s="4"/>
      <c r="AL510" s="4"/>
      <c r="AM510" s="4"/>
    </row>
    <row r="511" spans="1:39" ht="15.75" customHeight="1" x14ac:dyDescent="0.2">
      <c r="A511" s="2"/>
      <c r="B511" s="3"/>
      <c r="C511" s="4"/>
      <c r="D511" s="4"/>
      <c r="E511" s="4"/>
      <c r="F511" s="4"/>
      <c r="G511" s="4"/>
      <c r="H511" s="4"/>
      <c r="I511" s="2"/>
      <c r="J511" s="4"/>
      <c r="K511" s="4"/>
      <c r="L511" s="4"/>
      <c r="M511" s="4"/>
      <c r="N511" s="2"/>
      <c r="O511" s="2"/>
      <c r="P511" s="2"/>
      <c r="Q511" s="2"/>
      <c r="R511" s="2"/>
      <c r="S511" s="2"/>
      <c r="T511" s="4"/>
      <c r="U511" s="4"/>
      <c r="V511" s="4"/>
      <c r="W511" s="5"/>
      <c r="X511" s="4"/>
      <c r="Y511" s="4"/>
      <c r="Z511" s="4"/>
      <c r="AA511" s="4"/>
      <c r="AB511" s="4"/>
      <c r="AC511" s="3"/>
      <c r="AD511" s="3"/>
      <c r="AE511" s="4"/>
      <c r="AF511" s="3"/>
      <c r="AG511" s="4"/>
      <c r="AH511" s="4"/>
      <c r="AI511" s="4"/>
      <c r="AJ511" s="4"/>
      <c r="AK511" s="4"/>
      <c r="AL511" s="4"/>
      <c r="AM511" s="4"/>
    </row>
    <row r="512" spans="1:39" ht="15.75" customHeight="1" x14ac:dyDescent="0.2">
      <c r="A512" s="2"/>
      <c r="B512" s="3"/>
      <c r="C512" s="4"/>
      <c r="D512" s="4"/>
      <c r="E512" s="4"/>
      <c r="F512" s="4"/>
      <c r="G512" s="4"/>
      <c r="H512" s="4"/>
      <c r="I512" s="2"/>
      <c r="J512" s="4"/>
      <c r="K512" s="4"/>
      <c r="L512" s="4"/>
      <c r="M512" s="4"/>
      <c r="N512" s="2"/>
      <c r="O512" s="2"/>
      <c r="P512" s="2"/>
      <c r="Q512" s="2"/>
      <c r="R512" s="2"/>
      <c r="S512" s="2"/>
      <c r="T512" s="4"/>
      <c r="U512" s="4"/>
      <c r="V512" s="4"/>
      <c r="W512" s="5"/>
      <c r="X512" s="4"/>
      <c r="Y512" s="4"/>
      <c r="Z512" s="4"/>
      <c r="AA512" s="4"/>
      <c r="AB512" s="4"/>
      <c r="AC512" s="3"/>
      <c r="AD512" s="3"/>
      <c r="AE512" s="4"/>
      <c r="AF512" s="3"/>
      <c r="AG512" s="4"/>
      <c r="AH512" s="4"/>
      <c r="AI512" s="4"/>
      <c r="AJ512" s="4"/>
      <c r="AK512" s="4"/>
      <c r="AL512" s="4"/>
      <c r="AM512" s="4"/>
    </row>
    <row r="513" spans="1:39" ht="15.75" customHeight="1" x14ac:dyDescent="0.2">
      <c r="A513" s="2"/>
      <c r="B513" s="3"/>
      <c r="C513" s="4"/>
      <c r="D513" s="4"/>
      <c r="E513" s="4"/>
      <c r="F513" s="4"/>
      <c r="G513" s="4"/>
      <c r="H513" s="4"/>
      <c r="I513" s="2"/>
      <c r="J513" s="4"/>
      <c r="K513" s="4"/>
      <c r="L513" s="4"/>
      <c r="M513" s="4"/>
      <c r="N513" s="2"/>
      <c r="O513" s="2"/>
      <c r="P513" s="2"/>
      <c r="Q513" s="2"/>
      <c r="R513" s="2"/>
      <c r="S513" s="2"/>
      <c r="T513" s="4"/>
      <c r="U513" s="4"/>
      <c r="V513" s="4"/>
      <c r="W513" s="5"/>
      <c r="X513" s="4"/>
      <c r="Y513" s="4"/>
      <c r="Z513" s="4"/>
      <c r="AA513" s="4"/>
      <c r="AB513" s="4"/>
      <c r="AC513" s="3"/>
      <c r="AD513" s="3"/>
      <c r="AE513" s="4"/>
      <c r="AF513" s="3"/>
      <c r="AG513" s="4"/>
      <c r="AH513" s="4"/>
      <c r="AI513" s="4"/>
      <c r="AJ513" s="4"/>
      <c r="AK513" s="4"/>
      <c r="AL513" s="4"/>
      <c r="AM513" s="4"/>
    </row>
    <row r="514" spans="1:39" ht="15.75" customHeight="1" x14ac:dyDescent="0.2">
      <c r="A514" s="2"/>
      <c r="B514" s="3"/>
      <c r="C514" s="4"/>
      <c r="D514" s="4"/>
      <c r="E514" s="4"/>
      <c r="F514" s="4"/>
      <c r="G514" s="4"/>
      <c r="H514" s="4"/>
      <c r="I514" s="2"/>
      <c r="J514" s="4"/>
      <c r="K514" s="4"/>
      <c r="L514" s="4"/>
      <c r="M514" s="4"/>
      <c r="N514" s="2"/>
      <c r="O514" s="2"/>
      <c r="P514" s="2"/>
      <c r="Q514" s="2"/>
      <c r="R514" s="2"/>
      <c r="S514" s="2"/>
      <c r="T514" s="4"/>
      <c r="U514" s="4"/>
      <c r="V514" s="4"/>
      <c r="W514" s="5"/>
      <c r="X514" s="4"/>
      <c r="Y514" s="4"/>
      <c r="Z514" s="4"/>
      <c r="AA514" s="4"/>
      <c r="AB514" s="4"/>
      <c r="AC514" s="3"/>
      <c r="AD514" s="3"/>
      <c r="AE514" s="4"/>
      <c r="AF514" s="3"/>
      <c r="AG514" s="4"/>
      <c r="AH514" s="4"/>
      <c r="AI514" s="4"/>
      <c r="AJ514" s="4"/>
      <c r="AK514" s="4"/>
      <c r="AL514" s="4"/>
      <c r="AM514" s="4"/>
    </row>
    <row r="515" spans="1:39" ht="15.75" customHeight="1" x14ac:dyDescent="0.2">
      <c r="A515" s="2"/>
      <c r="B515" s="3"/>
      <c r="C515" s="4"/>
      <c r="D515" s="4"/>
      <c r="E515" s="4"/>
      <c r="F515" s="4"/>
      <c r="G515" s="4"/>
      <c r="H515" s="4"/>
      <c r="I515" s="2"/>
      <c r="J515" s="4"/>
      <c r="K515" s="4"/>
      <c r="L515" s="4"/>
      <c r="M515" s="4"/>
      <c r="N515" s="2"/>
      <c r="O515" s="2"/>
      <c r="P515" s="2"/>
      <c r="Q515" s="2"/>
      <c r="R515" s="2"/>
      <c r="S515" s="2"/>
      <c r="T515" s="4"/>
      <c r="U515" s="4"/>
      <c r="V515" s="4"/>
      <c r="W515" s="5"/>
      <c r="X515" s="4"/>
      <c r="Y515" s="4"/>
      <c r="Z515" s="4"/>
      <c r="AA515" s="4"/>
      <c r="AB515" s="4"/>
      <c r="AC515" s="3"/>
      <c r="AD515" s="3"/>
      <c r="AE515" s="4"/>
      <c r="AF515" s="3"/>
      <c r="AG515" s="4"/>
      <c r="AH515" s="4"/>
      <c r="AI515" s="4"/>
      <c r="AJ515" s="4"/>
      <c r="AK515" s="4"/>
      <c r="AL515" s="4"/>
      <c r="AM515" s="4"/>
    </row>
    <row r="516" spans="1:39" ht="15.75" customHeight="1" x14ac:dyDescent="0.2">
      <c r="A516" s="2"/>
      <c r="B516" s="3"/>
      <c r="C516" s="4"/>
      <c r="D516" s="4"/>
      <c r="E516" s="4"/>
      <c r="F516" s="4"/>
      <c r="G516" s="4"/>
      <c r="H516" s="4"/>
      <c r="I516" s="2"/>
      <c r="J516" s="4"/>
      <c r="K516" s="4"/>
      <c r="L516" s="4"/>
      <c r="M516" s="4"/>
      <c r="N516" s="2"/>
      <c r="O516" s="2"/>
      <c r="P516" s="2"/>
      <c r="Q516" s="2"/>
      <c r="R516" s="2"/>
      <c r="S516" s="2"/>
      <c r="T516" s="4"/>
      <c r="U516" s="4"/>
      <c r="V516" s="4"/>
      <c r="W516" s="5"/>
      <c r="X516" s="4"/>
      <c r="Y516" s="4"/>
      <c r="Z516" s="4"/>
      <c r="AA516" s="4"/>
      <c r="AB516" s="4"/>
      <c r="AC516" s="3"/>
      <c r="AD516" s="3"/>
      <c r="AE516" s="4"/>
      <c r="AF516" s="3"/>
      <c r="AG516" s="4"/>
      <c r="AH516" s="4"/>
      <c r="AI516" s="4"/>
      <c r="AJ516" s="4"/>
      <c r="AK516" s="4"/>
      <c r="AL516" s="4"/>
      <c r="AM516" s="4"/>
    </row>
    <row r="517" spans="1:39" ht="15.75" customHeight="1" x14ac:dyDescent="0.2">
      <c r="A517" s="2"/>
      <c r="B517" s="3"/>
      <c r="C517" s="4"/>
      <c r="D517" s="4"/>
      <c r="E517" s="4"/>
      <c r="F517" s="4"/>
      <c r="G517" s="4"/>
      <c r="H517" s="4"/>
      <c r="I517" s="2"/>
      <c r="J517" s="4"/>
      <c r="K517" s="4"/>
      <c r="L517" s="4"/>
      <c r="M517" s="4"/>
      <c r="N517" s="2"/>
      <c r="O517" s="2"/>
      <c r="P517" s="2"/>
      <c r="Q517" s="2"/>
      <c r="R517" s="2"/>
      <c r="S517" s="2"/>
      <c r="T517" s="4"/>
      <c r="U517" s="4"/>
      <c r="V517" s="4"/>
      <c r="W517" s="5"/>
      <c r="X517" s="4"/>
      <c r="Y517" s="4"/>
      <c r="Z517" s="4"/>
      <c r="AA517" s="4"/>
      <c r="AB517" s="4"/>
      <c r="AC517" s="3"/>
      <c r="AD517" s="3"/>
      <c r="AE517" s="4"/>
      <c r="AF517" s="3"/>
      <c r="AG517" s="4"/>
      <c r="AH517" s="4"/>
      <c r="AI517" s="4"/>
      <c r="AJ517" s="4"/>
      <c r="AK517" s="4"/>
      <c r="AL517" s="4"/>
      <c r="AM517" s="4"/>
    </row>
    <row r="518" spans="1:39" ht="15.75" customHeight="1" x14ac:dyDescent="0.2">
      <c r="A518" s="2"/>
      <c r="B518" s="3"/>
      <c r="C518" s="4"/>
      <c r="D518" s="4"/>
      <c r="E518" s="4"/>
      <c r="F518" s="4"/>
      <c r="G518" s="4"/>
      <c r="H518" s="4"/>
      <c r="I518" s="2"/>
      <c r="J518" s="4"/>
      <c r="K518" s="4"/>
      <c r="L518" s="4"/>
      <c r="M518" s="4"/>
      <c r="N518" s="2"/>
      <c r="O518" s="2"/>
      <c r="P518" s="2"/>
      <c r="Q518" s="2"/>
      <c r="R518" s="2"/>
      <c r="S518" s="2"/>
      <c r="T518" s="4"/>
      <c r="U518" s="4"/>
      <c r="V518" s="4"/>
      <c r="W518" s="5"/>
      <c r="X518" s="4"/>
      <c r="Y518" s="4"/>
      <c r="Z518" s="4"/>
      <c r="AA518" s="4"/>
      <c r="AB518" s="4"/>
      <c r="AC518" s="3"/>
      <c r="AD518" s="3"/>
      <c r="AE518" s="4"/>
      <c r="AF518" s="3"/>
      <c r="AG518" s="4"/>
      <c r="AH518" s="4"/>
      <c r="AI518" s="4"/>
      <c r="AJ518" s="4"/>
      <c r="AK518" s="4"/>
      <c r="AL518" s="4"/>
      <c r="AM518" s="4"/>
    </row>
    <row r="519" spans="1:39" ht="15.75" customHeight="1" x14ac:dyDescent="0.2">
      <c r="A519" s="2"/>
      <c r="B519" s="3"/>
      <c r="C519" s="4"/>
      <c r="D519" s="4"/>
      <c r="E519" s="4"/>
      <c r="F519" s="4"/>
      <c r="G519" s="4"/>
      <c r="H519" s="4"/>
      <c r="I519" s="2"/>
      <c r="J519" s="4"/>
      <c r="K519" s="4"/>
      <c r="L519" s="4"/>
      <c r="M519" s="4"/>
      <c r="N519" s="2"/>
      <c r="O519" s="2"/>
      <c r="P519" s="2"/>
      <c r="Q519" s="2"/>
      <c r="R519" s="2"/>
      <c r="S519" s="2"/>
      <c r="T519" s="4"/>
      <c r="U519" s="4"/>
      <c r="V519" s="4"/>
      <c r="W519" s="5"/>
      <c r="X519" s="4"/>
      <c r="Y519" s="4"/>
      <c r="Z519" s="4"/>
      <c r="AA519" s="4"/>
      <c r="AB519" s="4"/>
      <c r="AC519" s="3"/>
      <c r="AD519" s="3"/>
      <c r="AE519" s="4"/>
      <c r="AF519" s="3"/>
      <c r="AG519" s="4"/>
      <c r="AH519" s="4"/>
      <c r="AI519" s="4"/>
      <c r="AJ519" s="4"/>
      <c r="AK519" s="4"/>
      <c r="AL519" s="4"/>
      <c r="AM519" s="4"/>
    </row>
    <row r="520" spans="1:39" ht="15.75" customHeight="1" x14ac:dyDescent="0.2">
      <c r="A520" s="2"/>
      <c r="B520" s="3"/>
      <c r="C520" s="4"/>
      <c r="D520" s="4"/>
      <c r="E520" s="4"/>
      <c r="F520" s="4"/>
      <c r="G520" s="4"/>
      <c r="H520" s="4"/>
      <c r="I520" s="2"/>
      <c r="J520" s="4"/>
      <c r="K520" s="4"/>
      <c r="L520" s="4"/>
      <c r="M520" s="4"/>
      <c r="N520" s="2"/>
      <c r="O520" s="2"/>
      <c r="P520" s="2"/>
      <c r="Q520" s="2"/>
      <c r="R520" s="2"/>
      <c r="S520" s="2"/>
      <c r="T520" s="4"/>
      <c r="U520" s="4"/>
      <c r="V520" s="4"/>
      <c r="W520" s="5"/>
      <c r="X520" s="4"/>
      <c r="Y520" s="4"/>
      <c r="Z520" s="4"/>
      <c r="AA520" s="4"/>
      <c r="AB520" s="4"/>
      <c r="AC520" s="3"/>
      <c r="AD520" s="3"/>
      <c r="AE520" s="4"/>
      <c r="AF520" s="3"/>
      <c r="AG520" s="4"/>
      <c r="AH520" s="4"/>
      <c r="AI520" s="4"/>
      <c r="AJ520" s="4"/>
      <c r="AK520" s="4"/>
      <c r="AL520" s="4"/>
      <c r="AM520" s="4"/>
    </row>
    <row r="521" spans="1:39" ht="15.75" customHeight="1" x14ac:dyDescent="0.2">
      <c r="A521" s="2"/>
      <c r="B521" s="3"/>
      <c r="C521" s="4"/>
      <c r="D521" s="4"/>
      <c r="E521" s="4"/>
      <c r="F521" s="4"/>
      <c r="G521" s="4"/>
      <c r="H521" s="4"/>
      <c r="I521" s="2"/>
      <c r="J521" s="4"/>
      <c r="K521" s="4"/>
      <c r="L521" s="4"/>
      <c r="M521" s="4"/>
      <c r="N521" s="2"/>
      <c r="O521" s="2"/>
      <c r="P521" s="2"/>
      <c r="Q521" s="2"/>
      <c r="R521" s="2"/>
      <c r="S521" s="2"/>
      <c r="T521" s="4"/>
      <c r="U521" s="4"/>
      <c r="V521" s="4"/>
      <c r="W521" s="5"/>
      <c r="X521" s="4"/>
      <c r="Y521" s="4"/>
      <c r="Z521" s="4"/>
      <c r="AA521" s="4"/>
      <c r="AB521" s="4"/>
      <c r="AC521" s="3"/>
      <c r="AD521" s="3"/>
      <c r="AE521" s="4"/>
      <c r="AF521" s="3"/>
      <c r="AG521" s="4"/>
      <c r="AH521" s="4"/>
      <c r="AI521" s="4"/>
      <c r="AJ521" s="4"/>
      <c r="AK521" s="4"/>
      <c r="AL521" s="4"/>
      <c r="AM521" s="4"/>
    </row>
    <row r="522" spans="1:39" ht="15.75" customHeight="1" x14ac:dyDescent="0.2">
      <c r="A522" s="2"/>
      <c r="B522" s="3"/>
      <c r="C522" s="4"/>
      <c r="D522" s="4"/>
      <c r="E522" s="4"/>
      <c r="F522" s="4"/>
      <c r="G522" s="4"/>
      <c r="H522" s="4"/>
      <c r="I522" s="2"/>
      <c r="J522" s="4"/>
      <c r="K522" s="4"/>
      <c r="L522" s="4"/>
      <c r="M522" s="4"/>
      <c r="N522" s="2"/>
      <c r="O522" s="2"/>
      <c r="P522" s="2"/>
      <c r="Q522" s="2"/>
      <c r="R522" s="2"/>
      <c r="S522" s="2"/>
      <c r="T522" s="4"/>
      <c r="U522" s="4"/>
      <c r="V522" s="4"/>
      <c r="W522" s="5"/>
      <c r="X522" s="4"/>
      <c r="Y522" s="4"/>
      <c r="Z522" s="4"/>
      <c r="AA522" s="4"/>
      <c r="AB522" s="4"/>
      <c r="AC522" s="3"/>
      <c r="AD522" s="3"/>
      <c r="AE522" s="4"/>
      <c r="AF522" s="3"/>
      <c r="AG522" s="4"/>
      <c r="AH522" s="4"/>
      <c r="AI522" s="4"/>
      <c r="AJ522" s="4"/>
      <c r="AK522" s="4"/>
      <c r="AL522" s="4"/>
      <c r="AM522" s="4"/>
    </row>
    <row r="523" spans="1:39" ht="15.75" customHeight="1" x14ac:dyDescent="0.2">
      <c r="A523" s="2"/>
      <c r="B523" s="3"/>
      <c r="C523" s="4"/>
      <c r="D523" s="4"/>
      <c r="E523" s="4"/>
      <c r="F523" s="4"/>
      <c r="G523" s="4"/>
      <c r="H523" s="4"/>
      <c r="I523" s="2"/>
      <c r="J523" s="4"/>
      <c r="K523" s="4"/>
      <c r="L523" s="4"/>
      <c r="M523" s="4"/>
      <c r="N523" s="2"/>
      <c r="O523" s="2"/>
      <c r="P523" s="2"/>
      <c r="Q523" s="2"/>
      <c r="R523" s="2"/>
      <c r="S523" s="2"/>
      <c r="T523" s="4"/>
      <c r="U523" s="4"/>
      <c r="V523" s="4"/>
      <c r="W523" s="5"/>
      <c r="X523" s="4"/>
      <c r="Y523" s="4"/>
      <c r="Z523" s="4"/>
      <c r="AA523" s="4"/>
      <c r="AB523" s="4"/>
      <c r="AC523" s="3"/>
      <c r="AD523" s="3"/>
      <c r="AE523" s="4"/>
      <c r="AF523" s="3"/>
      <c r="AG523" s="4"/>
      <c r="AH523" s="4"/>
      <c r="AI523" s="4"/>
      <c r="AJ523" s="4"/>
      <c r="AK523" s="4"/>
      <c r="AL523" s="4"/>
      <c r="AM523" s="4"/>
    </row>
    <row r="524" spans="1:39" ht="15.75" customHeight="1" x14ac:dyDescent="0.2">
      <c r="A524" s="2"/>
      <c r="B524" s="3"/>
      <c r="C524" s="4"/>
      <c r="D524" s="4"/>
      <c r="E524" s="4"/>
      <c r="F524" s="4"/>
      <c r="G524" s="4"/>
      <c r="H524" s="4"/>
      <c r="I524" s="2"/>
      <c r="J524" s="4"/>
      <c r="K524" s="4"/>
      <c r="L524" s="4"/>
      <c r="M524" s="4"/>
      <c r="N524" s="2"/>
      <c r="O524" s="2"/>
      <c r="P524" s="2"/>
      <c r="Q524" s="2"/>
      <c r="R524" s="2"/>
      <c r="S524" s="2"/>
      <c r="T524" s="4"/>
      <c r="U524" s="4"/>
      <c r="V524" s="4"/>
      <c r="W524" s="5"/>
      <c r="X524" s="4"/>
      <c r="Y524" s="4"/>
      <c r="Z524" s="4"/>
      <c r="AA524" s="4"/>
      <c r="AB524" s="4"/>
      <c r="AC524" s="3"/>
      <c r="AD524" s="3"/>
      <c r="AE524" s="4"/>
      <c r="AF524" s="3"/>
      <c r="AG524" s="4"/>
      <c r="AH524" s="4"/>
      <c r="AI524" s="4"/>
      <c r="AJ524" s="4"/>
      <c r="AK524" s="4"/>
      <c r="AL524" s="4"/>
      <c r="AM524" s="4"/>
    </row>
    <row r="525" spans="1:39" ht="15.75" customHeight="1" x14ac:dyDescent="0.2">
      <c r="A525" s="2"/>
      <c r="B525" s="3"/>
      <c r="C525" s="4"/>
      <c r="D525" s="4"/>
      <c r="E525" s="4"/>
      <c r="F525" s="4"/>
      <c r="G525" s="4"/>
      <c r="H525" s="4"/>
      <c r="I525" s="2"/>
      <c r="J525" s="4"/>
      <c r="K525" s="4"/>
      <c r="L525" s="4"/>
      <c r="M525" s="4"/>
      <c r="N525" s="2"/>
      <c r="O525" s="2"/>
      <c r="P525" s="2"/>
      <c r="Q525" s="2"/>
      <c r="R525" s="2"/>
      <c r="S525" s="2"/>
      <c r="T525" s="4"/>
      <c r="U525" s="4"/>
      <c r="V525" s="4"/>
      <c r="W525" s="5"/>
      <c r="X525" s="4"/>
      <c r="Y525" s="4"/>
      <c r="Z525" s="4"/>
      <c r="AA525" s="4"/>
      <c r="AB525" s="4"/>
      <c r="AC525" s="3"/>
      <c r="AD525" s="3"/>
      <c r="AE525" s="4"/>
      <c r="AF525" s="3"/>
      <c r="AG525" s="4"/>
      <c r="AH525" s="4"/>
      <c r="AI525" s="4"/>
      <c r="AJ525" s="4"/>
      <c r="AK525" s="4"/>
      <c r="AL525" s="4"/>
      <c r="AM525" s="4"/>
    </row>
    <row r="526" spans="1:39" ht="15.75" customHeight="1" x14ac:dyDescent="0.2">
      <c r="A526" s="2"/>
      <c r="B526" s="3"/>
      <c r="C526" s="4"/>
      <c r="D526" s="4"/>
      <c r="E526" s="4"/>
      <c r="F526" s="4"/>
      <c r="G526" s="4"/>
      <c r="H526" s="4"/>
      <c r="I526" s="2"/>
      <c r="J526" s="4"/>
      <c r="K526" s="4"/>
      <c r="L526" s="4"/>
      <c r="M526" s="4"/>
      <c r="N526" s="2"/>
      <c r="O526" s="2"/>
      <c r="P526" s="2"/>
      <c r="Q526" s="2"/>
      <c r="R526" s="2"/>
      <c r="S526" s="2"/>
      <c r="T526" s="4"/>
      <c r="U526" s="4"/>
      <c r="V526" s="4"/>
      <c r="W526" s="5"/>
      <c r="X526" s="4"/>
      <c r="Y526" s="4"/>
      <c r="Z526" s="4"/>
      <c r="AA526" s="4"/>
      <c r="AB526" s="4"/>
      <c r="AC526" s="3"/>
      <c r="AD526" s="3"/>
      <c r="AE526" s="4"/>
      <c r="AF526" s="3"/>
      <c r="AG526" s="4"/>
      <c r="AH526" s="4"/>
      <c r="AI526" s="4"/>
      <c r="AJ526" s="4"/>
      <c r="AK526" s="4"/>
      <c r="AL526" s="4"/>
      <c r="AM526" s="4"/>
    </row>
    <row r="527" spans="1:39" ht="15.75" customHeight="1" x14ac:dyDescent="0.2">
      <c r="A527" s="2"/>
      <c r="B527" s="3"/>
      <c r="C527" s="4"/>
      <c r="D527" s="4"/>
      <c r="E527" s="4"/>
      <c r="F527" s="4"/>
      <c r="G527" s="4"/>
      <c r="H527" s="4"/>
      <c r="I527" s="2"/>
      <c r="J527" s="4"/>
      <c r="K527" s="4"/>
      <c r="L527" s="4"/>
      <c r="M527" s="4"/>
      <c r="N527" s="2"/>
      <c r="O527" s="2"/>
      <c r="P527" s="2"/>
      <c r="Q527" s="2"/>
      <c r="R527" s="2"/>
      <c r="S527" s="2"/>
      <c r="T527" s="4"/>
      <c r="U527" s="4"/>
      <c r="V527" s="4"/>
      <c r="W527" s="5"/>
      <c r="X527" s="4"/>
      <c r="Y527" s="4"/>
      <c r="Z527" s="4"/>
      <c r="AA527" s="4"/>
      <c r="AB527" s="4"/>
      <c r="AC527" s="3"/>
      <c r="AD527" s="3"/>
      <c r="AE527" s="4"/>
      <c r="AF527" s="3"/>
      <c r="AG527" s="4"/>
      <c r="AH527" s="4"/>
      <c r="AI527" s="4"/>
      <c r="AJ527" s="4"/>
      <c r="AK527" s="4"/>
      <c r="AL527" s="4"/>
      <c r="AM527" s="4"/>
    </row>
    <row r="528" spans="1:39" ht="15.75" customHeight="1" x14ac:dyDescent="0.2">
      <c r="A528" s="2"/>
      <c r="B528" s="3"/>
      <c r="C528" s="4"/>
      <c r="D528" s="4"/>
      <c r="E528" s="4"/>
      <c r="F528" s="4"/>
      <c r="G528" s="4"/>
      <c r="H528" s="4"/>
      <c r="I528" s="2"/>
      <c r="J528" s="4"/>
      <c r="K528" s="4"/>
      <c r="L528" s="4"/>
      <c r="M528" s="4"/>
      <c r="N528" s="2"/>
      <c r="O528" s="2"/>
      <c r="P528" s="2"/>
      <c r="Q528" s="2"/>
      <c r="R528" s="2"/>
      <c r="S528" s="2"/>
      <c r="T528" s="4"/>
      <c r="U528" s="4"/>
      <c r="V528" s="4"/>
      <c r="W528" s="5"/>
      <c r="X528" s="4"/>
      <c r="Y528" s="4"/>
      <c r="Z528" s="4"/>
      <c r="AA528" s="4"/>
      <c r="AB528" s="4"/>
      <c r="AC528" s="3"/>
      <c r="AD528" s="3"/>
      <c r="AE528" s="4"/>
      <c r="AF528" s="3"/>
      <c r="AG528" s="4"/>
      <c r="AH528" s="4"/>
      <c r="AI528" s="4"/>
      <c r="AJ528" s="4"/>
      <c r="AK528" s="4"/>
      <c r="AL528" s="4"/>
      <c r="AM528" s="4"/>
    </row>
    <row r="529" spans="1:39" ht="15.75" customHeight="1" x14ac:dyDescent="0.2">
      <c r="A529" s="2"/>
      <c r="B529" s="3"/>
      <c r="C529" s="4"/>
      <c r="D529" s="4"/>
      <c r="E529" s="4"/>
      <c r="F529" s="4"/>
      <c r="G529" s="4"/>
      <c r="H529" s="4"/>
      <c r="I529" s="2"/>
      <c r="J529" s="4"/>
      <c r="K529" s="4"/>
      <c r="L529" s="4"/>
      <c r="M529" s="4"/>
      <c r="N529" s="2"/>
      <c r="O529" s="2"/>
      <c r="P529" s="2"/>
      <c r="Q529" s="2"/>
      <c r="R529" s="2"/>
      <c r="S529" s="2"/>
      <c r="T529" s="4"/>
      <c r="U529" s="4"/>
      <c r="V529" s="4"/>
      <c r="W529" s="5"/>
      <c r="X529" s="4"/>
      <c r="Y529" s="4"/>
      <c r="Z529" s="4"/>
      <c r="AA529" s="4"/>
      <c r="AB529" s="4"/>
      <c r="AC529" s="3"/>
      <c r="AD529" s="3"/>
      <c r="AE529" s="4"/>
      <c r="AF529" s="3"/>
      <c r="AG529" s="4"/>
      <c r="AH529" s="4"/>
      <c r="AI529" s="4"/>
      <c r="AJ529" s="4"/>
      <c r="AK529" s="4"/>
      <c r="AL529" s="4"/>
      <c r="AM529" s="4"/>
    </row>
    <row r="530" spans="1:39" ht="15.75" customHeight="1" x14ac:dyDescent="0.2">
      <c r="A530" s="2"/>
      <c r="B530" s="3"/>
      <c r="C530" s="4"/>
      <c r="D530" s="4"/>
      <c r="E530" s="4"/>
      <c r="F530" s="4"/>
      <c r="G530" s="4"/>
      <c r="H530" s="4"/>
      <c r="I530" s="2"/>
      <c r="J530" s="4"/>
      <c r="K530" s="4"/>
      <c r="L530" s="4"/>
      <c r="M530" s="4"/>
      <c r="N530" s="2"/>
      <c r="O530" s="2"/>
      <c r="P530" s="2"/>
      <c r="Q530" s="2"/>
      <c r="R530" s="2"/>
      <c r="S530" s="2"/>
      <c r="T530" s="4"/>
      <c r="U530" s="4"/>
      <c r="V530" s="4"/>
      <c r="W530" s="5"/>
      <c r="X530" s="4"/>
      <c r="Y530" s="4"/>
      <c r="Z530" s="4"/>
      <c r="AA530" s="4"/>
      <c r="AB530" s="4"/>
      <c r="AC530" s="3"/>
      <c r="AD530" s="3"/>
      <c r="AE530" s="4"/>
      <c r="AF530" s="3"/>
      <c r="AG530" s="4"/>
      <c r="AH530" s="4"/>
      <c r="AI530" s="4"/>
      <c r="AJ530" s="4"/>
      <c r="AK530" s="4"/>
      <c r="AL530" s="4"/>
      <c r="AM530" s="4"/>
    </row>
    <row r="531" spans="1:39" ht="15.75" customHeight="1" x14ac:dyDescent="0.2">
      <c r="A531" s="2"/>
      <c r="B531" s="3"/>
      <c r="C531" s="4"/>
      <c r="D531" s="4"/>
      <c r="E531" s="4"/>
      <c r="F531" s="4"/>
      <c r="G531" s="4"/>
      <c r="H531" s="4"/>
      <c r="I531" s="2"/>
      <c r="J531" s="4"/>
      <c r="K531" s="4"/>
      <c r="L531" s="4"/>
      <c r="M531" s="4"/>
      <c r="N531" s="2"/>
      <c r="O531" s="2"/>
      <c r="P531" s="2"/>
      <c r="Q531" s="2"/>
      <c r="R531" s="2"/>
      <c r="S531" s="2"/>
      <c r="T531" s="4"/>
      <c r="U531" s="4"/>
      <c r="V531" s="4"/>
      <c r="W531" s="5"/>
      <c r="X531" s="4"/>
      <c r="Y531" s="4"/>
      <c r="Z531" s="4"/>
      <c r="AA531" s="4"/>
      <c r="AB531" s="4"/>
      <c r="AC531" s="3"/>
      <c r="AD531" s="3"/>
      <c r="AE531" s="4"/>
      <c r="AF531" s="3"/>
      <c r="AG531" s="4"/>
      <c r="AH531" s="4"/>
      <c r="AI531" s="4"/>
      <c r="AJ531" s="4"/>
      <c r="AK531" s="4"/>
      <c r="AL531" s="4"/>
      <c r="AM531" s="4"/>
    </row>
    <row r="532" spans="1:39" ht="15.75" customHeight="1" x14ac:dyDescent="0.2">
      <c r="A532" s="2"/>
      <c r="B532" s="3"/>
      <c r="C532" s="4"/>
      <c r="D532" s="4"/>
      <c r="E532" s="4"/>
      <c r="F532" s="4"/>
      <c r="G532" s="4"/>
      <c r="H532" s="4"/>
      <c r="I532" s="2"/>
      <c r="J532" s="4"/>
      <c r="K532" s="4"/>
      <c r="L532" s="4"/>
      <c r="M532" s="4"/>
      <c r="N532" s="2"/>
      <c r="O532" s="2"/>
      <c r="P532" s="2"/>
      <c r="Q532" s="2"/>
      <c r="R532" s="2"/>
      <c r="S532" s="2"/>
      <c r="T532" s="4"/>
      <c r="U532" s="4"/>
      <c r="V532" s="4"/>
      <c r="W532" s="5"/>
      <c r="X532" s="4"/>
      <c r="Y532" s="4"/>
      <c r="Z532" s="4"/>
      <c r="AA532" s="4"/>
      <c r="AB532" s="4"/>
      <c r="AC532" s="3"/>
      <c r="AD532" s="3"/>
      <c r="AE532" s="4"/>
      <c r="AF532" s="3"/>
      <c r="AG532" s="4"/>
      <c r="AH532" s="4"/>
      <c r="AI532" s="4"/>
      <c r="AJ532" s="4"/>
      <c r="AK532" s="4"/>
      <c r="AL532" s="4"/>
      <c r="AM532" s="4"/>
    </row>
    <row r="533" spans="1:39" ht="15.75" customHeight="1" x14ac:dyDescent="0.2">
      <c r="A533" s="2"/>
      <c r="B533" s="3"/>
      <c r="C533" s="4"/>
      <c r="D533" s="4"/>
      <c r="E533" s="4"/>
      <c r="F533" s="4"/>
      <c r="G533" s="4"/>
      <c r="H533" s="4"/>
      <c r="I533" s="2"/>
      <c r="J533" s="4"/>
      <c r="K533" s="4"/>
      <c r="L533" s="4"/>
      <c r="M533" s="4"/>
      <c r="N533" s="2"/>
      <c r="O533" s="2"/>
      <c r="P533" s="2"/>
      <c r="Q533" s="2"/>
      <c r="R533" s="2"/>
      <c r="S533" s="2"/>
      <c r="T533" s="4"/>
      <c r="U533" s="4"/>
      <c r="V533" s="4"/>
      <c r="W533" s="5"/>
      <c r="X533" s="4"/>
      <c r="Y533" s="4"/>
      <c r="Z533" s="4"/>
      <c r="AA533" s="4"/>
      <c r="AB533" s="4"/>
      <c r="AC533" s="3"/>
      <c r="AD533" s="3"/>
      <c r="AE533" s="4"/>
      <c r="AF533" s="3"/>
      <c r="AG533" s="4"/>
      <c r="AH533" s="4"/>
      <c r="AI533" s="4"/>
      <c r="AJ533" s="4"/>
      <c r="AK533" s="4"/>
      <c r="AL533" s="4"/>
      <c r="AM533" s="4"/>
    </row>
    <row r="534" spans="1:39" ht="15.75" customHeight="1" x14ac:dyDescent="0.2">
      <c r="A534" s="2"/>
      <c r="B534" s="3"/>
      <c r="C534" s="4"/>
      <c r="D534" s="4"/>
      <c r="E534" s="4"/>
      <c r="F534" s="4"/>
      <c r="G534" s="4"/>
      <c r="H534" s="4"/>
      <c r="I534" s="2"/>
      <c r="J534" s="4"/>
      <c r="K534" s="4"/>
      <c r="L534" s="4"/>
      <c r="M534" s="4"/>
      <c r="N534" s="2"/>
      <c r="O534" s="2"/>
      <c r="P534" s="2"/>
      <c r="Q534" s="2"/>
      <c r="R534" s="2"/>
      <c r="S534" s="2"/>
      <c r="T534" s="4"/>
      <c r="U534" s="4"/>
      <c r="V534" s="4"/>
      <c r="W534" s="5"/>
      <c r="X534" s="4"/>
      <c r="Y534" s="4"/>
      <c r="Z534" s="4"/>
      <c r="AA534" s="4"/>
      <c r="AB534" s="4"/>
      <c r="AC534" s="3"/>
      <c r="AD534" s="3"/>
      <c r="AE534" s="4"/>
      <c r="AF534" s="3"/>
      <c r="AG534" s="4"/>
      <c r="AH534" s="4"/>
      <c r="AI534" s="4"/>
      <c r="AJ534" s="4"/>
      <c r="AK534" s="4"/>
      <c r="AL534" s="4"/>
      <c r="AM534" s="4"/>
    </row>
    <row r="535" spans="1:39" ht="15.75" customHeight="1" x14ac:dyDescent="0.2">
      <c r="A535" s="2"/>
      <c r="B535" s="3"/>
      <c r="C535" s="4"/>
      <c r="D535" s="4"/>
      <c r="E535" s="4"/>
      <c r="F535" s="4"/>
      <c r="G535" s="4"/>
      <c r="H535" s="4"/>
      <c r="I535" s="2"/>
      <c r="J535" s="4"/>
      <c r="K535" s="4"/>
      <c r="L535" s="4"/>
      <c r="M535" s="4"/>
      <c r="N535" s="2"/>
      <c r="O535" s="2"/>
      <c r="P535" s="2"/>
      <c r="Q535" s="2"/>
      <c r="R535" s="2"/>
      <c r="S535" s="2"/>
      <c r="T535" s="4"/>
      <c r="U535" s="4"/>
      <c r="V535" s="4"/>
      <c r="W535" s="5"/>
      <c r="X535" s="4"/>
      <c r="Y535" s="4"/>
      <c r="Z535" s="4"/>
      <c r="AA535" s="4"/>
      <c r="AB535" s="4"/>
      <c r="AC535" s="3"/>
      <c r="AD535" s="3"/>
      <c r="AE535" s="4"/>
      <c r="AF535" s="3"/>
      <c r="AG535" s="4"/>
      <c r="AH535" s="4"/>
      <c r="AI535" s="4"/>
      <c r="AJ535" s="4"/>
      <c r="AK535" s="4"/>
      <c r="AL535" s="4"/>
      <c r="AM535" s="4"/>
    </row>
    <row r="536" spans="1:39" ht="15.75" customHeight="1" x14ac:dyDescent="0.2">
      <c r="A536" s="2"/>
      <c r="B536" s="3"/>
      <c r="C536" s="4"/>
      <c r="D536" s="4"/>
      <c r="E536" s="4"/>
      <c r="F536" s="4"/>
      <c r="G536" s="4"/>
      <c r="H536" s="4"/>
      <c r="I536" s="2"/>
      <c r="J536" s="4"/>
      <c r="K536" s="4"/>
      <c r="L536" s="4"/>
      <c r="M536" s="4"/>
      <c r="N536" s="2"/>
      <c r="O536" s="2"/>
      <c r="P536" s="2"/>
      <c r="Q536" s="2"/>
      <c r="R536" s="2"/>
      <c r="S536" s="2"/>
      <c r="T536" s="4"/>
      <c r="U536" s="4"/>
      <c r="V536" s="4"/>
      <c r="W536" s="5"/>
      <c r="X536" s="4"/>
      <c r="Y536" s="4"/>
      <c r="Z536" s="4"/>
      <c r="AA536" s="4"/>
      <c r="AB536" s="4"/>
      <c r="AC536" s="3"/>
      <c r="AD536" s="3"/>
      <c r="AE536" s="4"/>
      <c r="AF536" s="3"/>
      <c r="AG536" s="4"/>
      <c r="AH536" s="4"/>
      <c r="AI536" s="4"/>
      <c r="AJ536" s="4"/>
      <c r="AK536" s="4"/>
      <c r="AL536" s="4"/>
      <c r="AM536" s="4"/>
    </row>
    <row r="537" spans="1:39" ht="15.75" customHeight="1" x14ac:dyDescent="0.2">
      <c r="A537" s="2"/>
      <c r="B537" s="3"/>
      <c r="C537" s="4"/>
      <c r="D537" s="4"/>
      <c r="E537" s="4"/>
      <c r="F537" s="4"/>
      <c r="G537" s="4"/>
      <c r="H537" s="4"/>
      <c r="I537" s="2"/>
      <c r="J537" s="4"/>
      <c r="K537" s="4"/>
      <c r="L537" s="4"/>
      <c r="M537" s="4"/>
      <c r="N537" s="2"/>
      <c r="O537" s="2"/>
      <c r="P537" s="2"/>
      <c r="Q537" s="2"/>
      <c r="R537" s="2"/>
      <c r="S537" s="2"/>
      <c r="T537" s="4"/>
      <c r="U537" s="4"/>
      <c r="V537" s="4"/>
      <c r="W537" s="5"/>
      <c r="X537" s="4"/>
      <c r="Y537" s="4"/>
      <c r="Z537" s="4"/>
      <c r="AA537" s="4"/>
      <c r="AB537" s="4"/>
      <c r="AC537" s="3"/>
      <c r="AD537" s="3"/>
      <c r="AE537" s="4"/>
      <c r="AF537" s="3"/>
      <c r="AG537" s="4"/>
      <c r="AH537" s="4"/>
      <c r="AI537" s="4"/>
      <c r="AJ537" s="4"/>
      <c r="AK537" s="4"/>
      <c r="AL537" s="4"/>
      <c r="AM537" s="4"/>
    </row>
    <row r="538" spans="1:39" ht="15.75" customHeight="1" x14ac:dyDescent="0.2">
      <c r="A538" s="2"/>
      <c r="B538" s="3"/>
      <c r="C538" s="4"/>
      <c r="D538" s="4"/>
      <c r="E538" s="4"/>
      <c r="F538" s="4"/>
      <c r="G538" s="4"/>
      <c r="H538" s="4"/>
      <c r="I538" s="2"/>
      <c r="J538" s="4"/>
      <c r="K538" s="4"/>
      <c r="L538" s="4"/>
      <c r="M538" s="4"/>
      <c r="N538" s="2"/>
      <c r="O538" s="2"/>
      <c r="P538" s="2"/>
      <c r="Q538" s="2"/>
      <c r="R538" s="2"/>
      <c r="S538" s="2"/>
      <c r="T538" s="4"/>
      <c r="U538" s="4"/>
      <c r="V538" s="4"/>
      <c r="W538" s="5"/>
      <c r="X538" s="4"/>
      <c r="Y538" s="4"/>
      <c r="Z538" s="4"/>
      <c r="AA538" s="4"/>
      <c r="AB538" s="4"/>
      <c r="AC538" s="3"/>
      <c r="AD538" s="3"/>
      <c r="AE538" s="4"/>
      <c r="AF538" s="3"/>
      <c r="AG538" s="4"/>
      <c r="AH538" s="4"/>
      <c r="AI538" s="4"/>
      <c r="AJ538" s="4"/>
      <c r="AK538" s="4"/>
      <c r="AL538" s="4"/>
      <c r="AM538" s="4"/>
    </row>
    <row r="539" spans="1:39" ht="15.75" customHeight="1" x14ac:dyDescent="0.2">
      <c r="A539" s="2"/>
      <c r="B539" s="3"/>
      <c r="C539" s="4"/>
      <c r="D539" s="4"/>
      <c r="E539" s="4"/>
      <c r="F539" s="4"/>
      <c r="G539" s="4"/>
      <c r="H539" s="4"/>
      <c r="I539" s="2"/>
      <c r="J539" s="4"/>
      <c r="K539" s="4"/>
      <c r="L539" s="4"/>
      <c r="M539" s="4"/>
      <c r="N539" s="2"/>
      <c r="O539" s="2"/>
      <c r="P539" s="2"/>
      <c r="Q539" s="2"/>
      <c r="R539" s="2"/>
      <c r="S539" s="2"/>
      <c r="T539" s="4"/>
      <c r="U539" s="4"/>
      <c r="V539" s="4"/>
      <c r="W539" s="5"/>
      <c r="X539" s="4"/>
      <c r="Y539" s="4"/>
      <c r="Z539" s="4"/>
      <c r="AA539" s="4"/>
      <c r="AB539" s="4"/>
      <c r="AC539" s="3"/>
      <c r="AD539" s="3"/>
      <c r="AE539" s="4"/>
      <c r="AF539" s="3"/>
      <c r="AG539" s="4"/>
      <c r="AH539" s="4"/>
      <c r="AI539" s="4"/>
      <c r="AJ539" s="4"/>
      <c r="AK539" s="4"/>
      <c r="AL539" s="4"/>
      <c r="AM539" s="4"/>
    </row>
    <row r="540" spans="1:39" ht="15.75" customHeight="1" x14ac:dyDescent="0.2">
      <c r="A540" s="2"/>
      <c r="B540" s="3"/>
      <c r="C540" s="4"/>
      <c r="D540" s="4"/>
      <c r="E540" s="4"/>
      <c r="F540" s="4"/>
      <c r="G540" s="4"/>
      <c r="H540" s="4"/>
      <c r="I540" s="2"/>
      <c r="J540" s="4"/>
      <c r="K540" s="4"/>
      <c r="L540" s="4"/>
      <c r="M540" s="4"/>
      <c r="N540" s="2"/>
      <c r="O540" s="2"/>
      <c r="P540" s="2"/>
      <c r="Q540" s="2"/>
      <c r="R540" s="2"/>
      <c r="S540" s="2"/>
      <c r="T540" s="4"/>
      <c r="U540" s="4"/>
      <c r="V540" s="4"/>
      <c r="W540" s="5"/>
      <c r="X540" s="4"/>
      <c r="Y540" s="4"/>
      <c r="Z540" s="4"/>
      <c r="AA540" s="4"/>
      <c r="AB540" s="4"/>
      <c r="AC540" s="3"/>
      <c r="AD540" s="3"/>
      <c r="AE540" s="4"/>
      <c r="AF540" s="3"/>
      <c r="AG540" s="4"/>
      <c r="AH540" s="4"/>
      <c r="AI540" s="4"/>
      <c r="AJ540" s="4"/>
      <c r="AK540" s="4"/>
      <c r="AL540" s="4"/>
      <c r="AM540" s="4"/>
    </row>
    <row r="541" spans="1:39" ht="15.75" customHeight="1" x14ac:dyDescent="0.2">
      <c r="A541" s="2"/>
      <c r="B541" s="3"/>
      <c r="C541" s="4"/>
      <c r="D541" s="4"/>
      <c r="E541" s="4"/>
      <c r="F541" s="4"/>
      <c r="G541" s="4"/>
      <c r="H541" s="4"/>
      <c r="I541" s="2"/>
      <c r="J541" s="4"/>
      <c r="K541" s="4"/>
      <c r="L541" s="4"/>
      <c r="M541" s="4"/>
      <c r="N541" s="2"/>
      <c r="O541" s="2"/>
      <c r="P541" s="2"/>
      <c r="Q541" s="2"/>
      <c r="R541" s="2"/>
      <c r="S541" s="2"/>
      <c r="T541" s="4"/>
      <c r="U541" s="4"/>
      <c r="V541" s="4"/>
      <c r="W541" s="5"/>
      <c r="X541" s="4"/>
      <c r="Y541" s="4"/>
      <c r="Z541" s="4"/>
      <c r="AA541" s="4"/>
      <c r="AB541" s="4"/>
      <c r="AC541" s="3"/>
      <c r="AD541" s="3"/>
      <c r="AE541" s="4"/>
      <c r="AF541" s="3"/>
      <c r="AG541" s="4"/>
      <c r="AH541" s="4"/>
      <c r="AI541" s="4"/>
      <c r="AJ541" s="4"/>
      <c r="AK541" s="4"/>
      <c r="AL541" s="4"/>
      <c r="AM541" s="4"/>
    </row>
    <row r="542" spans="1:39" ht="15.75" customHeight="1" x14ac:dyDescent="0.2">
      <c r="A542" s="2"/>
      <c r="B542" s="3"/>
      <c r="C542" s="4"/>
      <c r="D542" s="4"/>
      <c r="E542" s="4"/>
      <c r="F542" s="4"/>
      <c r="G542" s="4"/>
      <c r="H542" s="4"/>
      <c r="I542" s="2"/>
      <c r="J542" s="4"/>
      <c r="K542" s="4"/>
      <c r="L542" s="4"/>
      <c r="M542" s="4"/>
      <c r="N542" s="2"/>
      <c r="O542" s="2"/>
      <c r="P542" s="2"/>
      <c r="Q542" s="2"/>
      <c r="R542" s="2"/>
      <c r="S542" s="2"/>
      <c r="T542" s="4"/>
      <c r="U542" s="4"/>
      <c r="V542" s="4"/>
      <c r="W542" s="5"/>
      <c r="X542" s="4"/>
      <c r="Y542" s="4"/>
      <c r="Z542" s="4"/>
      <c r="AA542" s="4"/>
      <c r="AB542" s="4"/>
      <c r="AC542" s="3"/>
      <c r="AD542" s="3"/>
      <c r="AE542" s="4"/>
      <c r="AF542" s="3"/>
      <c r="AG542" s="4"/>
      <c r="AH542" s="4"/>
      <c r="AI542" s="4"/>
      <c r="AJ542" s="4"/>
      <c r="AK542" s="4"/>
      <c r="AL542" s="4"/>
      <c r="AM542" s="4"/>
    </row>
    <row r="543" spans="1:39" ht="15.75" customHeight="1" x14ac:dyDescent="0.2">
      <c r="A543" s="2"/>
      <c r="B543" s="3"/>
      <c r="C543" s="4"/>
      <c r="D543" s="4"/>
      <c r="E543" s="4"/>
      <c r="F543" s="4"/>
      <c r="G543" s="4"/>
      <c r="H543" s="4"/>
      <c r="I543" s="2"/>
      <c r="J543" s="4"/>
      <c r="K543" s="4"/>
      <c r="L543" s="4"/>
      <c r="M543" s="4"/>
      <c r="N543" s="2"/>
      <c r="O543" s="2"/>
      <c r="P543" s="2"/>
      <c r="Q543" s="2"/>
      <c r="R543" s="2"/>
      <c r="S543" s="2"/>
      <c r="T543" s="4"/>
      <c r="U543" s="4"/>
      <c r="V543" s="4"/>
      <c r="W543" s="5"/>
      <c r="X543" s="4"/>
      <c r="Y543" s="4"/>
      <c r="Z543" s="4"/>
      <c r="AA543" s="4"/>
      <c r="AB543" s="4"/>
      <c r="AC543" s="3"/>
      <c r="AD543" s="3"/>
      <c r="AE543" s="4"/>
      <c r="AF543" s="3"/>
      <c r="AG543" s="4"/>
      <c r="AH543" s="4"/>
      <c r="AI543" s="4"/>
      <c r="AJ543" s="4"/>
      <c r="AK543" s="4"/>
      <c r="AL543" s="4"/>
      <c r="AM543" s="4"/>
    </row>
    <row r="544" spans="1:39" ht="15.75" customHeight="1" x14ac:dyDescent="0.2">
      <c r="A544" s="2"/>
      <c r="B544" s="3"/>
      <c r="C544" s="4"/>
      <c r="D544" s="4"/>
      <c r="E544" s="4"/>
      <c r="F544" s="4"/>
      <c r="G544" s="4"/>
      <c r="H544" s="4"/>
      <c r="I544" s="2"/>
      <c r="J544" s="4"/>
      <c r="K544" s="4"/>
      <c r="L544" s="4"/>
      <c r="M544" s="4"/>
      <c r="N544" s="2"/>
      <c r="O544" s="2"/>
      <c r="P544" s="2"/>
      <c r="Q544" s="2"/>
      <c r="R544" s="2"/>
      <c r="S544" s="2"/>
      <c r="T544" s="4"/>
      <c r="U544" s="4"/>
      <c r="V544" s="4"/>
      <c r="W544" s="5"/>
      <c r="X544" s="4"/>
      <c r="Y544" s="4"/>
      <c r="Z544" s="4"/>
      <c r="AA544" s="4"/>
      <c r="AB544" s="4"/>
      <c r="AC544" s="3"/>
      <c r="AD544" s="3"/>
      <c r="AE544" s="4"/>
      <c r="AF544" s="3"/>
      <c r="AG544" s="4"/>
      <c r="AH544" s="4"/>
      <c r="AI544" s="4"/>
      <c r="AJ544" s="4"/>
      <c r="AK544" s="4"/>
      <c r="AL544" s="4"/>
      <c r="AM544" s="4"/>
    </row>
    <row r="545" spans="1:39" ht="15.75" customHeight="1" x14ac:dyDescent="0.2">
      <c r="A545" s="2"/>
      <c r="B545" s="3"/>
      <c r="C545" s="4"/>
      <c r="D545" s="4"/>
      <c r="E545" s="4"/>
      <c r="F545" s="4"/>
      <c r="G545" s="4"/>
      <c r="H545" s="4"/>
      <c r="I545" s="2"/>
      <c r="J545" s="4"/>
      <c r="K545" s="4"/>
      <c r="L545" s="4"/>
      <c r="M545" s="4"/>
      <c r="N545" s="2"/>
      <c r="O545" s="2"/>
      <c r="P545" s="2"/>
      <c r="Q545" s="2"/>
      <c r="R545" s="2"/>
      <c r="S545" s="2"/>
      <c r="T545" s="4"/>
      <c r="U545" s="4"/>
      <c r="V545" s="4"/>
      <c r="W545" s="5"/>
      <c r="X545" s="4"/>
      <c r="Y545" s="4"/>
      <c r="Z545" s="4"/>
      <c r="AA545" s="4"/>
      <c r="AB545" s="4"/>
      <c r="AC545" s="3"/>
      <c r="AD545" s="3"/>
      <c r="AE545" s="4"/>
      <c r="AF545" s="3"/>
      <c r="AG545" s="4"/>
      <c r="AH545" s="4"/>
      <c r="AI545" s="4"/>
      <c r="AJ545" s="4"/>
      <c r="AK545" s="4"/>
      <c r="AL545" s="4"/>
      <c r="AM545" s="4"/>
    </row>
    <row r="546" spans="1:39" ht="15.75" customHeight="1" x14ac:dyDescent="0.2">
      <c r="A546" s="2"/>
      <c r="B546" s="3"/>
      <c r="C546" s="4"/>
      <c r="D546" s="4"/>
      <c r="E546" s="4"/>
      <c r="F546" s="4"/>
      <c r="G546" s="4"/>
      <c r="H546" s="4"/>
      <c r="I546" s="2"/>
      <c r="J546" s="4"/>
      <c r="K546" s="4"/>
      <c r="L546" s="4"/>
      <c r="M546" s="4"/>
      <c r="N546" s="2"/>
      <c r="O546" s="2"/>
      <c r="P546" s="2"/>
      <c r="Q546" s="2"/>
      <c r="R546" s="2"/>
      <c r="S546" s="2"/>
      <c r="T546" s="4"/>
      <c r="U546" s="4"/>
      <c r="V546" s="4"/>
      <c r="W546" s="5"/>
      <c r="X546" s="4"/>
      <c r="Y546" s="4"/>
      <c r="Z546" s="4"/>
      <c r="AA546" s="4"/>
      <c r="AB546" s="4"/>
      <c r="AC546" s="3"/>
      <c r="AD546" s="3"/>
      <c r="AE546" s="4"/>
      <c r="AF546" s="3"/>
      <c r="AG546" s="4"/>
      <c r="AH546" s="4"/>
      <c r="AI546" s="4"/>
      <c r="AJ546" s="4"/>
      <c r="AK546" s="4"/>
      <c r="AL546" s="4"/>
      <c r="AM546" s="4"/>
    </row>
    <row r="547" spans="1:39" ht="15.75" customHeight="1" x14ac:dyDescent="0.2">
      <c r="A547" s="2"/>
      <c r="B547" s="3"/>
      <c r="C547" s="4"/>
      <c r="D547" s="4"/>
      <c r="E547" s="4"/>
      <c r="F547" s="4"/>
      <c r="G547" s="4"/>
      <c r="H547" s="4"/>
      <c r="I547" s="2"/>
      <c r="J547" s="4"/>
      <c r="K547" s="4"/>
      <c r="L547" s="4"/>
      <c r="M547" s="4"/>
      <c r="N547" s="2"/>
      <c r="O547" s="2"/>
      <c r="P547" s="2"/>
      <c r="Q547" s="2"/>
      <c r="R547" s="2"/>
      <c r="S547" s="2"/>
      <c r="T547" s="4"/>
      <c r="U547" s="4"/>
      <c r="V547" s="4"/>
      <c r="W547" s="5"/>
      <c r="X547" s="4"/>
      <c r="Y547" s="4"/>
      <c r="Z547" s="4"/>
      <c r="AA547" s="4"/>
      <c r="AB547" s="4"/>
      <c r="AC547" s="3"/>
      <c r="AD547" s="3"/>
      <c r="AE547" s="4"/>
      <c r="AF547" s="3"/>
      <c r="AG547" s="4"/>
      <c r="AH547" s="4"/>
      <c r="AI547" s="4"/>
      <c r="AJ547" s="4"/>
      <c r="AK547" s="4"/>
      <c r="AL547" s="4"/>
      <c r="AM547" s="4"/>
    </row>
    <row r="548" spans="1:39" ht="15.75" customHeight="1" x14ac:dyDescent="0.2">
      <c r="A548" s="2"/>
      <c r="B548" s="3"/>
      <c r="C548" s="4"/>
      <c r="D548" s="4"/>
      <c r="E548" s="4"/>
      <c r="F548" s="4"/>
      <c r="G548" s="4"/>
      <c r="H548" s="4"/>
      <c r="I548" s="2"/>
      <c r="J548" s="4"/>
      <c r="K548" s="4"/>
      <c r="L548" s="4"/>
      <c r="M548" s="4"/>
      <c r="N548" s="2"/>
      <c r="O548" s="2"/>
      <c r="P548" s="2"/>
      <c r="Q548" s="2"/>
      <c r="R548" s="2"/>
      <c r="S548" s="2"/>
      <c r="T548" s="4"/>
      <c r="U548" s="4"/>
      <c r="V548" s="4"/>
      <c r="W548" s="5"/>
      <c r="X548" s="4"/>
      <c r="Y548" s="4"/>
      <c r="Z548" s="4"/>
      <c r="AA548" s="4"/>
      <c r="AB548" s="4"/>
      <c r="AC548" s="3"/>
      <c r="AD548" s="3"/>
      <c r="AE548" s="4"/>
      <c r="AF548" s="3"/>
      <c r="AG548" s="4"/>
      <c r="AH548" s="4"/>
      <c r="AI548" s="4"/>
      <c r="AJ548" s="4"/>
      <c r="AK548" s="4"/>
      <c r="AL548" s="4"/>
      <c r="AM548" s="4"/>
    </row>
    <row r="549" spans="1:39" ht="15.75" customHeight="1" x14ac:dyDescent="0.2">
      <c r="A549" s="2"/>
      <c r="B549" s="3"/>
      <c r="C549" s="4"/>
      <c r="D549" s="4"/>
      <c r="E549" s="4"/>
      <c r="F549" s="4"/>
      <c r="G549" s="4"/>
      <c r="H549" s="4"/>
      <c r="I549" s="2"/>
      <c r="J549" s="4"/>
      <c r="K549" s="4"/>
      <c r="L549" s="4"/>
      <c r="M549" s="4"/>
      <c r="N549" s="2"/>
      <c r="O549" s="2"/>
      <c r="P549" s="2"/>
      <c r="Q549" s="2"/>
      <c r="R549" s="2"/>
      <c r="S549" s="2"/>
      <c r="T549" s="4"/>
      <c r="U549" s="4"/>
      <c r="V549" s="4"/>
      <c r="W549" s="5"/>
      <c r="X549" s="4"/>
      <c r="Y549" s="4"/>
      <c r="Z549" s="4"/>
      <c r="AA549" s="4"/>
      <c r="AB549" s="4"/>
      <c r="AC549" s="3"/>
      <c r="AD549" s="3"/>
      <c r="AE549" s="4"/>
      <c r="AF549" s="3"/>
      <c r="AG549" s="4"/>
      <c r="AH549" s="4"/>
      <c r="AI549" s="4"/>
      <c r="AJ549" s="4"/>
      <c r="AK549" s="4"/>
      <c r="AL549" s="4"/>
      <c r="AM549" s="4"/>
    </row>
    <row r="550" spans="1:39" ht="15.75" customHeight="1" x14ac:dyDescent="0.2">
      <c r="A550" s="2"/>
      <c r="B550" s="3"/>
      <c r="C550" s="4"/>
      <c r="D550" s="4"/>
      <c r="E550" s="4"/>
      <c r="F550" s="4"/>
      <c r="G550" s="4"/>
      <c r="H550" s="4"/>
      <c r="I550" s="2"/>
      <c r="J550" s="4"/>
      <c r="K550" s="4"/>
      <c r="L550" s="4"/>
      <c r="M550" s="4"/>
      <c r="N550" s="2"/>
      <c r="O550" s="2"/>
      <c r="P550" s="2"/>
      <c r="Q550" s="2"/>
      <c r="R550" s="2"/>
      <c r="S550" s="2"/>
      <c r="T550" s="4"/>
      <c r="U550" s="4"/>
      <c r="V550" s="4"/>
      <c r="W550" s="5"/>
      <c r="X550" s="4"/>
      <c r="Y550" s="4"/>
      <c r="Z550" s="4"/>
      <c r="AA550" s="4"/>
      <c r="AB550" s="4"/>
      <c r="AC550" s="3"/>
      <c r="AD550" s="3"/>
      <c r="AE550" s="4"/>
      <c r="AF550" s="3"/>
      <c r="AG550" s="4"/>
      <c r="AH550" s="4"/>
      <c r="AI550" s="4"/>
      <c r="AJ550" s="4"/>
      <c r="AK550" s="4"/>
      <c r="AL550" s="4"/>
      <c r="AM550" s="4"/>
    </row>
    <row r="551" spans="1:39" ht="15.75" customHeight="1" x14ac:dyDescent="0.2">
      <c r="A551" s="2"/>
      <c r="B551" s="3"/>
      <c r="C551" s="4"/>
      <c r="D551" s="4"/>
      <c r="E551" s="4"/>
      <c r="F551" s="4"/>
      <c r="G551" s="4"/>
      <c r="H551" s="4"/>
      <c r="I551" s="2"/>
      <c r="J551" s="4"/>
      <c r="K551" s="4"/>
      <c r="L551" s="4"/>
      <c r="M551" s="4"/>
      <c r="N551" s="2"/>
      <c r="O551" s="2"/>
      <c r="P551" s="2"/>
      <c r="Q551" s="2"/>
      <c r="R551" s="2"/>
      <c r="S551" s="2"/>
      <c r="T551" s="4"/>
      <c r="U551" s="4"/>
      <c r="V551" s="4"/>
      <c r="W551" s="5"/>
      <c r="X551" s="4"/>
      <c r="Y551" s="4"/>
      <c r="Z551" s="4"/>
      <c r="AA551" s="4"/>
      <c r="AB551" s="4"/>
      <c r="AC551" s="3"/>
      <c r="AD551" s="3"/>
      <c r="AE551" s="4"/>
      <c r="AF551" s="3"/>
      <c r="AG551" s="4"/>
      <c r="AH551" s="4"/>
      <c r="AI551" s="4"/>
      <c r="AJ551" s="4"/>
      <c r="AK551" s="4"/>
      <c r="AL551" s="4"/>
      <c r="AM551" s="4"/>
    </row>
    <row r="552" spans="1:39" ht="15.75" customHeight="1" x14ac:dyDescent="0.2">
      <c r="A552" s="2"/>
      <c r="B552" s="3"/>
      <c r="C552" s="4"/>
      <c r="D552" s="4"/>
      <c r="E552" s="4"/>
      <c r="F552" s="4"/>
      <c r="G552" s="4"/>
      <c r="H552" s="4"/>
      <c r="I552" s="2"/>
      <c r="J552" s="4"/>
      <c r="K552" s="4"/>
      <c r="L552" s="4"/>
      <c r="M552" s="4"/>
      <c r="N552" s="2"/>
      <c r="O552" s="2"/>
      <c r="P552" s="2"/>
      <c r="Q552" s="2"/>
      <c r="R552" s="2"/>
      <c r="S552" s="2"/>
      <c r="T552" s="4"/>
      <c r="U552" s="4"/>
      <c r="V552" s="4"/>
      <c r="W552" s="5"/>
      <c r="X552" s="4"/>
      <c r="Y552" s="4"/>
      <c r="Z552" s="4"/>
      <c r="AA552" s="4"/>
      <c r="AB552" s="4"/>
      <c r="AC552" s="3"/>
      <c r="AD552" s="3"/>
      <c r="AE552" s="4"/>
      <c r="AF552" s="3"/>
      <c r="AG552" s="4"/>
      <c r="AH552" s="4"/>
      <c r="AI552" s="4"/>
      <c r="AJ552" s="4"/>
      <c r="AK552" s="4"/>
      <c r="AL552" s="4"/>
      <c r="AM552" s="4"/>
    </row>
    <row r="553" spans="1:39" ht="15.75" customHeight="1" x14ac:dyDescent="0.2">
      <c r="A553" s="2"/>
      <c r="B553" s="3"/>
      <c r="C553" s="4"/>
      <c r="D553" s="4"/>
      <c r="E553" s="4"/>
      <c r="F553" s="4"/>
      <c r="G553" s="4"/>
      <c r="H553" s="4"/>
      <c r="I553" s="2"/>
      <c r="J553" s="4"/>
      <c r="K553" s="4"/>
      <c r="L553" s="4"/>
      <c r="M553" s="4"/>
      <c r="N553" s="2"/>
      <c r="O553" s="2"/>
      <c r="P553" s="2"/>
      <c r="Q553" s="2"/>
      <c r="R553" s="2"/>
      <c r="S553" s="2"/>
      <c r="T553" s="4"/>
      <c r="U553" s="4"/>
      <c r="V553" s="4"/>
      <c r="W553" s="5"/>
      <c r="X553" s="4"/>
      <c r="Y553" s="4"/>
      <c r="Z553" s="4"/>
      <c r="AA553" s="4"/>
      <c r="AB553" s="4"/>
      <c r="AC553" s="3"/>
      <c r="AD553" s="3"/>
      <c r="AE553" s="4"/>
      <c r="AF553" s="3"/>
      <c r="AG553" s="4"/>
      <c r="AH553" s="4"/>
      <c r="AI553" s="4"/>
      <c r="AJ553" s="4"/>
      <c r="AK553" s="4"/>
      <c r="AL553" s="4"/>
      <c r="AM553" s="4"/>
    </row>
    <row r="554" spans="1:39" ht="15.75" customHeight="1" x14ac:dyDescent="0.2">
      <c r="A554" s="2"/>
      <c r="B554" s="3"/>
      <c r="C554" s="4"/>
      <c r="D554" s="4"/>
      <c r="E554" s="4"/>
      <c r="F554" s="4"/>
      <c r="G554" s="4"/>
      <c r="H554" s="4"/>
      <c r="I554" s="2"/>
      <c r="J554" s="4"/>
      <c r="K554" s="4"/>
      <c r="L554" s="4"/>
      <c r="M554" s="4"/>
      <c r="N554" s="2"/>
      <c r="O554" s="2"/>
      <c r="P554" s="2"/>
      <c r="Q554" s="2"/>
      <c r="R554" s="2"/>
      <c r="S554" s="2"/>
      <c r="T554" s="4"/>
      <c r="U554" s="4"/>
      <c r="V554" s="4"/>
      <c r="W554" s="5"/>
      <c r="X554" s="4"/>
      <c r="Y554" s="4"/>
      <c r="Z554" s="4"/>
      <c r="AA554" s="4"/>
      <c r="AB554" s="4"/>
      <c r="AC554" s="3"/>
      <c r="AD554" s="3"/>
      <c r="AE554" s="4"/>
      <c r="AF554" s="3"/>
      <c r="AG554" s="4"/>
      <c r="AH554" s="4"/>
      <c r="AI554" s="4"/>
      <c r="AJ554" s="4"/>
      <c r="AK554" s="4"/>
      <c r="AL554" s="4"/>
      <c r="AM554" s="4"/>
    </row>
    <row r="555" spans="1:39" ht="15.75" customHeight="1" x14ac:dyDescent="0.2">
      <c r="A555" s="2"/>
      <c r="B555" s="3"/>
      <c r="C555" s="4"/>
      <c r="D555" s="4"/>
      <c r="E555" s="4"/>
      <c r="F555" s="4"/>
      <c r="G555" s="4"/>
      <c r="H555" s="4"/>
      <c r="I555" s="2"/>
      <c r="J555" s="4"/>
      <c r="K555" s="4"/>
      <c r="L555" s="4"/>
      <c r="M555" s="4"/>
      <c r="N555" s="2"/>
      <c r="O555" s="2"/>
      <c r="P555" s="2"/>
      <c r="Q555" s="2"/>
      <c r="R555" s="2"/>
      <c r="S555" s="2"/>
      <c r="T555" s="4"/>
      <c r="U555" s="4"/>
      <c r="V555" s="4"/>
      <c r="W555" s="5"/>
      <c r="X555" s="4"/>
      <c r="Y555" s="4"/>
      <c r="Z555" s="4"/>
      <c r="AA555" s="4"/>
      <c r="AB555" s="4"/>
      <c r="AC555" s="3"/>
      <c r="AD555" s="3"/>
      <c r="AE555" s="4"/>
      <c r="AF555" s="3"/>
      <c r="AG555" s="4"/>
      <c r="AH555" s="4"/>
      <c r="AI555" s="4"/>
      <c r="AJ555" s="4"/>
      <c r="AK555" s="4"/>
      <c r="AL555" s="4"/>
      <c r="AM555" s="4"/>
    </row>
    <row r="556" spans="1:39" ht="15.75" customHeight="1" x14ac:dyDescent="0.2">
      <c r="A556" s="2"/>
      <c r="B556" s="3"/>
      <c r="C556" s="4"/>
      <c r="D556" s="4"/>
      <c r="E556" s="4"/>
      <c r="F556" s="4"/>
      <c r="G556" s="4"/>
      <c r="H556" s="4"/>
      <c r="I556" s="2"/>
      <c r="J556" s="4"/>
      <c r="K556" s="4"/>
      <c r="L556" s="4"/>
      <c r="M556" s="4"/>
      <c r="N556" s="2"/>
      <c r="O556" s="2"/>
      <c r="P556" s="2"/>
      <c r="Q556" s="2"/>
      <c r="R556" s="2"/>
      <c r="S556" s="2"/>
      <c r="T556" s="4"/>
      <c r="U556" s="4"/>
      <c r="V556" s="4"/>
      <c r="W556" s="5"/>
      <c r="X556" s="4"/>
      <c r="Y556" s="4"/>
      <c r="Z556" s="4"/>
      <c r="AA556" s="4"/>
      <c r="AB556" s="4"/>
      <c r="AC556" s="3"/>
      <c r="AD556" s="3"/>
      <c r="AE556" s="4"/>
      <c r="AF556" s="3"/>
      <c r="AG556" s="4"/>
      <c r="AH556" s="4"/>
      <c r="AI556" s="4"/>
      <c r="AJ556" s="4"/>
      <c r="AK556" s="4"/>
      <c r="AL556" s="4"/>
      <c r="AM556" s="4"/>
    </row>
    <row r="557" spans="1:39" ht="15.75" customHeight="1" x14ac:dyDescent="0.2">
      <c r="A557" s="2"/>
      <c r="B557" s="3"/>
      <c r="C557" s="4"/>
      <c r="D557" s="4"/>
      <c r="E557" s="4"/>
      <c r="F557" s="4"/>
      <c r="G557" s="4"/>
      <c r="H557" s="4"/>
      <c r="I557" s="2"/>
      <c r="J557" s="4"/>
      <c r="K557" s="4"/>
      <c r="L557" s="4"/>
      <c r="M557" s="4"/>
      <c r="N557" s="2"/>
      <c r="O557" s="2"/>
      <c r="P557" s="2"/>
      <c r="Q557" s="2"/>
      <c r="R557" s="2"/>
      <c r="S557" s="2"/>
      <c r="T557" s="4"/>
      <c r="U557" s="4"/>
      <c r="V557" s="4"/>
      <c r="W557" s="5"/>
      <c r="X557" s="4"/>
      <c r="Y557" s="4"/>
      <c r="Z557" s="4"/>
      <c r="AA557" s="4"/>
      <c r="AB557" s="4"/>
      <c r="AC557" s="3"/>
      <c r="AD557" s="3"/>
      <c r="AE557" s="4"/>
      <c r="AF557" s="3"/>
      <c r="AG557" s="4"/>
      <c r="AH557" s="4"/>
      <c r="AI557" s="4"/>
      <c r="AJ557" s="4"/>
      <c r="AK557" s="4"/>
      <c r="AL557" s="4"/>
      <c r="AM557" s="4"/>
    </row>
    <row r="558" spans="1:39" ht="15.75" customHeight="1" x14ac:dyDescent="0.2">
      <c r="A558" s="2"/>
      <c r="B558" s="3"/>
      <c r="C558" s="4"/>
      <c r="D558" s="4"/>
      <c r="E558" s="4"/>
      <c r="F558" s="4"/>
      <c r="G558" s="4"/>
      <c r="H558" s="4"/>
      <c r="I558" s="2"/>
      <c r="J558" s="4"/>
      <c r="K558" s="4"/>
      <c r="L558" s="4"/>
      <c r="M558" s="4"/>
      <c r="N558" s="2"/>
      <c r="O558" s="2"/>
      <c r="P558" s="2"/>
      <c r="Q558" s="2"/>
      <c r="R558" s="2"/>
      <c r="S558" s="2"/>
      <c r="T558" s="4"/>
      <c r="U558" s="4"/>
      <c r="V558" s="4"/>
      <c r="W558" s="5"/>
      <c r="X558" s="4"/>
      <c r="Y558" s="4"/>
      <c r="Z558" s="4"/>
      <c r="AA558" s="4"/>
      <c r="AB558" s="4"/>
      <c r="AC558" s="3"/>
      <c r="AD558" s="3"/>
      <c r="AE558" s="4"/>
      <c r="AF558" s="3"/>
      <c r="AG558" s="4"/>
      <c r="AH558" s="4"/>
      <c r="AI558" s="4"/>
      <c r="AJ558" s="4"/>
      <c r="AK558" s="4"/>
      <c r="AL558" s="4"/>
      <c r="AM558" s="4"/>
    </row>
    <row r="559" spans="1:39" ht="15.75" customHeight="1" x14ac:dyDescent="0.2">
      <c r="A559" s="2"/>
      <c r="B559" s="3"/>
      <c r="C559" s="4"/>
      <c r="D559" s="4"/>
      <c r="E559" s="4"/>
      <c r="F559" s="4"/>
      <c r="G559" s="4"/>
      <c r="H559" s="4"/>
      <c r="I559" s="2"/>
      <c r="J559" s="4"/>
      <c r="K559" s="4"/>
      <c r="L559" s="4"/>
      <c r="M559" s="4"/>
      <c r="N559" s="2"/>
      <c r="O559" s="2"/>
      <c r="P559" s="2"/>
      <c r="Q559" s="2"/>
      <c r="R559" s="2"/>
      <c r="S559" s="2"/>
      <c r="T559" s="4"/>
      <c r="U559" s="4"/>
      <c r="V559" s="4"/>
      <c r="W559" s="5"/>
      <c r="X559" s="4"/>
      <c r="Y559" s="4"/>
      <c r="Z559" s="4"/>
      <c r="AA559" s="4"/>
      <c r="AB559" s="4"/>
      <c r="AC559" s="3"/>
      <c r="AD559" s="3"/>
      <c r="AE559" s="4"/>
      <c r="AF559" s="3"/>
      <c r="AG559" s="4"/>
      <c r="AH559" s="4"/>
      <c r="AI559" s="4"/>
      <c r="AJ559" s="4"/>
      <c r="AK559" s="4"/>
      <c r="AL559" s="4"/>
      <c r="AM559" s="4"/>
    </row>
    <row r="560" spans="1:39" ht="15.75" customHeight="1" x14ac:dyDescent="0.2">
      <c r="A560" s="2"/>
      <c r="B560" s="3"/>
      <c r="C560" s="4"/>
      <c r="D560" s="4"/>
      <c r="E560" s="4"/>
      <c r="F560" s="4"/>
      <c r="G560" s="4"/>
      <c r="H560" s="4"/>
      <c r="I560" s="2"/>
      <c r="J560" s="4"/>
      <c r="K560" s="4"/>
      <c r="L560" s="4"/>
      <c r="M560" s="4"/>
      <c r="N560" s="2"/>
      <c r="O560" s="2"/>
      <c r="P560" s="2"/>
      <c r="Q560" s="2"/>
      <c r="R560" s="2"/>
      <c r="S560" s="2"/>
      <c r="T560" s="4"/>
      <c r="U560" s="4"/>
      <c r="V560" s="4"/>
      <c r="W560" s="5"/>
      <c r="X560" s="4"/>
      <c r="Y560" s="4"/>
      <c r="Z560" s="4"/>
      <c r="AA560" s="4"/>
      <c r="AB560" s="4"/>
      <c r="AC560" s="3"/>
      <c r="AD560" s="3"/>
      <c r="AE560" s="4"/>
      <c r="AF560" s="3"/>
      <c r="AG560" s="4"/>
      <c r="AH560" s="4"/>
      <c r="AI560" s="4"/>
      <c r="AJ560" s="4"/>
      <c r="AK560" s="4"/>
      <c r="AL560" s="4"/>
      <c r="AM560" s="4"/>
    </row>
    <row r="561" spans="1:39" ht="15.75" customHeight="1" x14ac:dyDescent="0.2">
      <c r="A561" s="2"/>
      <c r="B561" s="3"/>
      <c r="C561" s="4"/>
      <c r="D561" s="4"/>
      <c r="E561" s="4"/>
      <c r="F561" s="4"/>
      <c r="G561" s="4"/>
      <c r="H561" s="4"/>
      <c r="I561" s="2"/>
      <c r="J561" s="4"/>
      <c r="K561" s="4"/>
      <c r="L561" s="4"/>
      <c r="M561" s="4"/>
      <c r="N561" s="2"/>
      <c r="O561" s="2"/>
      <c r="P561" s="2"/>
      <c r="Q561" s="2"/>
      <c r="R561" s="2"/>
      <c r="S561" s="2"/>
      <c r="T561" s="4"/>
      <c r="U561" s="4"/>
      <c r="V561" s="4"/>
      <c r="W561" s="5"/>
      <c r="X561" s="4"/>
      <c r="Y561" s="4"/>
      <c r="Z561" s="4"/>
      <c r="AA561" s="4"/>
      <c r="AB561" s="4"/>
      <c r="AC561" s="3"/>
      <c r="AD561" s="3"/>
      <c r="AE561" s="4"/>
      <c r="AF561" s="3"/>
      <c r="AG561" s="4"/>
      <c r="AH561" s="4"/>
      <c r="AI561" s="4"/>
      <c r="AJ561" s="4"/>
      <c r="AK561" s="4"/>
      <c r="AL561" s="4"/>
      <c r="AM561" s="4"/>
    </row>
    <row r="562" spans="1:39" ht="15.75" customHeight="1" x14ac:dyDescent="0.2">
      <c r="A562" s="2"/>
      <c r="B562" s="3"/>
      <c r="C562" s="4"/>
      <c r="D562" s="4"/>
      <c r="E562" s="4"/>
      <c r="F562" s="4"/>
      <c r="G562" s="4"/>
      <c r="H562" s="4"/>
      <c r="I562" s="2"/>
      <c r="J562" s="4"/>
      <c r="K562" s="4"/>
      <c r="L562" s="4"/>
      <c r="M562" s="4"/>
      <c r="N562" s="2"/>
      <c r="O562" s="2"/>
      <c r="P562" s="2"/>
      <c r="Q562" s="2"/>
      <c r="R562" s="2"/>
      <c r="S562" s="2"/>
      <c r="T562" s="4"/>
      <c r="U562" s="4"/>
      <c r="V562" s="4"/>
      <c r="W562" s="5"/>
      <c r="X562" s="4"/>
      <c r="Y562" s="4"/>
      <c r="Z562" s="4"/>
      <c r="AA562" s="4"/>
      <c r="AB562" s="4"/>
      <c r="AC562" s="3"/>
      <c r="AD562" s="3"/>
      <c r="AE562" s="4"/>
      <c r="AF562" s="3"/>
      <c r="AG562" s="4"/>
      <c r="AH562" s="4"/>
      <c r="AI562" s="4"/>
      <c r="AJ562" s="4"/>
      <c r="AK562" s="4"/>
      <c r="AL562" s="4"/>
      <c r="AM562" s="4"/>
    </row>
    <row r="563" spans="1:39" ht="15.75" customHeight="1" x14ac:dyDescent="0.2">
      <c r="A563" s="2"/>
      <c r="B563" s="3"/>
      <c r="C563" s="4"/>
      <c r="D563" s="4"/>
      <c r="E563" s="4"/>
      <c r="F563" s="4"/>
      <c r="G563" s="4"/>
      <c r="H563" s="4"/>
      <c r="I563" s="2"/>
      <c r="J563" s="4"/>
      <c r="K563" s="4"/>
      <c r="L563" s="4"/>
      <c r="M563" s="4"/>
      <c r="N563" s="2"/>
      <c r="O563" s="2"/>
      <c r="P563" s="2"/>
      <c r="Q563" s="2"/>
      <c r="R563" s="2"/>
      <c r="S563" s="2"/>
      <c r="T563" s="4"/>
      <c r="U563" s="4"/>
      <c r="V563" s="4"/>
      <c r="W563" s="5"/>
      <c r="X563" s="4"/>
      <c r="Y563" s="4"/>
      <c r="Z563" s="4"/>
      <c r="AA563" s="4"/>
      <c r="AB563" s="4"/>
      <c r="AC563" s="3"/>
      <c r="AD563" s="3"/>
      <c r="AE563" s="4"/>
      <c r="AF563" s="3"/>
      <c r="AG563" s="4"/>
      <c r="AH563" s="4"/>
      <c r="AI563" s="4"/>
      <c r="AJ563" s="4"/>
      <c r="AK563" s="4"/>
      <c r="AL563" s="4"/>
      <c r="AM563" s="4"/>
    </row>
    <row r="564" spans="1:39" ht="15.75" customHeight="1" x14ac:dyDescent="0.2">
      <c r="A564" s="2"/>
      <c r="B564" s="3"/>
      <c r="C564" s="4"/>
      <c r="D564" s="4"/>
      <c r="E564" s="4"/>
      <c r="F564" s="4"/>
      <c r="G564" s="4"/>
      <c r="H564" s="4"/>
      <c r="I564" s="2"/>
      <c r="J564" s="4"/>
      <c r="K564" s="4"/>
      <c r="L564" s="4"/>
      <c r="M564" s="4"/>
      <c r="N564" s="2"/>
      <c r="O564" s="2"/>
      <c r="P564" s="2"/>
      <c r="Q564" s="2"/>
      <c r="R564" s="2"/>
      <c r="S564" s="2"/>
      <c r="T564" s="4"/>
      <c r="U564" s="4"/>
      <c r="V564" s="4"/>
      <c r="W564" s="5"/>
      <c r="X564" s="4"/>
      <c r="Y564" s="4"/>
      <c r="Z564" s="4"/>
      <c r="AA564" s="4"/>
      <c r="AB564" s="4"/>
      <c r="AC564" s="3"/>
      <c r="AD564" s="3"/>
      <c r="AE564" s="4"/>
      <c r="AF564" s="3"/>
      <c r="AG564" s="4"/>
      <c r="AH564" s="4"/>
      <c r="AI564" s="4"/>
      <c r="AJ564" s="4"/>
      <c r="AK564" s="4"/>
      <c r="AL564" s="4"/>
      <c r="AM564" s="4"/>
    </row>
    <row r="565" spans="1:39" ht="15.75" customHeight="1" x14ac:dyDescent="0.2">
      <c r="A565" s="2"/>
      <c r="B565" s="3"/>
      <c r="C565" s="4"/>
      <c r="D565" s="4"/>
      <c r="E565" s="4"/>
      <c r="F565" s="4"/>
      <c r="G565" s="4"/>
      <c r="H565" s="4"/>
      <c r="I565" s="2"/>
      <c r="J565" s="4"/>
      <c r="K565" s="4"/>
      <c r="L565" s="4"/>
      <c r="M565" s="4"/>
      <c r="N565" s="2"/>
      <c r="O565" s="2"/>
      <c r="P565" s="2"/>
      <c r="Q565" s="2"/>
      <c r="R565" s="2"/>
      <c r="S565" s="2"/>
      <c r="T565" s="4"/>
      <c r="U565" s="4"/>
      <c r="V565" s="4"/>
      <c r="W565" s="5"/>
      <c r="X565" s="4"/>
      <c r="Y565" s="4"/>
      <c r="Z565" s="4"/>
      <c r="AA565" s="4"/>
      <c r="AB565" s="4"/>
      <c r="AC565" s="3"/>
      <c r="AD565" s="3"/>
      <c r="AE565" s="4"/>
      <c r="AF565" s="3"/>
      <c r="AG565" s="4"/>
      <c r="AH565" s="4"/>
      <c r="AI565" s="4"/>
      <c r="AJ565" s="4"/>
      <c r="AK565" s="4"/>
      <c r="AL565" s="4"/>
      <c r="AM565" s="4"/>
    </row>
    <row r="566" spans="1:39" ht="15.75" customHeight="1" x14ac:dyDescent="0.2">
      <c r="A566" s="2"/>
      <c r="B566" s="3"/>
      <c r="C566" s="4"/>
      <c r="D566" s="4"/>
      <c r="E566" s="4"/>
      <c r="F566" s="4"/>
      <c r="G566" s="4"/>
      <c r="H566" s="4"/>
      <c r="I566" s="2"/>
      <c r="J566" s="4"/>
      <c r="K566" s="4"/>
      <c r="L566" s="4"/>
      <c r="M566" s="4"/>
      <c r="N566" s="2"/>
      <c r="O566" s="2"/>
      <c r="P566" s="2"/>
      <c r="Q566" s="2"/>
      <c r="R566" s="2"/>
      <c r="S566" s="2"/>
      <c r="T566" s="4"/>
      <c r="U566" s="4"/>
      <c r="V566" s="4"/>
      <c r="W566" s="5"/>
      <c r="X566" s="4"/>
      <c r="Y566" s="4"/>
      <c r="Z566" s="4"/>
      <c r="AA566" s="4"/>
      <c r="AB566" s="4"/>
      <c r="AC566" s="3"/>
      <c r="AD566" s="3"/>
      <c r="AE566" s="4"/>
      <c r="AF566" s="3"/>
      <c r="AG566" s="4"/>
      <c r="AH566" s="4"/>
      <c r="AI566" s="4"/>
      <c r="AJ566" s="4"/>
      <c r="AK566" s="4"/>
      <c r="AL566" s="4"/>
      <c r="AM566" s="4"/>
    </row>
    <row r="567" spans="1:39" ht="15.75" customHeight="1" x14ac:dyDescent="0.2">
      <c r="A567" s="2"/>
      <c r="B567" s="3"/>
      <c r="C567" s="4"/>
      <c r="D567" s="4"/>
      <c r="E567" s="4"/>
      <c r="F567" s="4"/>
      <c r="G567" s="4"/>
      <c r="H567" s="4"/>
      <c r="I567" s="2"/>
      <c r="J567" s="4"/>
      <c r="K567" s="4"/>
      <c r="L567" s="4"/>
      <c r="M567" s="4"/>
      <c r="N567" s="2"/>
      <c r="O567" s="2"/>
      <c r="P567" s="2"/>
      <c r="Q567" s="2"/>
      <c r="R567" s="2"/>
      <c r="S567" s="2"/>
      <c r="T567" s="4"/>
      <c r="U567" s="4"/>
      <c r="V567" s="4"/>
      <c r="W567" s="5"/>
      <c r="X567" s="4"/>
      <c r="Y567" s="4"/>
      <c r="Z567" s="4"/>
      <c r="AA567" s="4"/>
      <c r="AB567" s="4"/>
      <c r="AC567" s="3"/>
      <c r="AD567" s="3"/>
      <c r="AE567" s="4"/>
      <c r="AF567" s="3"/>
      <c r="AG567" s="4"/>
      <c r="AH567" s="4"/>
      <c r="AI567" s="4"/>
      <c r="AJ567" s="4"/>
      <c r="AK567" s="4"/>
      <c r="AL567" s="4"/>
      <c r="AM567" s="4"/>
    </row>
    <row r="568" spans="1:39" ht="15.75" customHeight="1" x14ac:dyDescent="0.2">
      <c r="A568" s="2"/>
      <c r="B568" s="3"/>
      <c r="C568" s="4"/>
      <c r="D568" s="4"/>
      <c r="E568" s="4"/>
      <c r="F568" s="4"/>
      <c r="G568" s="4"/>
      <c r="H568" s="4"/>
      <c r="I568" s="2"/>
      <c r="J568" s="4"/>
      <c r="K568" s="4"/>
      <c r="L568" s="4"/>
      <c r="M568" s="4"/>
      <c r="N568" s="2"/>
      <c r="O568" s="2"/>
      <c r="P568" s="2"/>
      <c r="Q568" s="2"/>
      <c r="R568" s="2"/>
      <c r="S568" s="2"/>
      <c r="T568" s="4"/>
      <c r="U568" s="4"/>
      <c r="V568" s="4"/>
      <c r="W568" s="5"/>
      <c r="X568" s="4"/>
      <c r="Y568" s="4"/>
      <c r="Z568" s="4"/>
      <c r="AA568" s="4"/>
      <c r="AB568" s="4"/>
      <c r="AC568" s="3"/>
      <c r="AD568" s="3"/>
      <c r="AE568" s="4"/>
      <c r="AF568" s="3"/>
      <c r="AG568" s="4"/>
      <c r="AH568" s="4"/>
      <c r="AI568" s="4"/>
      <c r="AJ568" s="4"/>
      <c r="AK568" s="4"/>
      <c r="AL568" s="4"/>
      <c r="AM568" s="4"/>
    </row>
    <row r="569" spans="1:39" ht="15.75" customHeight="1" x14ac:dyDescent="0.2">
      <c r="A569" s="2"/>
      <c r="B569" s="3"/>
      <c r="C569" s="4"/>
      <c r="D569" s="4"/>
      <c r="E569" s="4"/>
      <c r="F569" s="4"/>
      <c r="G569" s="4"/>
      <c r="H569" s="4"/>
      <c r="I569" s="2"/>
      <c r="J569" s="4"/>
      <c r="K569" s="4"/>
      <c r="L569" s="4"/>
      <c r="M569" s="4"/>
      <c r="N569" s="2"/>
      <c r="O569" s="2"/>
      <c r="P569" s="2"/>
      <c r="Q569" s="2"/>
      <c r="R569" s="2"/>
      <c r="S569" s="2"/>
      <c r="T569" s="4"/>
      <c r="U569" s="4"/>
      <c r="V569" s="4"/>
      <c r="W569" s="5"/>
      <c r="X569" s="4"/>
      <c r="Y569" s="4"/>
      <c r="Z569" s="4"/>
      <c r="AA569" s="4"/>
      <c r="AB569" s="4"/>
      <c r="AC569" s="3"/>
      <c r="AD569" s="3"/>
      <c r="AE569" s="4"/>
      <c r="AF569" s="3"/>
      <c r="AG569" s="4"/>
      <c r="AH569" s="4"/>
      <c r="AI569" s="4"/>
      <c r="AJ569" s="4"/>
      <c r="AK569" s="4"/>
      <c r="AL569" s="4"/>
      <c r="AM569" s="4"/>
    </row>
    <row r="570" spans="1:39" ht="15.75" customHeight="1" x14ac:dyDescent="0.2">
      <c r="A570" s="2"/>
      <c r="B570" s="3"/>
      <c r="C570" s="4"/>
      <c r="D570" s="4"/>
      <c r="E570" s="4"/>
      <c r="F570" s="4"/>
      <c r="G570" s="4"/>
      <c r="H570" s="4"/>
      <c r="I570" s="2"/>
      <c r="J570" s="4"/>
      <c r="K570" s="4"/>
      <c r="L570" s="4"/>
      <c r="M570" s="4"/>
      <c r="N570" s="2"/>
      <c r="O570" s="2"/>
      <c r="P570" s="2"/>
      <c r="Q570" s="2"/>
      <c r="R570" s="2"/>
      <c r="S570" s="2"/>
      <c r="T570" s="4"/>
      <c r="U570" s="4"/>
      <c r="V570" s="4"/>
      <c r="W570" s="5"/>
      <c r="X570" s="4"/>
      <c r="Y570" s="4"/>
      <c r="Z570" s="4"/>
      <c r="AA570" s="4"/>
      <c r="AB570" s="4"/>
      <c r="AC570" s="3"/>
      <c r="AD570" s="3"/>
      <c r="AE570" s="4"/>
      <c r="AF570" s="3"/>
      <c r="AG570" s="4"/>
      <c r="AH570" s="4"/>
      <c r="AI570" s="4"/>
      <c r="AJ570" s="4"/>
      <c r="AK570" s="4"/>
      <c r="AL570" s="4"/>
      <c r="AM570" s="4"/>
    </row>
    <row r="571" spans="1:39" ht="15.75" customHeight="1" x14ac:dyDescent="0.2">
      <c r="A571" s="2"/>
      <c r="B571" s="3"/>
      <c r="C571" s="4"/>
      <c r="D571" s="4"/>
      <c r="E571" s="4"/>
      <c r="F571" s="4"/>
      <c r="G571" s="4"/>
      <c r="H571" s="4"/>
      <c r="I571" s="2"/>
      <c r="J571" s="4"/>
      <c r="K571" s="4"/>
      <c r="L571" s="4"/>
      <c r="M571" s="4"/>
      <c r="N571" s="2"/>
      <c r="O571" s="2"/>
      <c r="P571" s="2"/>
      <c r="Q571" s="2"/>
      <c r="R571" s="2"/>
      <c r="S571" s="2"/>
      <c r="T571" s="4"/>
      <c r="U571" s="4"/>
      <c r="V571" s="4"/>
      <c r="W571" s="5"/>
      <c r="X571" s="4"/>
      <c r="Y571" s="4"/>
      <c r="Z571" s="4"/>
      <c r="AA571" s="4"/>
      <c r="AB571" s="4"/>
      <c r="AC571" s="3"/>
      <c r="AD571" s="3"/>
      <c r="AE571" s="4"/>
      <c r="AF571" s="3"/>
      <c r="AG571" s="4"/>
      <c r="AH571" s="4"/>
      <c r="AI571" s="4"/>
      <c r="AJ571" s="4"/>
      <c r="AK571" s="4"/>
      <c r="AL571" s="4"/>
      <c r="AM571" s="4"/>
    </row>
    <row r="572" spans="1:39" ht="15.75" customHeight="1" x14ac:dyDescent="0.2">
      <c r="A572" s="2"/>
      <c r="B572" s="3"/>
      <c r="C572" s="4"/>
      <c r="D572" s="4"/>
      <c r="E572" s="4"/>
      <c r="F572" s="4"/>
      <c r="G572" s="4"/>
      <c r="H572" s="4"/>
      <c r="I572" s="2"/>
      <c r="J572" s="4"/>
      <c r="K572" s="4"/>
      <c r="L572" s="4"/>
      <c r="M572" s="4"/>
      <c r="N572" s="2"/>
      <c r="O572" s="2"/>
      <c r="P572" s="2"/>
      <c r="Q572" s="2"/>
      <c r="R572" s="2"/>
      <c r="S572" s="2"/>
      <c r="T572" s="4"/>
      <c r="U572" s="4"/>
      <c r="V572" s="4"/>
      <c r="W572" s="5"/>
      <c r="X572" s="4"/>
      <c r="Y572" s="4"/>
      <c r="Z572" s="4"/>
      <c r="AA572" s="4"/>
      <c r="AB572" s="4"/>
      <c r="AC572" s="3"/>
      <c r="AD572" s="3"/>
      <c r="AE572" s="4"/>
      <c r="AF572" s="3"/>
      <c r="AG572" s="4"/>
      <c r="AH572" s="4"/>
      <c r="AI572" s="4"/>
      <c r="AJ572" s="4"/>
      <c r="AK572" s="4"/>
      <c r="AL572" s="4"/>
      <c r="AM572" s="4"/>
    </row>
    <row r="573" spans="1:39" ht="15.75" customHeight="1" x14ac:dyDescent="0.2">
      <c r="A573" s="2"/>
      <c r="B573" s="3"/>
      <c r="C573" s="4"/>
      <c r="D573" s="4"/>
      <c r="E573" s="4"/>
      <c r="F573" s="4"/>
      <c r="G573" s="4"/>
      <c r="H573" s="4"/>
      <c r="I573" s="2"/>
      <c r="J573" s="4"/>
      <c r="K573" s="4"/>
      <c r="L573" s="4"/>
      <c r="M573" s="4"/>
      <c r="N573" s="2"/>
      <c r="O573" s="2"/>
      <c r="P573" s="2"/>
      <c r="Q573" s="2"/>
      <c r="R573" s="2"/>
      <c r="S573" s="2"/>
      <c r="T573" s="4"/>
      <c r="U573" s="4"/>
      <c r="V573" s="4"/>
      <c r="W573" s="5"/>
      <c r="X573" s="4"/>
      <c r="Y573" s="4"/>
      <c r="Z573" s="4"/>
      <c r="AA573" s="4"/>
      <c r="AB573" s="4"/>
      <c r="AC573" s="3"/>
      <c r="AD573" s="3"/>
      <c r="AE573" s="4"/>
      <c r="AF573" s="3"/>
      <c r="AG573" s="4"/>
      <c r="AH573" s="4"/>
      <c r="AI573" s="4"/>
      <c r="AJ573" s="4"/>
      <c r="AK573" s="4"/>
      <c r="AL573" s="4"/>
      <c r="AM573" s="4"/>
    </row>
    <row r="574" spans="1:39" ht="15.75" customHeight="1" x14ac:dyDescent="0.2">
      <c r="A574" s="2"/>
      <c r="B574" s="3"/>
      <c r="C574" s="4"/>
      <c r="D574" s="4"/>
      <c r="E574" s="4"/>
      <c r="F574" s="4"/>
      <c r="G574" s="4"/>
      <c r="H574" s="4"/>
      <c r="I574" s="2"/>
      <c r="J574" s="4"/>
      <c r="K574" s="4"/>
      <c r="L574" s="4"/>
      <c r="M574" s="4"/>
      <c r="N574" s="2"/>
      <c r="O574" s="2"/>
      <c r="P574" s="2"/>
      <c r="Q574" s="2"/>
      <c r="R574" s="2"/>
      <c r="S574" s="2"/>
      <c r="T574" s="4"/>
      <c r="U574" s="4"/>
      <c r="V574" s="4"/>
      <c r="W574" s="5"/>
      <c r="X574" s="4"/>
      <c r="Y574" s="4"/>
      <c r="Z574" s="4"/>
      <c r="AA574" s="4"/>
      <c r="AB574" s="4"/>
      <c r="AC574" s="3"/>
      <c r="AD574" s="3"/>
      <c r="AE574" s="4"/>
      <c r="AF574" s="3"/>
      <c r="AG574" s="4"/>
      <c r="AH574" s="4"/>
      <c r="AI574" s="4"/>
      <c r="AJ574" s="4"/>
      <c r="AK574" s="4"/>
      <c r="AL574" s="4"/>
      <c r="AM574" s="4"/>
    </row>
    <row r="575" spans="1:39" ht="15.75" customHeight="1" x14ac:dyDescent="0.2">
      <c r="A575" s="2"/>
      <c r="B575" s="3"/>
      <c r="C575" s="4"/>
      <c r="D575" s="4"/>
      <c r="E575" s="4"/>
      <c r="F575" s="4"/>
      <c r="G575" s="4"/>
      <c r="H575" s="4"/>
      <c r="I575" s="2"/>
      <c r="J575" s="4"/>
      <c r="K575" s="4"/>
      <c r="L575" s="4"/>
      <c r="M575" s="4"/>
      <c r="N575" s="2"/>
      <c r="O575" s="2"/>
      <c r="P575" s="2"/>
      <c r="Q575" s="2"/>
      <c r="R575" s="2"/>
      <c r="S575" s="2"/>
      <c r="T575" s="4"/>
      <c r="U575" s="4"/>
      <c r="V575" s="4"/>
      <c r="W575" s="5"/>
      <c r="X575" s="4"/>
      <c r="Y575" s="4"/>
      <c r="Z575" s="4"/>
      <c r="AA575" s="4"/>
      <c r="AB575" s="4"/>
      <c r="AC575" s="3"/>
      <c r="AD575" s="3"/>
      <c r="AE575" s="4"/>
      <c r="AF575" s="3"/>
      <c r="AG575" s="4"/>
      <c r="AH575" s="4"/>
      <c r="AI575" s="4"/>
      <c r="AJ575" s="4"/>
      <c r="AK575" s="4"/>
      <c r="AL575" s="4"/>
      <c r="AM575" s="4"/>
    </row>
    <row r="576" spans="1:39" ht="15.75" customHeight="1" x14ac:dyDescent="0.2">
      <c r="A576" s="2"/>
      <c r="B576" s="3"/>
      <c r="C576" s="4"/>
      <c r="D576" s="4"/>
      <c r="E576" s="4"/>
      <c r="F576" s="4"/>
      <c r="G576" s="4"/>
      <c r="H576" s="4"/>
      <c r="I576" s="2"/>
      <c r="J576" s="4"/>
      <c r="K576" s="4"/>
      <c r="L576" s="4"/>
      <c r="M576" s="4"/>
      <c r="N576" s="2"/>
      <c r="O576" s="2"/>
      <c r="P576" s="2"/>
      <c r="Q576" s="2"/>
      <c r="R576" s="2"/>
      <c r="S576" s="2"/>
      <c r="T576" s="4"/>
      <c r="U576" s="4"/>
      <c r="V576" s="4"/>
      <c r="W576" s="5"/>
      <c r="X576" s="4"/>
      <c r="Y576" s="4"/>
      <c r="Z576" s="4"/>
      <c r="AA576" s="4"/>
      <c r="AB576" s="4"/>
      <c r="AC576" s="3"/>
      <c r="AD576" s="3"/>
      <c r="AE576" s="4"/>
      <c r="AF576" s="3"/>
      <c r="AG576" s="4"/>
      <c r="AH576" s="4"/>
      <c r="AI576" s="4"/>
      <c r="AJ576" s="4"/>
      <c r="AK576" s="4"/>
      <c r="AL576" s="4"/>
      <c r="AM576" s="4"/>
    </row>
    <row r="577" spans="1:39" ht="15.75" customHeight="1" x14ac:dyDescent="0.2">
      <c r="A577" s="2"/>
      <c r="B577" s="3"/>
      <c r="C577" s="4"/>
      <c r="D577" s="4"/>
      <c r="E577" s="4"/>
      <c r="F577" s="4"/>
      <c r="G577" s="4"/>
      <c r="H577" s="4"/>
      <c r="I577" s="2"/>
      <c r="J577" s="4"/>
      <c r="K577" s="4"/>
      <c r="L577" s="4"/>
      <c r="M577" s="4"/>
      <c r="N577" s="2"/>
      <c r="O577" s="2"/>
      <c r="P577" s="2"/>
      <c r="Q577" s="2"/>
      <c r="R577" s="2"/>
      <c r="S577" s="2"/>
      <c r="T577" s="4"/>
      <c r="U577" s="4"/>
      <c r="V577" s="4"/>
      <c r="W577" s="5"/>
      <c r="X577" s="4"/>
      <c r="Y577" s="4"/>
      <c r="Z577" s="4"/>
      <c r="AA577" s="4"/>
      <c r="AB577" s="4"/>
      <c r="AC577" s="3"/>
      <c r="AD577" s="3"/>
      <c r="AE577" s="4"/>
      <c r="AF577" s="3"/>
      <c r="AG577" s="4"/>
      <c r="AH577" s="4"/>
      <c r="AI577" s="4"/>
      <c r="AJ577" s="4"/>
      <c r="AK577" s="4"/>
      <c r="AL577" s="4"/>
      <c r="AM577" s="4"/>
    </row>
    <row r="578" spans="1:39" ht="15.75" customHeight="1" x14ac:dyDescent="0.2">
      <c r="A578" s="2"/>
      <c r="B578" s="3"/>
      <c r="C578" s="4"/>
      <c r="D578" s="4"/>
      <c r="E578" s="4"/>
      <c r="F578" s="4"/>
      <c r="G578" s="4"/>
      <c r="H578" s="4"/>
      <c r="I578" s="2"/>
      <c r="J578" s="4"/>
      <c r="K578" s="4"/>
      <c r="L578" s="4"/>
      <c r="M578" s="4"/>
      <c r="N578" s="2"/>
      <c r="O578" s="2"/>
      <c r="P578" s="2"/>
      <c r="Q578" s="2"/>
      <c r="R578" s="2"/>
      <c r="S578" s="2"/>
      <c r="T578" s="4"/>
      <c r="U578" s="4"/>
      <c r="V578" s="4"/>
      <c r="W578" s="5"/>
      <c r="X578" s="4"/>
      <c r="Y578" s="4"/>
      <c r="Z578" s="4"/>
      <c r="AA578" s="4"/>
      <c r="AB578" s="4"/>
      <c r="AC578" s="3"/>
      <c r="AD578" s="3"/>
      <c r="AE578" s="4"/>
      <c r="AF578" s="3"/>
      <c r="AG578" s="4"/>
      <c r="AH578" s="4"/>
      <c r="AI578" s="4"/>
      <c r="AJ578" s="4"/>
      <c r="AK578" s="4"/>
      <c r="AL578" s="4"/>
      <c r="AM578" s="4"/>
    </row>
    <row r="579" spans="1:39" ht="15.75" customHeight="1" x14ac:dyDescent="0.2">
      <c r="A579" s="2"/>
      <c r="B579" s="3"/>
      <c r="C579" s="4"/>
      <c r="D579" s="4"/>
      <c r="E579" s="4"/>
      <c r="F579" s="4"/>
      <c r="G579" s="4"/>
      <c r="H579" s="4"/>
      <c r="I579" s="2"/>
      <c r="J579" s="4"/>
      <c r="K579" s="4"/>
      <c r="L579" s="4"/>
      <c r="M579" s="4"/>
      <c r="N579" s="2"/>
      <c r="O579" s="2"/>
      <c r="P579" s="2"/>
      <c r="Q579" s="2"/>
      <c r="R579" s="2"/>
      <c r="S579" s="2"/>
      <c r="T579" s="4"/>
      <c r="U579" s="4"/>
      <c r="V579" s="4"/>
      <c r="W579" s="5"/>
      <c r="X579" s="4"/>
      <c r="Y579" s="4"/>
      <c r="Z579" s="4"/>
      <c r="AA579" s="4"/>
      <c r="AB579" s="4"/>
      <c r="AC579" s="3"/>
      <c r="AD579" s="3"/>
      <c r="AE579" s="4"/>
      <c r="AF579" s="3"/>
      <c r="AG579" s="4"/>
      <c r="AH579" s="4"/>
      <c r="AI579" s="4"/>
      <c r="AJ579" s="4"/>
      <c r="AK579" s="4"/>
      <c r="AL579" s="4"/>
      <c r="AM579" s="4"/>
    </row>
    <row r="580" spans="1:39" ht="15.75" customHeight="1" x14ac:dyDescent="0.2">
      <c r="A580" s="2"/>
      <c r="B580" s="3"/>
      <c r="C580" s="4"/>
      <c r="D580" s="4"/>
      <c r="E580" s="4"/>
      <c r="F580" s="4"/>
      <c r="G580" s="4"/>
      <c r="H580" s="4"/>
      <c r="I580" s="2"/>
      <c r="J580" s="4"/>
      <c r="K580" s="4"/>
      <c r="L580" s="4"/>
      <c r="M580" s="4"/>
      <c r="N580" s="2"/>
      <c r="O580" s="2"/>
      <c r="P580" s="2"/>
      <c r="Q580" s="2"/>
      <c r="R580" s="2"/>
      <c r="S580" s="2"/>
      <c r="T580" s="4"/>
      <c r="U580" s="4"/>
      <c r="V580" s="4"/>
      <c r="W580" s="5"/>
      <c r="X580" s="4"/>
      <c r="Y580" s="4"/>
      <c r="Z580" s="4"/>
      <c r="AA580" s="4"/>
      <c r="AB580" s="4"/>
      <c r="AC580" s="3"/>
      <c r="AD580" s="3"/>
      <c r="AE580" s="4"/>
      <c r="AF580" s="3"/>
      <c r="AG580" s="4"/>
      <c r="AH580" s="4"/>
      <c r="AI580" s="4"/>
      <c r="AJ580" s="4"/>
      <c r="AK580" s="4"/>
      <c r="AL580" s="4"/>
      <c r="AM580" s="4"/>
    </row>
    <row r="581" spans="1:39" ht="15.75" customHeight="1" x14ac:dyDescent="0.2">
      <c r="A581" s="2"/>
      <c r="B581" s="3"/>
      <c r="C581" s="4"/>
      <c r="D581" s="4"/>
      <c r="E581" s="4"/>
      <c r="F581" s="4"/>
      <c r="G581" s="4"/>
      <c r="H581" s="4"/>
      <c r="I581" s="2"/>
      <c r="J581" s="4"/>
      <c r="K581" s="4"/>
      <c r="L581" s="4"/>
      <c r="M581" s="4"/>
      <c r="N581" s="2"/>
      <c r="O581" s="2"/>
      <c r="P581" s="2"/>
      <c r="Q581" s="2"/>
      <c r="R581" s="2"/>
      <c r="S581" s="2"/>
      <c r="T581" s="4"/>
      <c r="U581" s="4"/>
      <c r="V581" s="4"/>
      <c r="W581" s="5"/>
      <c r="X581" s="4"/>
      <c r="Y581" s="4"/>
      <c r="Z581" s="4"/>
      <c r="AA581" s="4"/>
      <c r="AB581" s="4"/>
      <c r="AC581" s="3"/>
      <c r="AD581" s="3"/>
      <c r="AE581" s="4"/>
      <c r="AF581" s="3"/>
      <c r="AG581" s="4"/>
      <c r="AH581" s="4"/>
      <c r="AI581" s="4"/>
      <c r="AJ581" s="4"/>
      <c r="AK581" s="4"/>
      <c r="AL581" s="4"/>
      <c r="AM581" s="4"/>
    </row>
    <row r="582" spans="1:39" ht="15.75" customHeight="1" x14ac:dyDescent="0.2">
      <c r="A582" s="2"/>
      <c r="B582" s="3"/>
      <c r="C582" s="4"/>
      <c r="D582" s="4"/>
      <c r="E582" s="4"/>
      <c r="F582" s="4"/>
      <c r="G582" s="4"/>
      <c r="H582" s="4"/>
      <c r="I582" s="2"/>
      <c r="J582" s="4"/>
      <c r="K582" s="4"/>
      <c r="L582" s="4"/>
      <c r="M582" s="4"/>
      <c r="N582" s="2"/>
      <c r="O582" s="2"/>
      <c r="P582" s="2"/>
      <c r="Q582" s="2"/>
      <c r="R582" s="2"/>
      <c r="S582" s="2"/>
      <c r="T582" s="4"/>
      <c r="U582" s="4"/>
      <c r="V582" s="4"/>
      <c r="W582" s="5"/>
      <c r="X582" s="4"/>
      <c r="Y582" s="4"/>
      <c r="Z582" s="4"/>
      <c r="AA582" s="4"/>
      <c r="AB582" s="4"/>
      <c r="AC582" s="3"/>
      <c r="AD582" s="3"/>
      <c r="AE582" s="4"/>
      <c r="AF582" s="3"/>
      <c r="AG582" s="4"/>
      <c r="AH582" s="4"/>
      <c r="AI582" s="4"/>
      <c r="AJ582" s="4"/>
      <c r="AK582" s="4"/>
      <c r="AL582" s="4"/>
      <c r="AM582" s="4"/>
    </row>
    <row r="583" spans="1:39" ht="15.75" customHeight="1" x14ac:dyDescent="0.2">
      <c r="A583" s="2"/>
      <c r="B583" s="3"/>
      <c r="C583" s="4"/>
      <c r="D583" s="4"/>
      <c r="E583" s="4"/>
      <c r="F583" s="4"/>
      <c r="G583" s="4"/>
      <c r="H583" s="4"/>
      <c r="I583" s="2"/>
      <c r="J583" s="4"/>
      <c r="K583" s="4"/>
      <c r="L583" s="4"/>
      <c r="M583" s="4"/>
      <c r="N583" s="2"/>
      <c r="O583" s="2"/>
      <c r="P583" s="2"/>
      <c r="Q583" s="2"/>
      <c r="R583" s="2"/>
      <c r="S583" s="2"/>
      <c r="T583" s="4"/>
      <c r="U583" s="4"/>
      <c r="V583" s="4"/>
      <c r="W583" s="5"/>
      <c r="X583" s="4"/>
      <c r="Y583" s="4"/>
      <c r="Z583" s="4"/>
      <c r="AA583" s="4"/>
      <c r="AB583" s="4"/>
      <c r="AC583" s="3"/>
      <c r="AD583" s="3"/>
      <c r="AE583" s="4"/>
      <c r="AF583" s="3"/>
      <c r="AG583" s="4"/>
      <c r="AH583" s="4"/>
      <c r="AI583" s="4"/>
      <c r="AJ583" s="4"/>
      <c r="AK583" s="4"/>
      <c r="AL583" s="4"/>
      <c r="AM583" s="4"/>
    </row>
    <row r="584" spans="1:39" ht="15.75" customHeight="1" x14ac:dyDescent="0.2">
      <c r="A584" s="2"/>
      <c r="B584" s="3"/>
      <c r="C584" s="4"/>
      <c r="D584" s="4"/>
      <c r="E584" s="4"/>
      <c r="F584" s="4"/>
      <c r="G584" s="4"/>
      <c r="H584" s="4"/>
      <c r="I584" s="2"/>
      <c r="J584" s="4"/>
      <c r="K584" s="4"/>
      <c r="L584" s="4"/>
      <c r="M584" s="4"/>
      <c r="N584" s="2"/>
      <c r="O584" s="2"/>
      <c r="P584" s="2"/>
      <c r="Q584" s="2"/>
      <c r="R584" s="2"/>
      <c r="S584" s="2"/>
      <c r="T584" s="4"/>
      <c r="U584" s="4"/>
      <c r="V584" s="4"/>
      <c r="W584" s="5"/>
      <c r="X584" s="4"/>
      <c r="Y584" s="4"/>
      <c r="Z584" s="4"/>
      <c r="AA584" s="4"/>
      <c r="AB584" s="4"/>
      <c r="AC584" s="3"/>
      <c r="AD584" s="3"/>
      <c r="AE584" s="4"/>
      <c r="AF584" s="3"/>
      <c r="AG584" s="4"/>
      <c r="AH584" s="4"/>
      <c r="AI584" s="4"/>
      <c r="AJ584" s="4"/>
      <c r="AK584" s="4"/>
      <c r="AL584" s="4"/>
      <c r="AM584" s="4"/>
    </row>
    <row r="585" spans="1:39" ht="15.75" customHeight="1" x14ac:dyDescent="0.2">
      <c r="A585" s="2"/>
      <c r="B585" s="3"/>
      <c r="C585" s="4"/>
      <c r="D585" s="4"/>
      <c r="E585" s="4"/>
      <c r="F585" s="4"/>
      <c r="G585" s="4"/>
      <c r="H585" s="4"/>
      <c r="I585" s="2"/>
      <c r="J585" s="4"/>
      <c r="K585" s="4"/>
      <c r="L585" s="4"/>
      <c r="M585" s="4"/>
      <c r="N585" s="2"/>
      <c r="O585" s="2"/>
      <c r="P585" s="2"/>
      <c r="Q585" s="2"/>
      <c r="R585" s="2"/>
      <c r="S585" s="2"/>
      <c r="T585" s="4"/>
      <c r="U585" s="4"/>
      <c r="V585" s="4"/>
      <c r="W585" s="5"/>
      <c r="X585" s="4"/>
      <c r="Y585" s="4"/>
      <c r="Z585" s="4"/>
      <c r="AA585" s="4"/>
      <c r="AB585" s="4"/>
      <c r="AC585" s="3"/>
      <c r="AD585" s="3"/>
      <c r="AE585" s="4"/>
      <c r="AF585" s="3"/>
      <c r="AG585" s="4"/>
      <c r="AH585" s="4"/>
      <c r="AI585" s="4"/>
      <c r="AJ585" s="4"/>
      <c r="AK585" s="4"/>
      <c r="AL585" s="4"/>
      <c r="AM585" s="4"/>
    </row>
    <row r="586" spans="1:39" ht="15.75" customHeight="1" x14ac:dyDescent="0.2">
      <c r="A586" s="2"/>
      <c r="B586" s="3"/>
      <c r="C586" s="4"/>
      <c r="D586" s="4"/>
      <c r="E586" s="4"/>
      <c r="F586" s="4"/>
      <c r="G586" s="4"/>
      <c r="H586" s="4"/>
      <c r="I586" s="2"/>
      <c r="J586" s="4"/>
      <c r="K586" s="4"/>
      <c r="L586" s="4"/>
      <c r="M586" s="4"/>
      <c r="N586" s="2"/>
      <c r="O586" s="2"/>
      <c r="P586" s="2"/>
      <c r="Q586" s="2"/>
      <c r="R586" s="2"/>
      <c r="S586" s="2"/>
      <c r="T586" s="4"/>
      <c r="U586" s="4"/>
      <c r="V586" s="4"/>
      <c r="W586" s="5"/>
      <c r="X586" s="4"/>
      <c r="Y586" s="4"/>
      <c r="Z586" s="4"/>
      <c r="AA586" s="4"/>
      <c r="AB586" s="4"/>
      <c r="AC586" s="3"/>
      <c r="AD586" s="3"/>
      <c r="AE586" s="4"/>
      <c r="AF586" s="3"/>
      <c r="AG586" s="4"/>
      <c r="AH586" s="4"/>
      <c r="AI586" s="4"/>
      <c r="AJ586" s="4"/>
      <c r="AK586" s="4"/>
      <c r="AL586" s="4"/>
      <c r="AM586" s="4"/>
    </row>
    <row r="587" spans="1:39" ht="15.75" customHeight="1" x14ac:dyDescent="0.2">
      <c r="A587" s="2"/>
      <c r="B587" s="3"/>
      <c r="C587" s="4"/>
      <c r="D587" s="4"/>
      <c r="E587" s="4"/>
      <c r="F587" s="4"/>
      <c r="G587" s="4"/>
      <c r="H587" s="4"/>
      <c r="I587" s="2"/>
      <c r="J587" s="4"/>
      <c r="K587" s="4"/>
      <c r="L587" s="4"/>
      <c r="M587" s="4"/>
      <c r="N587" s="2"/>
      <c r="O587" s="2"/>
      <c r="P587" s="2"/>
      <c r="Q587" s="2"/>
      <c r="R587" s="2"/>
      <c r="S587" s="2"/>
      <c r="T587" s="4"/>
      <c r="U587" s="4"/>
      <c r="V587" s="4"/>
      <c r="W587" s="5"/>
      <c r="X587" s="4"/>
      <c r="Y587" s="4"/>
      <c r="Z587" s="4"/>
      <c r="AA587" s="4"/>
      <c r="AB587" s="4"/>
      <c r="AC587" s="3"/>
      <c r="AD587" s="3"/>
      <c r="AE587" s="4"/>
      <c r="AF587" s="3"/>
      <c r="AG587" s="4"/>
      <c r="AH587" s="4"/>
      <c r="AI587" s="4"/>
      <c r="AJ587" s="4"/>
      <c r="AK587" s="4"/>
      <c r="AL587" s="4"/>
      <c r="AM587" s="4"/>
    </row>
    <row r="588" spans="1:39" ht="15.75" customHeight="1" x14ac:dyDescent="0.2">
      <c r="A588" s="2"/>
      <c r="B588" s="3"/>
      <c r="C588" s="4"/>
      <c r="D588" s="4"/>
      <c r="E588" s="4"/>
      <c r="F588" s="4"/>
      <c r="G588" s="4"/>
      <c r="H588" s="4"/>
      <c r="I588" s="2"/>
      <c r="J588" s="4"/>
      <c r="K588" s="4"/>
      <c r="L588" s="4"/>
      <c r="M588" s="4"/>
      <c r="N588" s="2"/>
      <c r="O588" s="2"/>
      <c r="P588" s="2"/>
      <c r="Q588" s="2"/>
      <c r="R588" s="2"/>
      <c r="S588" s="2"/>
      <c r="T588" s="4"/>
      <c r="U588" s="4"/>
      <c r="V588" s="4"/>
      <c r="W588" s="5"/>
      <c r="X588" s="4"/>
      <c r="Y588" s="4"/>
      <c r="Z588" s="4"/>
      <c r="AA588" s="4"/>
      <c r="AB588" s="4"/>
      <c r="AC588" s="3"/>
      <c r="AD588" s="3"/>
      <c r="AE588" s="4"/>
      <c r="AF588" s="3"/>
      <c r="AG588" s="4"/>
      <c r="AH588" s="4"/>
      <c r="AI588" s="4"/>
      <c r="AJ588" s="4"/>
      <c r="AK588" s="4"/>
      <c r="AL588" s="4"/>
      <c r="AM588" s="4"/>
    </row>
    <row r="589" spans="1:39" ht="15.75" customHeight="1" x14ac:dyDescent="0.2">
      <c r="A589" s="2"/>
      <c r="B589" s="3"/>
      <c r="C589" s="4"/>
      <c r="D589" s="4"/>
      <c r="E589" s="4"/>
      <c r="F589" s="4"/>
      <c r="G589" s="4"/>
      <c r="H589" s="4"/>
      <c r="I589" s="2"/>
      <c r="J589" s="4"/>
      <c r="K589" s="4"/>
      <c r="L589" s="4"/>
      <c r="M589" s="4"/>
      <c r="N589" s="2"/>
      <c r="O589" s="2"/>
      <c r="P589" s="2"/>
      <c r="Q589" s="2"/>
      <c r="R589" s="2"/>
      <c r="S589" s="2"/>
      <c r="T589" s="4"/>
      <c r="U589" s="4"/>
      <c r="V589" s="4"/>
      <c r="W589" s="5"/>
      <c r="X589" s="4"/>
      <c r="Y589" s="4"/>
      <c r="Z589" s="4"/>
      <c r="AA589" s="4"/>
      <c r="AB589" s="4"/>
      <c r="AC589" s="3"/>
      <c r="AD589" s="3"/>
      <c r="AE589" s="4"/>
      <c r="AF589" s="3"/>
      <c r="AG589" s="4"/>
      <c r="AH589" s="4"/>
      <c r="AI589" s="4"/>
      <c r="AJ589" s="4"/>
      <c r="AK589" s="4"/>
      <c r="AL589" s="4"/>
      <c r="AM589" s="4"/>
    </row>
    <row r="590" spans="1:39" ht="15.75" customHeight="1" x14ac:dyDescent="0.2">
      <c r="A590" s="2"/>
      <c r="B590" s="3"/>
      <c r="C590" s="4"/>
      <c r="D590" s="4"/>
      <c r="E590" s="4"/>
      <c r="F590" s="4"/>
      <c r="G590" s="4"/>
      <c r="H590" s="4"/>
      <c r="I590" s="2"/>
      <c r="J590" s="4"/>
      <c r="K590" s="4"/>
      <c r="L590" s="4"/>
      <c r="M590" s="4"/>
      <c r="N590" s="2"/>
      <c r="O590" s="2"/>
      <c r="P590" s="2"/>
      <c r="Q590" s="2"/>
      <c r="R590" s="2"/>
      <c r="S590" s="2"/>
      <c r="T590" s="4"/>
      <c r="U590" s="4"/>
      <c r="V590" s="4"/>
      <c r="W590" s="5"/>
      <c r="X590" s="4"/>
      <c r="Y590" s="4"/>
      <c r="Z590" s="4"/>
      <c r="AA590" s="4"/>
      <c r="AB590" s="4"/>
      <c r="AC590" s="3"/>
      <c r="AD590" s="3"/>
      <c r="AE590" s="4"/>
      <c r="AF590" s="3"/>
      <c r="AG590" s="4"/>
      <c r="AH590" s="4"/>
      <c r="AI590" s="4"/>
      <c r="AJ590" s="4"/>
      <c r="AK590" s="4"/>
      <c r="AL590" s="4"/>
      <c r="AM590" s="4"/>
    </row>
    <row r="591" spans="1:39" ht="15.75" customHeight="1" x14ac:dyDescent="0.2">
      <c r="A591" s="2"/>
      <c r="B591" s="3"/>
      <c r="C591" s="4"/>
      <c r="D591" s="4"/>
      <c r="E591" s="4"/>
      <c r="F591" s="4"/>
      <c r="G591" s="4"/>
      <c r="H591" s="4"/>
      <c r="I591" s="2"/>
      <c r="J591" s="4"/>
      <c r="K591" s="4"/>
      <c r="L591" s="4"/>
      <c r="M591" s="4"/>
      <c r="N591" s="2"/>
      <c r="O591" s="2"/>
      <c r="P591" s="2"/>
      <c r="Q591" s="2"/>
      <c r="R591" s="2"/>
      <c r="S591" s="2"/>
      <c r="T591" s="4"/>
      <c r="U591" s="4"/>
      <c r="V591" s="4"/>
      <c r="W591" s="5"/>
      <c r="X591" s="4"/>
      <c r="Y591" s="4"/>
      <c r="Z591" s="4"/>
      <c r="AA591" s="4"/>
      <c r="AB591" s="4"/>
      <c r="AC591" s="3"/>
      <c r="AD591" s="3"/>
      <c r="AE591" s="4"/>
      <c r="AF591" s="3"/>
      <c r="AG591" s="4"/>
      <c r="AH591" s="4"/>
      <c r="AI591" s="4"/>
      <c r="AJ591" s="4"/>
      <c r="AK591" s="4"/>
      <c r="AL591" s="4"/>
      <c r="AM591" s="4"/>
    </row>
    <row r="592" spans="1:39" ht="15.75" customHeight="1" x14ac:dyDescent="0.2">
      <c r="A592" s="2"/>
      <c r="B592" s="3"/>
      <c r="C592" s="4"/>
      <c r="D592" s="4"/>
      <c r="E592" s="4"/>
      <c r="F592" s="4"/>
      <c r="G592" s="4"/>
      <c r="H592" s="4"/>
      <c r="I592" s="2"/>
      <c r="J592" s="4"/>
      <c r="K592" s="4"/>
      <c r="L592" s="4"/>
      <c r="M592" s="4"/>
      <c r="N592" s="2"/>
      <c r="O592" s="2"/>
      <c r="P592" s="2"/>
      <c r="Q592" s="2"/>
      <c r="R592" s="2"/>
      <c r="S592" s="2"/>
      <c r="T592" s="4"/>
      <c r="U592" s="4"/>
      <c r="V592" s="4"/>
      <c r="W592" s="5"/>
      <c r="X592" s="4"/>
      <c r="Y592" s="4"/>
      <c r="Z592" s="4"/>
      <c r="AA592" s="4"/>
      <c r="AB592" s="4"/>
      <c r="AC592" s="3"/>
      <c r="AD592" s="3"/>
      <c r="AE592" s="4"/>
      <c r="AF592" s="3"/>
      <c r="AG592" s="4"/>
      <c r="AH592" s="4"/>
      <c r="AI592" s="4"/>
      <c r="AJ592" s="4"/>
      <c r="AK592" s="4"/>
      <c r="AL592" s="4"/>
      <c r="AM592" s="4"/>
    </row>
    <row r="593" spans="1:39" ht="15.75" customHeight="1" x14ac:dyDescent="0.2">
      <c r="A593" s="2"/>
      <c r="B593" s="3"/>
      <c r="C593" s="4"/>
      <c r="D593" s="4"/>
      <c r="E593" s="4"/>
      <c r="F593" s="4"/>
      <c r="G593" s="4"/>
      <c r="H593" s="4"/>
      <c r="I593" s="2"/>
      <c r="J593" s="4"/>
      <c r="K593" s="4"/>
      <c r="L593" s="4"/>
      <c r="M593" s="4"/>
      <c r="N593" s="2"/>
      <c r="O593" s="2"/>
      <c r="P593" s="2"/>
      <c r="Q593" s="2"/>
      <c r="R593" s="2"/>
      <c r="S593" s="2"/>
      <c r="T593" s="4"/>
      <c r="U593" s="4"/>
      <c r="V593" s="4"/>
      <c r="W593" s="5"/>
      <c r="X593" s="4"/>
      <c r="Y593" s="4"/>
      <c r="Z593" s="4"/>
      <c r="AA593" s="4"/>
      <c r="AB593" s="4"/>
      <c r="AC593" s="3"/>
      <c r="AD593" s="3"/>
      <c r="AE593" s="4"/>
      <c r="AF593" s="3"/>
      <c r="AG593" s="4"/>
      <c r="AH593" s="4"/>
      <c r="AI593" s="4"/>
      <c r="AJ593" s="4"/>
      <c r="AK593" s="4"/>
      <c r="AL593" s="4"/>
      <c r="AM593" s="4"/>
    </row>
    <row r="594" spans="1:39" ht="15.75" customHeight="1" x14ac:dyDescent="0.2">
      <c r="A594" s="2"/>
      <c r="B594" s="3"/>
      <c r="C594" s="4"/>
      <c r="D594" s="4"/>
      <c r="E594" s="4"/>
      <c r="F594" s="4"/>
      <c r="G594" s="4"/>
      <c r="H594" s="4"/>
      <c r="I594" s="2"/>
      <c r="J594" s="4"/>
      <c r="K594" s="4"/>
      <c r="L594" s="4"/>
      <c r="M594" s="4"/>
      <c r="N594" s="2"/>
      <c r="O594" s="2"/>
      <c r="P594" s="2"/>
      <c r="Q594" s="2"/>
      <c r="R594" s="2"/>
      <c r="S594" s="2"/>
      <c r="T594" s="4"/>
      <c r="U594" s="4"/>
      <c r="V594" s="4"/>
      <c r="W594" s="5"/>
      <c r="X594" s="4"/>
      <c r="Y594" s="4"/>
      <c r="Z594" s="4"/>
      <c r="AA594" s="4"/>
      <c r="AB594" s="4"/>
      <c r="AC594" s="3"/>
      <c r="AD594" s="3"/>
      <c r="AE594" s="4"/>
      <c r="AF594" s="3"/>
      <c r="AG594" s="4"/>
      <c r="AH594" s="4"/>
      <c r="AI594" s="4"/>
      <c r="AJ594" s="4"/>
      <c r="AK594" s="4"/>
      <c r="AL594" s="4"/>
      <c r="AM594" s="4"/>
    </row>
    <row r="595" spans="1:39" ht="15.75" customHeight="1" x14ac:dyDescent="0.2">
      <c r="A595" s="2"/>
      <c r="B595" s="3"/>
      <c r="C595" s="4"/>
      <c r="D595" s="4"/>
      <c r="E595" s="4"/>
      <c r="F595" s="4"/>
      <c r="G595" s="4"/>
      <c r="H595" s="4"/>
      <c r="I595" s="2"/>
      <c r="J595" s="4"/>
      <c r="K595" s="4"/>
      <c r="L595" s="4"/>
      <c r="M595" s="4"/>
      <c r="N595" s="2"/>
      <c r="O595" s="2"/>
      <c r="P595" s="2"/>
      <c r="Q595" s="2"/>
      <c r="R595" s="2"/>
      <c r="S595" s="2"/>
      <c r="T595" s="4"/>
      <c r="U595" s="4"/>
      <c r="V595" s="4"/>
      <c r="W595" s="5"/>
      <c r="X595" s="4"/>
      <c r="Y595" s="4"/>
      <c r="Z595" s="4"/>
      <c r="AA595" s="4"/>
      <c r="AB595" s="4"/>
      <c r="AC595" s="3"/>
      <c r="AD595" s="3"/>
      <c r="AE595" s="4"/>
      <c r="AF595" s="3"/>
      <c r="AG595" s="4"/>
      <c r="AH595" s="4"/>
      <c r="AI595" s="4"/>
      <c r="AJ595" s="4"/>
      <c r="AK595" s="4"/>
      <c r="AL595" s="4"/>
      <c r="AM595" s="4"/>
    </row>
    <row r="596" spans="1:39" ht="15.75" customHeight="1" x14ac:dyDescent="0.2">
      <c r="A596" s="2"/>
      <c r="B596" s="3"/>
      <c r="C596" s="4"/>
      <c r="D596" s="4"/>
      <c r="E596" s="4"/>
      <c r="F596" s="4"/>
      <c r="G596" s="4"/>
      <c r="H596" s="4"/>
      <c r="I596" s="2"/>
      <c r="J596" s="4"/>
      <c r="K596" s="4"/>
      <c r="L596" s="4"/>
      <c r="M596" s="4"/>
      <c r="N596" s="2"/>
      <c r="O596" s="2"/>
      <c r="P596" s="2"/>
      <c r="Q596" s="2"/>
      <c r="R596" s="2"/>
      <c r="S596" s="2"/>
      <c r="T596" s="4"/>
      <c r="U596" s="4"/>
      <c r="V596" s="4"/>
      <c r="W596" s="5"/>
      <c r="X596" s="4"/>
      <c r="Y596" s="4"/>
      <c r="Z596" s="4"/>
      <c r="AA596" s="4"/>
      <c r="AB596" s="4"/>
      <c r="AC596" s="3"/>
      <c r="AD596" s="3"/>
      <c r="AE596" s="4"/>
      <c r="AF596" s="3"/>
      <c r="AG596" s="4"/>
      <c r="AH596" s="4"/>
      <c r="AI596" s="4"/>
      <c r="AJ596" s="4"/>
      <c r="AK596" s="4"/>
      <c r="AL596" s="4"/>
      <c r="AM596" s="4"/>
    </row>
    <row r="597" spans="1:39" ht="15.75" customHeight="1" x14ac:dyDescent="0.2">
      <c r="A597" s="2"/>
      <c r="B597" s="3"/>
      <c r="C597" s="4"/>
      <c r="D597" s="4"/>
      <c r="E597" s="4"/>
      <c r="F597" s="4"/>
      <c r="G597" s="4"/>
      <c r="H597" s="4"/>
      <c r="I597" s="2"/>
      <c r="J597" s="4"/>
      <c r="K597" s="4"/>
      <c r="L597" s="4"/>
      <c r="M597" s="4"/>
      <c r="N597" s="2"/>
      <c r="O597" s="2"/>
      <c r="P597" s="2"/>
      <c r="Q597" s="2"/>
      <c r="R597" s="2"/>
      <c r="S597" s="2"/>
      <c r="T597" s="4"/>
      <c r="U597" s="4"/>
      <c r="V597" s="4"/>
      <c r="W597" s="5"/>
      <c r="X597" s="4"/>
      <c r="Y597" s="4"/>
      <c r="Z597" s="4"/>
      <c r="AA597" s="4"/>
      <c r="AB597" s="4"/>
      <c r="AC597" s="3"/>
      <c r="AD597" s="3"/>
      <c r="AE597" s="4"/>
      <c r="AF597" s="3"/>
      <c r="AG597" s="4"/>
      <c r="AH597" s="4"/>
      <c r="AI597" s="4"/>
      <c r="AJ597" s="4"/>
      <c r="AK597" s="4"/>
      <c r="AL597" s="4"/>
      <c r="AM597" s="4"/>
    </row>
    <row r="598" spans="1:39" ht="15.75" customHeight="1" x14ac:dyDescent="0.2">
      <c r="A598" s="2"/>
      <c r="B598" s="3"/>
      <c r="C598" s="4"/>
      <c r="D598" s="4"/>
      <c r="E598" s="4"/>
      <c r="F598" s="4"/>
      <c r="G598" s="4"/>
      <c r="H598" s="4"/>
      <c r="I598" s="2"/>
      <c r="J598" s="4"/>
      <c r="K598" s="4"/>
      <c r="L598" s="4"/>
      <c r="M598" s="4"/>
      <c r="N598" s="2"/>
      <c r="O598" s="2"/>
      <c r="P598" s="2"/>
      <c r="Q598" s="2"/>
      <c r="R598" s="2"/>
      <c r="S598" s="2"/>
      <c r="T598" s="4"/>
      <c r="U598" s="4"/>
      <c r="V598" s="4"/>
      <c r="W598" s="5"/>
      <c r="X598" s="4"/>
      <c r="Y598" s="4"/>
      <c r="Z598" s="4"/>
      <c r="AA598" s="4"/>
      <c r="AB598" s="4"/>
      <c r="AC598" s="3"/>
      <c r="AD598" s="3"/>
      <c r="AE598" s="4"/>
      <c r="AF598" s="3"/>
      <c r="AG598" s="4"/>
      <c r="AH598" s="4"/>
      <c r="AI598" s="4"/>
      <c r="AJ598" s="4"/>
      <c r="AK598" s="4"/>
      <c r="AL598" s="4"/>
      <c r="AM598" s="4"/>
    </row>
    <row r="599" spans="1:39" ht="15.75" customHeight="1" x14ac:dyDescent="0.2">
      <c r="A599" s="2"/>
      <c r="B599" s="3"/>
      <c r="C599" s="4"/>
      <c r="D599" s="4"/>
      <c r="E599" s="4"/>
      <c r="F599" s="4"/>
      <c r="G599" s="4"/>
      <c r="H599" s="4"/>
      <c r="I599" s="2"/>
      <c r="J599" s="4"/>
      <c r="K599" s="4"/>
      <c r="L599" s="4"/>
      <c r="M599" s="4"/>
      <c r="N599" s="2"/>
      <c r="O599" s="2"/>
      <c r="P599" s="2"/>
      <c r="Q599" s="2"/>
      <c r="R599" s="2"/>
      <c r="S599" s="2"/>
      <c r="T599" s="4"/>
      <c r="U599" s="4"/>
      <c r="V599" s="4"/>
      <c r="W599" s="5"/>
      <c r="X599" s="4"/>
      <c r="Y599" s="4"/>
      <c r="Z599" s="4"/>
      <c r="AA599" s="4"/>
      <c r="AB599" s="4"/>
      <c r="AC599" s="3"/>
      <c r="AD599" s="3"/>
      <c r="AE599" s="4"/>
      <c r="AF599" s="3"/>
      <c r="AG599" s="4"/>
      <c r="AH599" s="4"/>
      <c r="AI599" s="4"/>
      <c r="AJ599" s="4"/>
      <c r="AK599" s="4"/>
      <c r="AL599" s="4"/>
      <c r="AM599" s="4"/>
    </row>
    <row r="600" spans="1:39" ht="15.75" customHeight="1" x14ac:dyDescent="0.2">
      <c r="A600" s="2"/>
      <c r="B600" s="3"/>
      <c r="C600" s="4"/>
      <c r="D600" s="4"/>
      <c r="E600" s="4"/>
      <c r="F600" s="4"/>
      <c r="G600" s="4"/>
      <c r="H600" s="4"/>
      <c r="I600" s="2"/>
      <c r="J600" s="4"/>
      <c r="K600" s="4"/>
      <c r="L600" s="4"/>
      <c r="M600" s="4"/>
      <c r="N600" s="2"/>
      <c r="O600" s="2"/>
      <c r="P600" s="2"/>
      <c r="Q600" s="2"/>
      <c r="R600" s="2"/>
      <c r="S600" s="2"/>
      <c r="T600" s="4"/>
      <c r="U600" s="4"/>
      <c r="V600" s="4"/>
      <c r="W600" s="5"/>
      <c r="X600" s="4"/>
      <c r="Y600" s="4"/>
      <c r="Z600" s="4"/>
      <c r="AA600" s="4"/>
      <c r="AB600" s="4"/>
      <c r="AC600" s="3"/>
      <c r="AD600" s="3"/>
      <c r="AE600" s="4"/>
      <c r="AF600" s="3"/>
      <c r="AG600" s="4"/>
      <c r="AH600" s="4"/>
      <c r="AI600" s="4"/>
      <c r="AJ600" s="4"/>
      <c r="AK600" s="4"/>
      <c r="AL600" s="4"/>
      <c r="AM600" s="4"/>
    </row>
    <row r="601" spans="1:39" ht="15.75" customHeight="1" x14ac:dyDescent="0.2">
      <c r="A601" s="2"/>
      <c r="B601" s="3"/>
      <c r="C601" s="4"/>
      <c r="D601" s="4"/>
      <c r="E601" s="4"/>
      <c r="F601" s="4"/>
      <c r="G601" s="4"/>
      <c r="H601" s="4"/>
      <c r="I601" s="2"/>
      <c r="J601" s="4"/>
      <c r="K601" s="4"/>
      <c r="L601" s="4"/>
      <c r="M601" s="4"/>
      <c r="N601" s="2"/>
      <c r="O601" s="2"/>
      <c r="P601" s="2"/>
      <c r="Q601" s="2"/>
      <c r="R601" s="2"/>
      <c r="S601" s="2"/>
      <c r="T601" s="4"/>
      <c r="U601" s="4"/>
      <c r="V601" s="4"/>
      <c r="W601" s="5"/>
      <c r="X601" s="4"/>
      <c r="Y601" s="4"/>
      <c r="Z601" s="4"/>
      <c r="AA601" s="4"/>
      <c r="AB601" s="4"/>
      <c r="AC601" s="3"/>
      <c r="AD601" s="3"/>
      <c r="AE601" s="4"/>
      <c r="AF601" s="3"/>
      <c r="AG601" s="4"/>
      <c r="AH601" s="4"/>
      <c r="AI601" s="4"/>
      <c r="AJ601" s="4"/>
      <c r="AK601" s="4"/>
      <c r="AL601" s="4"/>
      <c r="AM601" s="4"/>
    </row>
    <row r="602" spans="1:39" ht="15.75" customHeight="1" x14ac:dyDescent="0.2">
      <c r="A602" s="2"/>
      <c r="B602" s="3"/>
      <c r="C602" s="4"/>
      <c r="D602" s="4"/>
      <c r="E602" s="4"/>
      <c r="F602" s="4"/>
      <c r="G602" s="4"/>
      <c r="H602" s="4"/>
      <c r="I602" s="2"/>
      <c r="J602" s="4"/>
      <c r="K602" s="4"/>
      <c r="L602" s="4"/>
      <c r="M602" s="4"/>
      <c r="N602" s="2"/>
      <c r="O602" s="2"/>
      <c r="P602" s="2"/>
      <c r="Q602" s="2"/>
      <c r="R602" s="2"/>
      <c r="S602" s="2"/>
      <c r="T602" s="4"/>
      <c r="U602" s="4"/>
      <c r="V602" s="4"/>
      <c r="W602" s="5"/>
      <c r="X602" s="4"/>
      <c r="Y602" s="4"/>
      <c r="Z602" s="4"/>
      <c r="AA602" s="4"/>
      <c r="AB602" s="4"/>
      <c r="AC602" s="3"/>
      <c r="AD602" s="3"/>
      <c r="AE602" s="4"/>
      <c r="AF602" s="3"/>
      <c r="AG602" s="4"/>
      <c r="AH602" s="4"/>
      <c r="AI602" s="4"/>
      <c r="AJ602" s="4"/>
      <c r="AK602" s="4"/>
      <c r="AL602" s="4"/>
      <c r="AM602" s="4"/>
    </row>
    <row r="603" spans="1:39" ht="15.75" customHeight="1" x14ac:dyDescent="0.2">
      <c r="A603" s="2"/>
      <c r="B603" s="3"/>
      <c r="C603" s="4"/>
      <c r="D603" s="4"/>
      <c r="E603" s="4"/>
      <c r="F603" s="4"/>
      <c r="G603" s="4"/>
      <c r="H603" s="4"/>
      <c r="I603" s="2"/>
      <c r="J603" s="4"/>
      <c r="K603" s="4"/>
      <c r="L603" s="4"/>
      <c r="M603" s="4"/>
      <c r="N603" s="2"/>
      <c r="O603" s="2"/>
      <c r="P603" s="2"/>
      <c r="Q603" s="2"/>
      <c r="R603" s="2"/>
      <c r="S603" s="2"/>
      <c r="T603" s="4"/>
      <c r="U603" s="4"/>
      <c r="V603" s="4"/>
      <c r="W603" s="5"/>
      <c r="X603" s="4"/>
      <c r="Y603" s="4"/>
      <c r="Z603" s="4"/>
      <c r="AA603" s="4"/>
      <c r="AB603" s="4"/>
      <c r="AC603" s="3"/>
      <c r="AD603" s="3"/>
      <c r="AE603" s="4"/>
      <c r="AF603" s="3"/>
      <c r="AG603" s="4"/>
      <c r="AH603" s="4"/>
      <c r="AI603" s="4"/>
      <c r="AJ603" s="4"/>
      <c r="AK603" s="4"/>
      <c r="AL603" s="4"/>
      <c r="AM603" s="4"/>
    </row>
    <row r="604" spans="1:39" ht="15.75" customHeight="1" x14ac:dyDescent="0.2">
      <c r="A604" s="2"/>
      <c r="B604" s="3"/>
      <c r="C604" s="4"/>
      <c r="D604" s="4"/>
      <c r="E604" s="4"/>
      <c r="F604" s="4"/>
      <c r="G604" s="4"/>
      <c r="H604" s="4"/>
      <c r="I604" s="2"/>
      <c r="J604" s="4"/>
      <c r="K604" s="4"/>
      <c r="L604" s="4"/>
      <c r="M604" s="4"/>
      <c r="N604" s="2"/>
      <c r="O604" s="2"/>
      <c r="P604" s="2"/>
      <c r="Q604" s="2"/>
      <c r="R604" s="2"/>
      <c r="S604" s="2"/>
      <c r="T604" s="4"/>
      <c r="U604" s="4"/>
      <c r="V604" s="4"/>
      <c r="W604" s="5"/>
      <c r="X604" s="4"/>
      <c r="Y604" s="4"/>
      <c r="Z604" s="4"/>
      <c r="AA604" s="4"/>
      <c r="AB604" s="4"/>
      <c r="AC604" s="3"/>
      <c r="AD604" s="3"/>
      <c r="AE604" s="4"/>
      <c r="AF604" s="3"/>
      <c r="AG604" s="4"/>
      <c r="AH604" s="4"/>
      <c r="AI604" s="4"/>
      <c r="AJ604" s="4"/>
      <c r="AK604" s="4"/>
      <c r="AL604" s="4"/>
      <c r="AM604" s="4"/>
    </row>
    <row r="605" spans="1:39" ht="15.75" customHeight="1" x14ac:dyDescent="0.2">
      <c r="A605" s="2"/>
      <c r="B605" s="3"/>
      <c r="C605" s="4"/>
      <c r="D605" s="4"/>
      <c r="E605" s="4"/>
      <c r="F605" s="4"/>
      <c r="G605" s="4"/>
      <c r="H605" s="4"/>
      <c r="I605" s="2"/>
      <c r="J605" s="4"/>
      <c r="K605" s="4"/>
      <c r="L605" s="4"/>
      <c r="M605" s="4"/>
      <c r="N605" s="2"/>
      <c r="O605" s="2"/>
      <c r="P605" s="2"/>
      <c r="Q605" s="2"/>
      <c r="R605" s="2"/>
      <c r="S605" s="2"/>
      <c r="T605" s="4"/>
      <c r="U605" s="4"/>
      <c r="V605" s="4"/>
      <c r="W605" s="5"/>
      <c r="X605" s="4"/>
      <c r="Y605" s="4"/>
      <c r="Z605" s="4"/>
      <c r="AA605" s="4"/>
      <c r="AB605" s="4"/>
      <c r="AC605" s="3"/>
      <c r="AD605" s="3"/>
      <c r="AE605" s="4"/>
      <c r="AF605" s="3"/>
      <c r="AG605" s="4"/>
      <c r="AH605" s="4"/>
      <c r="AI605" s="4"/>
      <c r="AJ605" s="4"/>
      <c r="AK605" s="4"/>
      <c r="AL605" s="4"/>
      <c r="AM605" s="4"/>
    </row>
    <row r="606" spans="1:39" ht="15.75" customHeight="1" x14ac:dyDescent="0.2">
      <c r="A606" s="2"/>
      <c r="B606" s="3"/>
      <c r="C606" s="4"/>
      <c r="D606" s="4"/>
      <c r="E606" s="4"/>
      <c r="F606" s="4"/>
      <c r="G606" s="4"/>
      <c r="H606" s="4"/>
      <c r="I606" s="2"/>
      <c r="J606" s="4"/>
      <c r="K606" s="4"/>
      <c r="L606" s="4"/>
      <c r="M606" s="4"/>
      <c r="N606" s="2"/>
      <c r="O606" s="2"/>
      <c r="P606" s="2"/>
      <c r="Q606" s="2"/>
      <c r="R606" s="2"/>
      <c r="S606" s="2"/>
      <c r="T606" s="4"/>
      <c r="U606" s="4"/>
      <c r="V606" s="4"/>
      <c r="W606" s="5"/>
      <c r="X606" s="4"/>
      <c r="Y606" s="4"/>
      <c r="Z606" s="4"/>
      <c r="AA606" s="4"/>
      <c r="AB606" s="4"/>
      <c r="AC606" s="3"/>
      <c r="AD606" s="3"/>
      <c r="AE606" s="4"/>
      <c r="AF606" s="3"/>
      <c r="AG606" s="4"/>
      <c r="AH606" s="4"/>
      <c r="AI606" s="4"/>
      <c r="AJ606" s="4"/>
      <c r="AK606" s="4"/>
      <c r="AL606" s="4"/>
      <c r="AM606" s="4"/>
    </row>
    <row r="607" spans="1:39" ht="15.75" customHeight="1" x14ac:dyDescent="0.2">
      <c r="A607" s="2"/>
      <c r="B607" s="3"/>
      <c r="C607" s="4"/>
      <c r="D607" s="4"/>
      <c r="E607" s="4"/>
      <c r="F607" s="4"/>
      <c r="G607" s="4"/>
      <c r="H607" s="4"/>
      <c r="I607" s="2"/>
      <c r="J607" s="4"/>
      <c r="K607" s="4"/>
      <c r="L607" s="4"/>
      <c r="M607" s="4"/>
      <c r="N607" s="2"/>
      <c r="O607" s="2"/>
      <c r="P607" s="2"/>
      <c r="Q607" s="2"/>
      <c r="R607" s="2"/>
      <c r="S607" s="2"/>
      <c r="T607" s="4"/>
      <c r="U607" s="4"/>
      <c r="V607" s="4"/>
      <c r="W607" s="5"/>
      <c r="X607" s="4"/>
      <c r="Y607" s="4"/>
      <c r="Z607" s="4"/>
      <c r="AA607" s="4"/>
      <c r="AB607" s="4"/>
      <c r="AC607" s="3"/>
      <c r="AD607" s="3"/>
      <c r="AE607" s="4"/>
      <c r="AF607" s="3"/>
      <c r="AG607" s="4"/>
      <c r="AH607" s="4"/>
      <c r="AI607" s="4"/>
      <c r="AJ607" s="4"/>
      <c r="AK607" s="4"/>
      <c r="AL607" s="4"/>
      <c r="AM607" s="4"/>
    </row>
    <row r="608" spans="1:39" ht="15.75" customHeight="1" x14ac:dyDescent="0.2">
      <c r="A608" s="2"/>
      <c r="B608" s="3"/>
      <c r="C608" s="4"/>
      <c r="D608" s="4"/>
      <c r="E608" s="4"/>
      <c r="F608" s="4"/>
      <c r="G608" s="4"/>
      <c r="H608" s="4"/>
      <c r="I608" s="2"/>
      <c r="J608" s="4"/>
      <c r="K608" s="4"/>
      <c r="L608" s="4"/>
      <c r="M608" s="4"/>
      <c r="N608" s="2"/>
      <c r="O608" s="2"/>
      <c r="P608" s="2"/>
      <c r="Q608" s="2"/>
      <c r="R608" s="2"/>
      <c r="S608" s="2"/>
      <c r="T608" s="4"/>
      <c r="U608" s="4"/>
      <c r="V608" s="4"/>
      <c r="W608" s="5"/>
      <c r="X608" s="4"/>
      <c r="Y608" s="4"/>
      <c r="Z608" s="4"/>
      <c r="AA608" s="4"/>
      <c r="AB608" s="4"/>
      <c r="AC608" s="3"/>
      <c r="AD608" s="3"/>
      <c r="AE608" s="4"/>
      <c r="AF608" s="3"/>
      <c r="AG608" s="4"/>
      <c r="AH608" s="4"/>
      <c r="AI608" s="4"/>
      <c r="AJ608" s="4"/>
      <c r="AK608" s="4"/>
      <c r="AL608" s="4"/>
      <c r="AM608" s="4"/>
    </row>
    <row r="609" spans="1:39" ht="15.75" customHeight="1" x14ac:dyDescent="0.2">
      <c r="A609" s="2"/>
      <c r="B609" s="3"/>
      <c r="C609" s="4"/>
      <c r="D609" s="4"/>
      <c r="E609" s="4"/>
      <c r="F609" s="4"/>
      <c r="G609" s="4"/>
      <c r="H609" s="4"/>
      <c r="I609" s="2"/>
      <c r="J609" s="4"/>
      <c r="K609" s="4"/>
      <c r="L609" s="4"/>
      <c r="M609" s="4"/>
      <c r="N609" s="2"/>
      <c r="O609" s="2"/>
      <c r="P609" s="2"/>
      <c r="Q609" s="2"/>
      <c r="R609" s="2"/>
      <c r="S609" s="2"/>
      <c r="T609" s="4"/>
      <c r="U609" s="4"/>
      <c r="V609" s="4"/>
      <c r="W609" s="5"/>
      <c r="X609" s="4"/>
      <c r="Y609" s="4"/>
      <c r="Z609" s="4"/>
      <c r="AA609" s="4"/>
      <c r="AB609" s="4"/>
      <c r="AC609" s="3"/>
      <c r="AD609" s="3"/>
      <c r="AE609" s="4"/>
      <c r="AF609" s="3"/>
      <c r="AG609" s="4"/>
      <c r="AH609" s="4"/>
      <c r="AI609" s="4"/>
      <c r="AJ609" s="4"/>
      <c r="AK609" s="4"/>
      <c r="AL609" s="4"/>
      <c r="AM609" s="4"/>
    </row>
    <row r="610" spans="1:39" ht="15.75" customHeight="1" x14ac:dyDescent="0.2">
      <c r="A610" s="2"/>
      <c r="B610" s="3"/>
      <c r="C610" s="4"/>
      <c r="D610" s="4"/>
      <c r="E610" s="4"/>
      <c r="F610" s="4"/>
      <c r="G610" s="4"/>
      <c r="H610" s="4"/>
      <c r="I610" s="2"/>
      <c r="J610" s="4"/>
      <c r="K610" s="4"/>
      <c r="L610" s="4"/>
      <c r="M610" s="4"/>
      <c r="N610" s="2"/>
      <c r="O610" s="2"/>
      <c r="P610" s="2"/>
      <c r="Q610" s="2"/>
      <c r="R610" s="2"/>
      <c r="S610" s="2"/>
      <c r="T610" s="4"/>
      <c r="U610" s="4"/>
      <c r="V610" s="4"/>
      <c r="W610" s="5"/>
      <c r="X610" s="4"/>
      <c r="Y610" s="4"/>
      <c r="Z610" s="4"/>
      <c r="AA610" s="4"/>
      <c r="AB610" s="4"/>
      <c r="AC610" s="3"/>
      <c r="AD610" s="3"/>
      <c r="AE610" s="4"/>
      <c r="AF610" s="3"/>
      <c r="AG610" s="4"/>
      <c r="AH610" s="4"/>
      <c r="AI610" s="4"/>
      <c r="AJ610" s="4"/>
      <c r="AK610" s="4"/>
      <c r="AL610" s="4"/>
      <c r="AM610" s="4"/>
    </row>
    <row r="611" spans="1:39" ht="15.75" customHeight="1" x14ac:dyDescent="0.2">
      <c r="A611" s="2"/>
      <c r="B611" s="3"/>
      <c r="C611" s="4"/>
      <c r="D611" s="4"/>
      <c r="E611" s="4"/>
      <c r="F611" s="4"/>
      <c r="G611" s="4"/>
      <c r="H611" s="4"/>
      <c r="I611" s="2"/>
      <c r="J611" s="4"/>
      <c r="K611" s="4"/>
      <c r="L611" s="4"/>
      <c r="M611" s="4"/>
      <c r="N611" s="2"/>
      <c r="O611" s="2"/>
      <c r="P611" s="2"/>
      <c r="Q611" s="2"/>
      <c r="R611" s="2"/>
      <c r="S611" s="2"/>
      <c r="T611" s="4"/>
      <c r="U611" s="4"/>
      <c r="V611" s="4"/>
      <c r="W611" s="5"/>
      <c r="X611" s="4"/>
      <c r="Y611" s="4"/>
      <c r="Z611" s="4"/>
      <c r="AA611" s="4"/>
      <c r="AB611" s="4"/>
      <c r="AC611" s="3"/>
      <c r="AD611" s="3"/>
      <c r="AE611" s="4"/>
      <c r="AF611" s="3"/>
      <c r="AG611" s="4"/>
      <c r="AH611" s="4"/>
      <c r="AI611" s="4"/>
      <c r="AJ611" s="4"/>
      <c r="AK611" s="4"/>
      <c r="AL611" s="4"/>
      <c r="AM611" s="4"/>
    </row>
    <row r="612" spans="1:39" ht="15.75" customHeight="1" x14ac:dyDescent="0.2">
      <c r="A612" s="2"/>
      <c r="B612" s="3"/>
      <c r="C612" s="4"/>
      <c r="D612" s="4"/>
      <c r="E612" s="4"/>
      <c r="F612" s="4"/>
      <c r="G612" s="4"/>
      <c r="H612" s="4"/>
      <c r="I612" s="2"/>
      <c r="J612" s="4"/>
      <c r="K612" s="4"/>
      <c r="L612" s="4"/>
      <c r="M612" s="4"/>
      <c r="N612" s="2"/>
      <c r="O612" s="2"/>
      <c r="P612" s="2"/>
      <c r="Q612" s="2"/>
      <c r="R612" s="2"/>
      <c r="S612" s="2"/>
      <c r="T612" s="4"/>
      <c r="U612" s="4"/>
      <c r="V612" s="4"/>
      <c r="W612" s="5"/>
      <c r="X612" s="4"/>
      <c r="Y612" s="4"/>
      <c r="Z612" s="4"/>
      <c r="AA612" s="4"/>
      <c r="AB612" s="4"/>
      <c r="AC612" s="3"/>
      <c r="AD612" s="3"/>
      <c r="AE612" s="4"/>
      <c r="AF612" s="3"/>
      <c r="AG612" s="4"/>
      <c r="AH612" s="4"/>
      <c r="AI612" s="4"/>
      <c r="AJ612" s="4"/>
      <c r="AK612" s="4"/>
      <c r="AL612" s="4"/>
      <c r="AM612" s="4"/>
    </row>
    <row r="613" spans="1:39" ht="15.75" customHeight="1" x14ac:dyDescent="0.2">
      <c r="A613" s="2"/>
      <c r="B613" s="3"/>
      <c r="C613" s="4"/>
      <c r="D613" s="4"/>
      <c r="E613" s="4"/>
      <c r="F613" s="4"/>
      <c r="G613" s="4"/>
      <c r="H613" s="4"/>
      <c r="I613" s="2"/>
      <c r="J613" s="4"/>
      <c r="K613" s="4"/>
      <c r="L613" s="4"/>
      <c r="M613" s="4"/>
      <c r="N613" s="2"/>
      <c r="O613" s="2"/>
      <c r="P613" s="2"/>
      <c r="Q613" s="2"/>
      <c r="R613" s="2"/>
      <c r="S613" s="2"/>
      <c r="T613" s="4"/>
      <c r="U613" s="4"/>
      <c r="V613" s="4"/>
      <c r="W613" s="5"/>
      <c r="X613" s="4"/>
      <c r="Y613" s="4"/>
      <c r="Z613" s="4"/>
      <c r="AA613" s="4"/>
      <c r="AB613" s="4"/>
      <c r="AC613" s="3"/>
      <c r="AD613" s="3"/>
      <c r="AE613" s="4"/>
      <c r="AF613" s="3"/>
      <c r="AG613" s="4"/>
      <c r="AH613" s="4"/>
      <c r="AI613" s="4"/>
      <c r="AJ613" s="4"/>
      <c r="AK613" s="4"/>
      <c r="AL613" s="4"/>
      <c r="AM613" s="4"/>
    </row>
    <row r="614" spans="1:39" ht="15.75" customHeight="1" x14ac:dyDescent="0.2">
      <c r="A614" s="2"/>
      <c r="B614" s="3"/>
      <c r="C614" s="4"/>
      <c r="D614" s="4"/>
      <c r="E614" s="4"/>
      <c r="F614" s="4"/>
      <c r="G614" s="4"/>
      <c r="H614" s="4"/>
      <c r="I614" s="2"/>
      <c r="J614" s="4"/>
      <c r="K614" s="4"/>
      <c r="L614" s="4"/>
      <c r="M614" s="4"/>
      <c r="N614" s="2"/>
      <c r="O614" s="2"/>
      <c r="P614" s="2"/>
      <c r="Q614" s="2"/>
      <c r="R614" s="2"/>
      <c r="S614" s="2"/>
      <c r="T614" s="4"/>
      <c r="U614" s="4"/>
      <c r="V614" s="4"/>
      <c r="W614" s="5"/>
      <c r="X614" s="4"/>
      <c r="Y614" s="4"/>
      <c r="Z614" s="4"/>
      <c r="AA614" s="4"/>
      <c r="AB614" s="4"/>
      <c r="AC614" s="3"/>
      <c r="AD614" s="3"/>
      <c r="AE614" s="4"/>
      <c r="AF614" s="3"/>
      <c r="AG614" s="4"/>
      <c r="AH614" s="4"/>
      <c r="AI614" s="4"/>
      <c r="AJ614" s="4"/>
      <c r="AK614" s="4"/>
      <c r="AL614" s="4"/>
      <c r="AM614" s="4"/>
    </row>
    <row r="615" spans="1:39" ht="15.75" customHeight="1" x14ac:dyDescent="0.2">
      <c r="A615" s="2"/>
      <c r="B615" s="3"/>
      <c r="C615" s="4"/>
      <c r="D615" s="4"/>
      <c r="E615" s="4"/>
      <c r="F615" s="4"/>
      <c r="G615" s="4"/>
      <c r="H615" s="4"/>
      <c r="I615" s="2"/>
      <c r="J615" s="4"/>
      <c r="K615" s="4"/>
      <c r="L615" s="4"/>
      <c r="M615" s="4"/>
      <c r="N615" s="2"/>
      <c r="O615" s="2"/>
      <c r="P615" s="2"/>
      <c r="Q615" s="2"/>
      <c r="R615" s="2"/>
      <c r="S615" s="2"/>
      <c r="T615" s="4"/>
      <c r="U615" s="4"/>
      <c r="V615" s="4"/>
      <c r="W615" s="5"/>
      <c r="X615" s="4"/>
      <c r="Y615" s="4"/>
      <c r="Z615" s="4"/>
      <c r="AA615" s="4"/>
      <c r="AB615" s="4"/>
      <c r="AC615" s="3"/>
      <c r="AD615" s="3"/>
      <c r="AE615" s="4"/>
      <c r="AF615" s="3"/>
      <c r="AG615" s="4"/>
      <c r="AH615" s="4"/>
      <c r="AI615" s="4"/>
      <c r="AJ615" s="4"/>
      <c r="AK615" s="4"/>
      <c r="AL615" s="4"/>
      <c r="AM615" s="4"/>
    </row>
    <row r="616" spans="1:39" ht="15.75" customHeight="1" x14ac:dyDescent="0.2">
      <c r="A616" s="2"/>
      <c r="B616" s="3"/>
      <c r="C616" s="4"/>
      <c r="D616" s="4"/>
      <c r="E616" s="4"/>
      <c r="F616" s="4"/>
      <c r="G616" s="4"/>
      <c r="H616" s="4"/>
      <c r="I616" s="2"/>
      <c r="J616" s="4"/>
      <c r="K616" s="4"/>
      <c r="L616" s="4"/>
      <c r="M616" s="4"/>
      <c r="N616" s="2"/>
      <c r="O616" s="2"/>
      <c r="P616" s="2"/>
      <c r="Q616" s="2"/>
      <c r="R616" s="2"/>
      <c r="S616" s="2"/>
      <c r="T616" s="4"/>
      <c r="U616" s="4"/>
      <c r="V616" s="4"/>
      <c r="W616" s="5"/>
      <c r="X616" s="4"/>
      <c r="Y616" s="4"/>
      <c r="Z616" s="4"/>
      <c r="AA616" s="4"/>
      <c r="AB616" s="4"/>
      <c r="AC616" s="3"/>
      <c r="AD616" s="3"/>
      <c r="AE616" s="4"/>
      <c r="AF616" s="3"/>
      <c r="AG616" s="4"/>
      <c r="AH616" s="4"/>
      <c r="AI616" s="4"/>
      <c r="AJ616" s="4"/>
      <c r="AK616" s="4"/>
      <c r="AL616" s="4"/>
      <c r="AM616" s="4"/>
    </row>
    <row r="617" spans="1:39" ht="15.75" customHeight="1" x14ac:dyDescent="0.2">
      <c r="A617" s="2"/>
      <c r="B617" s="3"/>
      <c r="C617" s="4"/>
      <c r="D617" s="4"/>
      <c r="E617" s="4"/>
      <c r="F617" s="4"/>
      <c r="G617" s="4"/>
      <c r="H617" s="4"/>
      <c r="I617" s="2"/>
      <c r="J617" s="4"/>
      <c r="K617" s="4"/>
      <c r="L617" s="4"/>
      <c r="M617" s="4"/>
      <c r="N617" s="2"/>
      <c r="O617" s="2"/>
      <c r="P617" s="2"/>
      <c r="Q617" s="2"/>
      <c r="R617" s="2"/>
      <c r="S617" s="2"/>
      <c r="T617" s="4"/>
      <c r="U617" s="4"/>
      <c r="V617" s="4"/>
      <c r="W617" s="5"/>
      <c r="X617" s="4"/>
      <c r="Y617" s="4"/>
      <c r="Z617" s="4"/>
      <c r="AA617" s="4"/>
      <c r="AB617" s="4"/>
      <c r="AC617" s="3"/>
      <c r="AD617" s="3"/>
      <c r="AE617" s="4"/>
      <c r="AF617" s="3"/>
      <c r="AG617" s="4"/>
      <c r="AH617" s="4"/>
      <c r="AI617" s="4"/>
      <c r="AJ617" s="4"/>
      <c r="AK617" s="4"/>
      <c r="AL617" s="4"/>
      <c r="AM617" s="4"/>
    </row>
    <row r="618" spans="1:39" ht="15.75" customHeight="1" x14ac:dyDescent="0.2">
      <c r="A618" s="2"/>
      <c r="B618" s="3"/>
      <c r="C618" s="4"/>
      <c r="D618" s="4"/>
      <c r="E618" s="4"/>
      <c r="F618" s="4"/>
      <c r="G618" s="4"/>
      <c r="H618" s="4"/>
      <c r="I618" s="2"/>
      <c r="J618" s="4"/>
      <c r="K618" s="4"/>
      <c r="L618" s="4"/>
      <c r="M618" s="4"/>
      <c r="N618" s="2"/>
      <c r="O618" s="2"/>
      <c r="P618" s="2"/>
      <c r="Q618" s="2"/>
      <c r="R618" s="2"/>
      <c r="S618" s="2"/>
      <c r="T618" s="4"/>
      <c r="U618" s="4"/>
      <c r="V618" s="4"/>
      <c r="W618" s="5"/>
      <c r="X618" s="4"/>
      <c r="Y618" s="4"/>
      <c r="Z618" s="4"/>
      <c r="AA618" s="4"/>
      <c r="AB618" s="4"/>
      <c r="AC618" s="3"/>
      <c r="AD618" s="3"/>
      <c r="AE618" s="4"/>
      <c r="AF618" s="3"/>
      <c r="AG618" s="4"/>
      <c r="AH618" s="4"/>
      <c r="AI618" s="4"/>
      <c r="AJ618" s="4"/>
      <c r="AK618" s="4"/>
      <c r="AL618" s="4"/>
      <c r="AM618" s="4"/>
    </row>
    <row r="619" spans="1:39" ht="15.75" customHeight="1" x14ac:dyDescent="0.2">
      <c r="A619" s="2"/>
      <c r="B619" s="3"/>
      <c r="C619" s="4"/>
      <c r="D619" s="4"/>
      <c r="E619" s="4"/>
      <c r="F619" s="4"/>
      <c r="G619" s="4"/>
      <c r="H619" s="4"/>
      <c r="I619" s="2"/>
      <c r="J619" s="4"/>
      <c r="K619" s="4"/>
      <c r="L619" s="4"/>
      <c r="M619" s="4"/>
      <c r="N619" s="2"/>
      <c r="O619" s="2"/>
      <c r="P619" s="2"/>
      <c r="Q619" s="2"/>
      <c r="R619" s="2"/>
      <c r="S619" s="2"/>
      <c r="T619" s="4"/>
      <c r="U619" s="4"/>
      <c r="V619" s="4"/>
      <c r="W619" s="5"/>
      <c r="X619" s="4"/>
      <c r="Y619" s="4"/>
      <c r="Z619" s="4"/>
      <c r="AA619" s="4"/>
      <c r="AB619" s="4"/>
      <c r="AC619" s="3"/>
      <c r="AD619" s="3"/>
      <c r="AE619" s="4"/>
      <c r="AF619" s="3"/>
      <c r="AG619" s="4"/>
      <c r="AH619" s="4"/>
      <c r="AI619" s="4"/>
      <c r="AJ619" s="4"/>
      <c r="AK619" s="4"/>
      <c r="AL619" s="4"/>
      <c r="AM619" s="4"/>
    </row>
    <row r="620" spans="1:39" ht="15.75" customHeight="1" x14ac:dyDescent="0.2">
      <c r="A620" s="2"/>
      <c r="B620" s="3"/>
      <c r="C620" s="4"/>
      <c r="D620" s="4"/>
      <c r="E620" s="4"/>
      <c r="F620" s="4"/>
      <c r="G620" s="4"/>
      <c r="H620" s="4"/>
      <c r="I620" s="2"/>
      <c r="J620" s="4"/>
      <c r="K620" s="4"/>
      <c r="L620" s="4"/>
      <c r="M620" s="4"/>
      <c r="N620" s="2"/>
      <c r="O620" s="2"/>
      <c r="P620" s="2"/>
      <c r="Q620" s="2"/>
      <c r="R620" s="2"/>
      <c r="S620" s="2"/>
      <c r="T620" s="4"/>
      <c r="U620" s="4"/>
      <c r="V620" s="4"/>
      <c r="W620" s="5"/>
      <c r="X620" s="4"/>
      <c r="Y620" s="4"/>
      <c r="Z620" s="4"/>
      <c r="AA620" s="4"/>
      <c r="AB620" s="4"/>
      <c r="AC620" s="3"/>
      <c r="AD620" s="3"/>
      <c r="AE620" s="4"/>
      <c r="AF620" s="3"/>
      <c r="AG620" s="4"/>
      <c r="AH620" s="4"/>
      <c r="AI620" s="4"/>
      <c r="AJ620" s="4"/>
      <c r="AK620" s="4"/>
      <c r="AL620" s="4"/>
      <c r="AM620" s="4"/>
    </row>
    <row r="621" spans="1:39" ht="15.75" customHeight="1" x14ac:dyDescent="0.2">
      <c r="A621" s="2"/>
      <c r="B621" s="3"/>
      <c r="C621" s="4"/>
      <c r="D621" s="4"/>
      <c r="E621" s="4"/>
      <c r="F621" s="4"/>
      <c r="G621" s="4"/>
      <c r="H621" s="4"/>
      <c r="I621" s="2"/>
      <c r="J621" s="4"/>
      <c r="K621" s="4"/>
      <c r="L621" s="4"/>
      <c r="M621" s="4"/>
      <c r="N621" s="2"/>
      <c r="O621" s="2"/>
      <c r="P621" s="2"/>
      <c r="Q621" s="2"/>
      <c r="R621" s="2"/>
      <c r="S621" s="2"/>
      <c r="T621" s="4"/>
      <c r="U621" s="4"/>
      <c r="V621" s="4"/>
      <c r="W621" s="5"/>
      <c r="X621" s="4"/>
      <c r="Y621" s="4"/>
      <c r="Z621" s="4"/>
      <c r="AA621" s="4"/>
      <c r="AB621" s="4"/>
      <c r="AC621" s="3"/>
      <c r="AD621" s="3"/>
      <c r="AE621" s="4"/>
      <c r="AF621" s="3"/>
      <c r="AG621" s="4"/>
      <c r="AH621" s="4"/>
      <c r="AI621" s="4"/>
      <c r="AJ621" s="4"/>
      <c r="AK621" s="4"/>
      <c r="AL621" s="4"/>
      <c r="AM621" s="4"/>
    </row>
    <row r="622" spans="1:39" ht="15.75" customHeight="1" x14ac:dyDescent="0.2">
      <c r="A622" s="2"/>
      <c r="B622" s="3"/>
      <c r="C622" s="4"/>
      <c r="D622" s="4"/>
      <c r="E622" s="4"/>
      <c r="F622" s="4"/>
      <c r="G622" s="4"/>
      <c r="H622" s="4"/>
      <c r="I622" s="2"/>
      <c r="J622" s="4"/>
      <c r="K622" s="4"/>
      <c r="L622" s="4"/>
      <c r="M622" s="4"/>
      <c r="N622" s="2"/>
      <c r="O622" s="2"/>
      <c r="P622" s="2"/>
      <c r="Q622" s="2"/>
      <c r="R622" s="2"/>
      <c r="S622" s="2"/>
      <c r="T622" s="4"/>
      <c r="U622" s="4"/>
      <c r="V622" s="4"/>
      <c r="W622" s="5"/>
      <c r="X622" s="4"/>
      <c r="Y622" s="4"/>
      <c r="Z622" s="4"/>
      <c r="AA622" s="4"/>
      <c r="AB622" s="4"/>
      <c r="AC622" s="3"/>
      <c r="AD622" s="3"/>
      <c r="AE622" s="4"/>
      <c r="AF622" s="3"/>
      <c r="AG622" s="4"/>
      <c r="AH622" s="4"/>
      <c r="AI622" s="4"/>
      <c r="AJ622" s="4"/>
      <c r="AK622" s="4"/>
      <c r="AL622" s="4"/>
      <c r="AM622" s="4"/>
    </row>
    <row r="623" spans="1:39" ht="15.75" customHeight="1" x14ac:dyDescent="0.2">
      <c r="A623" s="2"/>
      <c r="B623" s="3"/>
      <c r="C623" s="4"/>
      <c r="D623" s="4"/>
      <c r="E623" s="4"/>
      <c r="F623" s="4"/>
      <c r="G623" s="4"/>
      <c r="H623" s="4"/>
      <c r="I623" s="2"/>
      <c r="J623" s="4"/>
      <c r="K623" s="4"/>
      <c r="L623" s="4"/>
      <c r="M623" s="4"/>
      <c r="N623" s="2"/>
      <c r="O623" s="2"/>
      <c r="P623" s="2"/>
      <c r="Q623" s="2"/>
      <c r="R623" s="2"/>
      <c r="S623" s="2"/>
      <c r="T623" s="4"/>
      <c r="U623" s="4"/>
      <c r="V623" s="4"/>
      <c r="W623" s="5"/>
      <c r="X623" s="4"/>
      <c r="Y623" s="4"/>
      <c r="Z623" s="4"/>
      <c r="AA623" s="4"/>
      <c r="AB623" s="4"/>
      <c r="AC623" s="3"/>
      <c r="AD623" s="3"/>
      <c r="AE623" s="4"/>
      <c r="AF623" s="3"/>
      <c r="AG623" s="4"/>
      <c r="AH623" s="4"/>
      <c r="AI623" s="4"/>
      <c r="AJ623" s="4"/>
      <c r="AK623" s="4"/>
      <c r="AL623" s="4"/>
      <c r="AM623" s="4"/>
    </row>
    <row r="624" spans="1:39" ht="15.75" customHeight="1" x14ac:dyDescent="0.2">
      <c r="A624" s="2"/>
      <c r="B624" s="3"/>
      <c r="C624" s="4"/>
      <c r="D624" s="4"/>
      <c r="E624" s="4"/>
      <c r="F624" s="4"/>
      <c r="G624" s="4"/>
      <c r="H624" s="4"/>
      <c r="I624" s="2"/>
      <c r="J624" s="4"/>
      <c r="K624" s="4"/>
      <c r="L624" s="4"/>
      <c r="M624" s="4"/>
      <c r="N624" s="2"/>
      <c r="O624" s="2"/>
      <c r="P624" s="2"/>
      <c r="Q624" s="2"/>
      <c r="R624" s="2"/>
      <c r="S624" s="2"/>
      <c r="T624" s="4"/>
      <c r="U624" s="4"/>
      <c r="V624" s="4"/>
      <c r="W624" s="5"/>
      <c r="X624" s="4"/>
      <c r="Y624" s="4"/>
      <c r="Z624" s="4"/>
      <c r="AA624" s="4"/>
      <c r="AB624" s="4"/>
      <c r="AC624" s="3"/>
      <c r="AD624" s="3"/>
      <c r="AE624" s="4"/>
      <c r="AF624" s="3"/>
      <c r="AG624" s="4"/>
      <c r="AH624" s="4"/>
      <c r="AI624" s="4"/>
      <c r="AJ624" s="4"/>
      <c r="AK624" s="4"/>
      <c r="AL624" s="4"/>
      <c r="AM624" s="4"/>
    </row>
    <row r="625" spans="1:39" ht="15.75" customHeight="1" x14ac:dyDescent="0.2">
      <c r="A625" s="2"/>
      <c r="B625" s="3"/>
      <c r="C625" s="4"/>
      <c r="D625" s="4"/>
      <c r="E625" s="4"/>
      <c r="F625" s="4"/>
      <c r="G625" s="4"/>
      <c r="H625" s="4"/>
      <c r="I625" s="2"/>
      <c r="J625" s="4"/>
      <c r="K625" s="4"/>
      <c r="L625" s="4"/>
      <c r="M625" s="4"/>
      <c r="N625" s="2"/>
      <c r="O625" s="2"/>
      <c r="P625" s="2"/>
      <c r="Q625" s="2"/>
      <c r="R625" s="2"/>
      <c r="S625" s="2"/>
      <c r="T625" s="4"/>
      <c r="U625" s="4"/>
      <c r="V625" s="4"/>
      <c r="W625" s="5"/>
      <c r="X625" s="4"/>
      <c r="Y625" s="4"/>
      <c r="Z625" s="4"/>
      <c r="AA625" s="4"/>
      <c r="AB625" s="4"/>
      <c r="AC625" s="3"/>
      <c r="AD625" s="3"/>
      <c r="AE625" s="4"/>
      <c r="AF625" s="3"/>
      <c r="AG625" s="4"/>
      <c r="AH625" s="4"/>
      <c r="AI625" s="4"/>
      <c r="AJ625" s="4"/>
      <c r="AK625" s="4"/>
      <c r="AL625" s="4"/>
      <c r="AM625" s="4"/>
    </row>
    <row r="626" spans="1:39" ht="15.75" customHeight="1" x14ac:dyDescent="0.2">
      <c r="A626" s="2"/>
      <c r="B626" s="3"/>
      <c r="C626" s="4"/>
      <c r="D626" s="4"/>
      <c r="E626" s="4"/>
      <c r="F626" s="4"/>
      <c r="G626" s="4"/>
      <c r="H626" s="4"/>
      <c r="I626" s="2"/>
      <c r="J626" s="4"/>
      <c r="K626" s="4"/>
      <c r="L626" s="4"/>
      <c r="M626" s="4"/>
      <c r="N626" s="2"/>
      <c r="O626" s="2"/>
      <c r="P626" s="2"/>
      <c r="Q626" s="2"/>
      <c r="R626" s="2"/>
      <c r="S626" s="2"/>
      <c r="T626" s="4"/>
      <c r="U626" s="4"/>
      <c r="V626" s="4"/>
      <c r="W626" s="5"/>
      <c r="X626" s="4"/>
      <c r="Y626" s="4"/>
      <c r="Z626" s="4"/>
      <c r="AA626" s="4"/>
      <c r="AB626" s="4"/>
      <c r="AC626" s="3"/>
      <c r="AD626" s="3"/>
      <c r="AE626" s="4"/>
      <c r="AF626" s="3"/>
      <c r="AG626" s="4"/>
      <c r="AH626" s="4"/>
      <c r="AI626" s="4"/>
      <c r="AJ626" s="4"/>
      <c r="AK626" s="4"/>
      <c r="AL626" s="4"/>
      <c r="AM626" s="4"/>
    </row>
    <row r="627" spans="1:39" ht="15.75" customHeight="1" x14ac:dyDescent="0.2">
      <c r="A627" s="2"/>
      <c r="B627" s="3"/>
      <c r="C627" s="4"/>
      <c r="D627" s="4"/>
      <c r="E627" s="4"/>
      <c r="F627" s="4"/>
      <c r="G627" s="4"/>
      <c r="H627" s="4"/>
      <c r="I627" s="2"/>
      <c r="J627" s="4"/>
      <c r="K627" s="4"/>
      <c r="L627" s="4"/>
      <c r="M627" s="4"/>
      <c r="N627" s="2"/>
      <c r="O627" s="2"/>
      <c r="P627" s="2"/>
      <c r="Q627" s="2"/>
      <c r="R627" s="2"/>
      <c r="S627" s="2"/>
      <c r="T627" s="4"/>
      <c r="U627" s="4"/>
      <c r="V627" s="4"/>
      <c r="W627" s="5"/>
      <c r="X627" s="4"/>
      <c r="Y627" s="4"/>
      <c r="Z627" s="4"/>
      <c r="AA627" s="4"/>
      <c r="AB627" s="4"/>
      <c r="AC627" s="3"/>
      <c r="AD627" s="3"/>
      <c r="AE627" s="4"/>
      <c r="AF627" s="3"/>
      <c r="AG627" s="4"/>
      <c r="AH627" s="4"/>
      <c r="AI627" s="4"/>
      <c r="AJ627" s="4"/>
      <c r="AK627" s="4"/>
      <c r="AL627" s="4"/>
      <c r="AM627" s="4"/>
    </row>
    <row r="628" spans="1:39" ht="15.75" customHeight="1" x14ac:dyDescent="0.2">
      <c r="A628" s="2"/>
      <c r="B628" s="3"/>
      <c r="C628" s="4"/>
      <c r="D628" s="4"/>
      <c r="E628" s="4"/>
      <c r="F628" s="4"/>
      <c r="G628" s="4"/>
      <c r="H628" s="4"/>
      <c r="I628" s="2"/>
      <c r="J628" s="4"/>
      <c r="K628" s="4"/>
      <c r="L628" s="4"/>
      <c r="M628" s="4"/>
      <c r="N628" s="2"/>
      <c r="O628" s="2"/>
      <c r="P628" s="2"/>
      <c r="Q628" s="2"/>
      <c r="R628" s="2"/>
      <c r="S628" s="2"/>
      <c r="T628" s="4"/>
      <c r="U628" s="4"/>
      <c r="V628" s="4"/>
      <c r="W628" s="5"/>
      <c r="X628" s="4"/>
      <c r="Y628" s="4"/>
      <c r="Z628" s="4"/>
      <c r="AA628" s="4"/>
      <c r="AB628" s="4"/>
      <c r="AC628" s="3"/>
      <c r="AD628" s="3"/>
      <c r="AE628" s="4"/>
      <c r="AF628" s="3"/>
      <c r="AG628" s="4"/>
      <c r="AH628" s="4"/>
      <c r="AI628" s="4"/>
      <c r="AJ628" s="4"/>
      <c r="AK628" s="4"/>
      <c r="AL628" s="4"/>
      <c r="AM628" s="4"/>
    </row>
    <row r="629" spans="1:39" ht="15.75" customHeight="1" x14ac:dyDescent="0.2">
      <c r="A629" s="2"/>
      <c r="B629" s="3"/>
      <c r="C629" s="4"/>
      <c r="D629" s="4"/>
      <c r="E629" s="4"/>
      <c r="F629" s="4"/>
      <c r="G629" s="4"/>
      <c r="H629" s="4"/>
      <c r="I629" s="2"/>
      <c r="J629" s="4"/>
      <c r="K629" s="4"/>
      <c r="L629" s="4"/>
      <c r="M629" s="4"/>
      <c r="N629" s="2"/>
      <c r="O629" s="2"/>
      <c r="P629" s="2"/>
      <c r="Q629" s="2"/>
      <c r="R629" s="2"/>
      <c r="S629" s="2"/>
      <c r="T629" s="4"/>
      <c r="U629" s="4"/>
      <c r="V629" s="4"/>
      <c r="W629" s="5"/>
      <c r="X629" s="4"/>
      <c r="Y629" s="4"/>
      <c r="Z629" s="4"/>
      <c r="AA629" s="4"/>
      <c r="AB629" s="4"/>
      <c r="AC629" s="3"/>
      <c r="AD629" s="3"/>
      <c r="AE629" s="4"/>
      <c r="AF629" s="3"/>
      <c r="AG629" s="4"/>
      <c r="AH629" s="4"/>
      <c r="AI629" s="4"/>
      <c r="AJ629" s="4"/>
      <c r="AK629" s="4"/>
      <c r="AL629" s="4"/>
      <c r="AM629" s="4"/>
    </row>
    <row r="630" spans="1:39" ht="15.75" customHeight="1" x14ac:dyDescent="0.2">
      <c r="A630" s="2"/>
      <c r="B630" s="3"/>
      <c r="C630" s="4"/>
      <c r="D630" s="4"/>
      <c r="E630" s="4"/>
      <c r="F630" s="4"/>
      <c r="G630" s="4"/>
      <c r="H630" s="4"/>
      <c r="I630" s="2"/>
      <c r="J630" s="4"/>
      <c r="K630" s="4"/>
      <c r="L630" s="4"/>
      <c r="M630" s="4"/>
      <c r="N630" s="2"/>
      <c r="O630" s="2"/>
      <c r="P630" s="2"/>
      <c r="Q630" s="2"/>
      <c r="R630" s="2"/>
      <c r="S630" s="2"/>
      <c r="T630" s="4"/>
      <c r="U630" s="4"/>
      <c r="V630" s="4"/>
      <c r="W630" s="5"/>
      <c r="X630" s="4"/>
      <c r="Y630" s="4"/>
      <c r="Z630" s="4"/>
      <c r="AA630" s="4"/>
      <c r="AB630" s="4"/>
      <c r="AC630" s="3"/>
      <c r="AD630" s="3"/>
      <c r="AE630" s="4"/>
      <c r="AF630" s="3"/>
      <c r="AG630" s="4"/>
      <c r="AH630" s="4"/>
      <c r="AI630" s="4"/>
      <c r="AJ630" s="4"/>
      <c r="AK630" s="4"/>
      <c r="AL630" s="4"/>
      <c r="AM630" s="4"/>
    </row>
    <row r="631" spans="1:39" ht="15.75" customHeight="1" x14ac:dyDescent="0.2">
      <c r="A631" s="2"/>
      <c r="B631" s="3"/>
      <c r="C631" s="4"/>
      <c r="D631" s="4"/>
      <c r="E631" s="4"/>
      <c r="F631" s="4"/>
      <c r="G631" s="4"/>
      <c r="H631" s="4"/>
      <c r="I631" s="2"/>
      <c r="J631" s="4"/>
      <c r="K631" s="4"/>
      <c r="L631" s="4"/>
      <c r="M631" s="4"/>
      <c r="N631" s="2"/>
      <c r="O631" s="2"/>
      <c r="P631" s="2"/>
      <c r="Q631" s="2"/>
      <c r="R631" s="2"/>
      <c r="S631" s="2"/>
      <c r="T631" s="4"/>
      <c r="U631" s="4"/>
      <c r="V631" s="4"/>
      <c r="W631" s="5"/>
      <c r="X631" s="4"/>
      <c r="Y631" s="4"/>
      <c r="Z631" s="4"/>
      <c r="AA631" s="4"/>
      <c r="AB631" s="4"/>
      <c r="AC631" s="3"/>
      <c r="AD631" s="3"/>
      <c r="AE631" s="4"/>
      <c r="AF631" s="3"/>
      <c r="AG631" s="4"/>
      <c r="AH631" s="4"/>
      <c r="AI631" s="4"/>
      <c r="AJ631" s="4"/>
      <c r="AK631" s="4"/>
      <c r="AL631" s="4"/>
      <c r="AM631" s="4"/>
    </row>
    <row r="632" spans="1:39" ht="15.75" customHeight="1" x14ac:dyDescent="0.2">
      <c r="A632" s="2"/>
      <c r="B632" s="3"/>
      <c r="C632" s="4"/>
      <c r="D632" s="4"/>
      <c r="E632" s="4"/>
      <c r="F632" s="4"/>
      <c r="G632" s="4"/>
      <c r="H632" s="4"/>
      <c r="I632" s="2"/>
      <c r="J632" s="4"/>
      <c r="K632" s="4"/>
      <c r="L632" s="4"/>
      <c r="M632" s="4"/>
      <c r="N632" s="2"/>
      <c r="O632" s="2"/>
      <c r="P632" s="2"/>
      <c r="Q632" s="2"/>
      <c r="R632" s="2"/>
      <c r="S632" s="2"/>
      <c r="T632" s="4"/>
      <c r="U632" s="4"/>
      <c r="V632" s="4"/>
      <c r="W632" s="5"/>
      <c r="X632" s="4"/>
      <c r="Y632" s="4"/>
      <c r="Z632" s="4"/>
      <c r="AA632" s="4"/>
      <c r="AB632" s="4"/>
      <c r="AC632" s="3"/>
      <c r="AD632" s="3"/>
      <c r="AE632" s="4"/>
      <c r="AF632" s="3"/>
      <c r="AG632" s="4"/>
      <c r="AH632" s="4"/>
      <c r="AI632" s="4"/>
      <c r="AJ632" s="4"/>
      <c r="AK632" s="4"/>
      <c r="AL632" s="4"/>
      <c r="AM632" s="4"/>
    </row>
    <row r="633" spans="1:39" ht="15.75" customHeight="1" x14ac:dyDescent="0.2">
      <c r="A633" s="2"/>
      <c r="B633" s="3"/>
      <c r="C633" s="4"/>
      <c r="D633" s="4"/>
      <c r="E633" s="4"/>
      <c r="F633" s="4"/>
      <c r="G633" s="4"/>
      <c r="H633" s="4"/>
      <c r="I633" s="2"/>
      <c r="J633" s="4"/>
      <c r="K633" s="4"/>
      <c r="L633" s="4"/>
      <c r="M633" s="4"/>
      <c r="N633" s="2"/>
      <c r="O633" s="2"/>
      <c r="P633" s="2"/>
      <c r="Q633" s="2"/>
      <c r="R633" s="2"/>
      <c r="S633" s="2"/>
      <c r="T633" s="4"/>
      <c r="U633" s="4"/>
      <c r="V633" s="4"/>
      <c r="W633" s="5"/>
      <c r="X633" s="4"/>
      <c r="Y633" s="4"/>
      <c r="Z633" s="4"/>
      <c r="AA633" s="4"/>
      <c r="AB633" s="4"/>
      <c r="AC633" s="3"/>
      <c r="AD633" s="3"/>
      <c r="AE633" s="4"/>
      <c r="AF633" s="3"/>
      <c r="AG633" s="4"/>
      <c r="AH633" s="4"/>
      <c r="AI633" s="4"/>
      <c r="AJ633" s="4"/>
      <c r="AK633" s="4"/>
      <c r="AL633" s="4"/>
      <c r="AM633" s="4"/>
    </row>
    <row r="634" spans="1:39" ht="15.75" customHeight="1" x14ac:dyDescent="0.2">
      <c r="A634" s="2"/>
      <c r="B634" s="3"/>
      <c r="C634" s="4"/>
      <c r="D634" s="4"/>
      <c r="E634" s="4"/>
      <c r="F634" s="4"/>
      <c r="G634" s="4"/>
      <c r="H634" s="4"/>
      <c r="I634" s="2"/>
      <c r="J634" s="4"/>
      <c r="K634" s="4"/>
      <c r="L634" s="4"/>
      <c r="M634" s="4"/>
      <c r="N634" s="2"/>
      <c r="O634" s="2"/>
      <c r="P634" s="2"/>
      <c r="Q634" s="2"/>
      <c r="R634" s="2"/>
      <c r="S634" s="2"/>
      <c r="T634" s="4"/>
      <c r="U634" s="4"/>
      <c r="V634" s="4"/>
      <c r="W634" s="5"/>
      <c r="X634" s="4"/>
      <c r="Y634" s="4"/>
      <c r="Z634" s="4"/>
      <c r="AA634" s="4"/>
      <c r="AB634" s="4"/>
      <c r="AC634" s="3"/>
      <c r="AD634" s="3"/>
      <c r="AE634" s="4"/>
      <c r="AF634" s="3"/>
      <c r="AG634" s="4"/>
      <c r="AH634" s="4"/>
      <c r="AI634" s="4"/>
      <c r="AJ634" s="4"/>
      <c r="AK634" s="4"/>
      <c r="AL634" s="4"/>
      <c r="AM634" s="4"/>
    </row>
    <row r="635" spans="1:39" ht="15.75" customHeight="1" x14ac:dyDescent="0.2">
      <c r="A635" s="2"/>
      <c r="B635" s="3"/>
      <c r="C635" s="4"/>
      <c r="D635" s="4"/>
      <c r="E635" s="4"/>
      <c r="F635" s="4"/>
      <c r="G635" s="4"/>
      <c r="H635" s="4"/>
      <c r="I635" s="2"/>
      <c r="J635" s="4"/>
      <c r="K635" s="4"/>
      <c r="L635" s="4"/>
      <c r="M635" s="4"/>
      <c r="N635" s="2"/>
      <c r="O635" s="2"/>
      <c r="P635" s="2"/>
      <c r="Q635" s="2"/>
      <c r="R635" s="2"/>
      <c r="S635" s="2"/>
      <c r="T635" s="4"/>
      <c r="U635" s="4"/>
      <c r="V635" s="4"/>
      <c r="W635" s="5"/>
      <c r="X635" s="4"/>
      <c r="Y635" s="4"/>
      <c r="Z635" s="4"/>
      <c r="AA635" s="4"/>
      <c r="AB635" s="4"/>
      <c r="AC635" s="3"/>
      <c r="AD635" s="3"/>
      <c r="AE635" s="4"/>
      <c r="AF635" s="3"/>
      <c r="AG635" s="4"/>
      <c r="AH635" s="4"/>
      <c r="AI635" s="4"/>
      <c r="AJ635" s="4"/>
      <c r="AK635" s="4"/>
      <c r="AL635" s="4"/>
      <c r="AM635" s="4"/>
    </row>
    <row r="636" spans="1:39" ht="15.75" customHeight="1" x14ac:dyDescent="0.2">
      <c r="A636" s="2"/>
      <c r="B636" s="3"/>
      <c r="C636" s="4"/>
      <c r="D636" s="4"/>
      <c r="E636" s="4"/>
      <c r="F636" s="4"/>
      <c r="G636" s="4"/>
      <c r="H636" s="4"/>
      <c r="I636" s="2"/>
      <c r="J636" s="4"/>
      <c r="K636" s="4"/>
      <c r="L636" s="4"/>
      <c r="M636" s="4"/>
      <c r="N636" s="2"/>
      <c r="O636" s="2"/>
      <c r="P636" s="2"/>
      <c r="Q636" s="2"/>
      <c r="R636" s="2"/>
      <c r="S636" s="2"/>
      <c r="T636" s="4"/>
      <c r="U636" s="4"/>
      <c r="V636" s="4"/>
      <c r="W636" s="5"/>
      <c r="X636" s="4"/>
      <c r="Y636" s="4"/>
      <c r="Z636" s="4"/>
      <c r="AA636" s="4"/>
      <c r="AB636" s="4"/>
      <c r="AC636" s="3"/>
      <c r="AD636" s="3"/>
      <c r="AE636" s="4"/>
      <c r="AF636" s="3"/>
      <c r="AG636" s="4"/>
      <c r="AH636" s="4"/>
      <c r="AI636" s="4"/>
      <c r="AJ636" s="4"/>
      <c r="AK636" s="4"/>
      <c r="AL636" s="4"/>
      <c r="AM636" s="4"/>
    </row>
    <row r="637" spans="1:39" ht="15.75" customHeight="1" x14ac:dyDescent="0.2">
      <c r="A637" s="2"/>
      <c r="B637" s="3"/>
      <c r="C637" s="4"/>
      <c r="D637" s="4"/>
      <c r="E637" s="4"/>
      <c r="F637" s="4"/>
      <c r="G637" s="4"/>
      <c r="H637" s="4"/>
      <c r="I637" s="2"/>
      <c r="J637" s="4"/>
      <c r="K637" s="4"/>
      <c r="L637" s="4"/>
      <c r="M637" s="4"/>
      <c r="N637" s="2"/>
      <c r="O637" s="2"/>
      <c r="P637" s="2"/>
      <c r="Q637" s="2"/>
      <c r="R637" s="2"/>
      <c r="S637" s="2"/>
      <c r="T637" s="4"/>
      <c r="U637" s="4"/>
      <c r="V637" s="4"/>
      <c r="W637" s="5"/>
      <c r="X637" s="4"/>
      <c r="Y637" s="4"/>
      <c r="Z637" s="4"/>
      <c r="AA637" s="4"/>
      <c r="AB637" s="4"/>
      <c r="AC637" s="3"/>
      <c r="AD637" s="3"/>
      <c r="AE637" s="4"/>
      <c r="AF637" s="3"/>
      <c r="AG637" s="4"/>
      <c r="AH637" s="4"/>
      <c r="AI637" s="4"/>
      <c r="AJ637" s="4"/>
      <c r="AK637" s="4"/>
      <c r="AL637" s="4"/>
      <c r="AM637" s="4"/>
    </row>
    <row r="638" spans="1:39" ht="15.75" customHeight="1" x14ac:dyDescent="0.2">
      <c r="A638" s="2"/>
      <c r="B638" s="3"/>
      <c r="C638" s="4"/>
      <c r="D638" s="4"/>
      <c r="E638" s="4"/>
      <c r="F638" s="4"/>
      <c r="G638" s="4"/>
      <c r="H638" s="4"/>
      <c r="I638" s="2"/>
      <c r="J638" s="4"/>
      <c r="K638" s="4"/>
      <c r="L638" s="4"/>
      <c r="M638" s="4"/>
      <c r="N638" s="2"/>
      <c r="O638" s="2"/>
      <c r="P638" s="2"/>
      <c r="Q638" s="2"/>
      <c r="R638" s="2"/>
      <c r="S638" s="2"/>
      <c r="T638" s="4"/>
      <c r="U638" s="4"/>
      <c r="V638" s="4"/>
      <c r="W638" s="5"/>
      <c r="X638" s="4"/>
      <c r="Y638" s="4"/>
      <c r="Z638" s="4"/>
      <c r="AA638" s="4"/>
      <c r="AB638" s="4"/>
      <c r="AC638" s="3"/>
      <c r="AD638" s="3"/>
      <c r="AE638" s="4"/>
      <c r="AF638" s="3"/>
      <c r="AG638" s="4"/>
      <c r="AH638" s="4"/>
      <c r="AI638" s="4"/>
      <c r="AJ638" s="4"/>
      <c r="AK638" s="4"/>
      <c r="AL638" s="4"/>
      <c r="AM638" s="4"/>
    </row>
    <row r="639" spans="1:39" ht="15.75" customHeight="1" x14ac:dyDescent="0.2">
      <c r="A639" s="2"/>
      <c r="B639" s="3"/>
      <c r="C639" s="4"/>
      <c r="D639" s="4"/>
      <c r="E639" s="4"/>
      <c r="F639" s="4"/>
      <c r="G639" s="4"/>
      <c r="H639" s="4"/>
      <c r="I639" s="2"/>
      <c r="J639" s="4"/>
      <c r="K639" s="4"/>
      <c r="L639" s="4"/>
      <c r="M639" s="4"/>
      <c r="N639" s="2"/>
      <c r="O639" s="2"/>
      <c r="P639" s="2"/>
      <c r="Q639" s="2"/>
      <c r="R639" s="2"/>
      <c r="S639" s="2"/>
      <c r="T639" s="4"/>
      <c r="U639" s="4"/>
      <c r="V639" s="4"/>
      <c r="W639" s="5"/>
      <c r="X639" s="4"/>
      <c r="Y639" s="4"/>
      <c r="Z639" s="4"/>
      <c r="AA639" s="4"/>
      <c r="AB639" s="4"/>
      <c r="AC639" s="3"/>
      <c r="AD639" s="3"/>
      <c r="AE639" s="4"/>
      <c r="AF639" s="3"/>
      <c r="AG639" s="4"/>
      <c r="AH639" s="4"/>
      <c r="AI639" s="4"/>
      <c r="AJ639" s="4"/>
      <c r="AK639" s="4"/>
      <c r="AL639" s="4"/>
      <c r="AM639" s="4"/>
    </row>
    <row r="640" spans="1:39" ht="15.75" customHeight="1" x14ac:dyDescent="0.2">
      <c r="A640" s="2"/>
      <c r="B640" s="3"/>
      <c r="C640" s="4"/>
      <c r="D640" s="4"/>
      <c r="E640" s="4"/>
      <c r="F640" s="4"/>
      <c r="G640" s="4"/>
      <c r="H640" s="4"/>
      <c r="I640" s="2"/>
      <c r="J640" s="4"/>
      <c r="K640" s="4"/>
      <c r="L640" s="4"/>
      <c r="M640" s="4"/>
      <c r="N640" s="2"/>
      <c r="O640" s="2"/>
      <c r="P640" s="2"/>
      <c r="Q640" s="2"/>
      <c r="R640" s="2"/>
      <c r="S640" s="2"/>
      <c r="T640" s="4"/>
      <c r="U640" s="4"/>
      <c r="V640" s="4"/>
      <c r="W640" s="5"/>
      <c r="X640" s="4"/>
      <c r="Y640" s="4"/>
      <c r="Z640" s="4"/>
      <c r="AA640" s="4"/>
      <c r="AB640" s="4"/>
      <c r="AC640" s="3"/>
      <c r="AD640" s="3"/>
      <c r="AE640" s="4"/>
      <c r="AF640" s="3"/>
      <c r="AG640" s="4"/>
      <c r="AH640" s="4"/>
      <c r="AI640" s="4"/>
      <c r="AJ640" s="4"/>
      <c r="AK640" s="4"/>
      <c r="AL640" s="4"/>
      <c r="AM640" s="4"/>
    </row>
    <row r="641" spans="1:39" ht="15.75" customHeight="1" x14ac:dyDescent="0.2">
      <c r="A641" s="2"/>
      <c r="B641" s="3"/>
      <c r="C641" s="4"/>
      <c r="D641" s="4"/>
      <c r="E641" s="4"/>
      <c r="F641" s="4"/>
      <c r="G641" s="4"/>
      <c r="H641" s="4"/>
      <c r="I641" s="2"/>
      <c r="J641" s="4"/>
      <c r="K641" s="4"/>
      <c r="L641" s="4"/>
      <c r="M641" s="4"/>
      <c r="N641" s="2"/>
      <c r="O641" s="2"/>
      <c r="P641" s="2"/>
      <c r="Q641" s="2"/>
      <c r="R641" s="2"/>
      <c r="S641" s="2"/>
      <c r="T641" s="4"/>
      <c r="U641" s="4"/>
      <c r="V641" s="4"/>
      <c r="W641" s="5"/>
      <c r="X641" s="4"/>
      <c r="Y641" s="4"/>
      <c r="Z641" s="4"/>
      <c r="AA641" s="4"/>
      <c r="AB641" s="4"/>
      <c r="AC641" s="3"/>
      <c r="AD641" s="3"/>
      <c r="AE641" s="4"/>
      <c r="AF641" s="3"/>
      <c r="AG641" s="4"/>
      <c r="AH641" s="4"/>
      <c r="AI641" s="4"/>
      <c r="AJ641" s="4"/>
      <c r="AK641" s="4"/>
      <c r="AL641" s="4"/>
      <c r="AM641" s="4"/>
    </row>
    <row r="642" spans="1:39" ht="15.75" customHeight="1" x14ac:dyDescent="0.2">
      <c r="A642" s="2"/>
      <c r="B642" s="3"/>
      <c r="C642" s="4"/>
      <c r="D642" s="4"/>
      <c r="E642" s="4"/>
      <c r="F642" s="4"/>
      <c r="G642" s="4"/>
      <c r="H642" s="4"/>
      <c r="I642" s="2"/>
      <c r="J642" s="4"/>
      <c r="K642" s="4"/>
      <c r="L642" s="4"/>
      <c r="M642" s="4"/>
      <c r="N642" s="2"/>
      <c r="O642" s="2"/>
      <c r="P642" s="2"/>
      <c r="Q642" s="2"/>
      <c r="R642" s="2"/>
      <c r="S642" s="2"/>
      <c r="T642" s="4"/>
      <c r="U642" s="4"/>
      <c r="V642" s="4"/>
      <c r="W642" s="5"/>
      <c r="X642" s="4"/>
      <c r="Y642" s="4"/>
      <c r="Z642" s="4"/>
      <c r="AA642" s="4"/>
      <c r="AB642" s="4"/>
      <c r="AC642" s="3"/>
      <c r="AD642" s="3"/>
      <c r="AE642" s="4"/>
      <c r="AF642" s="3"/>
      <c r="AG642" s="4"/>
      <c r="AH642" s="4"/>
      <c r="AI642" s="4"/>
      <c r="AJ642" s="4"/>
      <c r="AK642" s="4"/>
      <c r="AL642" s="4"/>
      <c r="AM642" s="4"/>
    </row>
    <row r="643" spans="1:39" ht="15.75" customHeight="1" x14ac:dyDescent="0.2">
      <c r="A643" s="2"/>
      <c r="B643" s="3"/>
      <c r="C643" s="4"/>
      <c r="D643" s="4"/>
      <c r="E643" s="4"/>
      <c r="F643" s="4"/>
      <c r="G643" s="4"/>
      <c r="H643" s="4"/>
      <c r="I643" s="2"/>
      <c r="J643" s="4"/>
      <c r="K643" s="4"/>
      <c r="L643" s="4"/>
      <c r="M643" s="4"/>
      <c r="N643" s="2"/>
      <c r="O643" s="2"/>
      <c r="P643" s="2"/>
      <c r="Q643" s="2"/>
      <c r="R643" s="2"/>
      <c r="S643" s="2"/>
      <c r="T643" s="4"/>
      <c r="U643" s="4"/>
      <c r="V643" s="4"/>
      <c r="W643" s="5"/>
      <c r="X643" s="4"/>
      <c r="Y643" s="4"/>
      <c r="Z643" s="4"/>
      <c r="AA643" s="4"/>
      <c r="AB643" s="4"/>
      <c r="AC643" s="3"/>
      <c r="AD643" s="3"/>
      <c r="AE643" s="4"/>
      <c r="AF643" s="3"/>
      <c r="AG643" s="4"/>
      <c r="AH643" s="4"/>
      <c r="AI643" s="4"/>
      <c r="AJ643" s="4"/>
      <c r="AK643" s="4"/>
      <c r="AL643" s="4"/>
      <c r="AM643" s="4"/>
    </row>
    <row r="644" spans="1:39" ht="15.75" customHeight="1" x14ac:dyDescent="0.2">
      <c r="A644" s="2"/>
      <c r="B644" s="3"/>
      <c r="C644" s="4"/>
      <c r="D644" s="4"/>
      <c r="E644" s="4"/>
      <c r="F644" s="4"/>
      <c r="G644" s="4"/>
      <c r="H644" s="4"/>
      <c r="I644" s="2"/>
      <c r="J644" s="4"/>
      <c r="K644" s="4"/>
      <c r="L644" s="4"/>
      <c r="M644" s="4"/>
      <c r="N644" s="2"/>
      <c r="O644" s="2"/>
      <c r="P644" s="2"/>
      <c r="Q644" s="2"/>
      <c r="R644" s="2"/>
      <c r="S644" s="2"/>
      <c r="T644" s="4"/>
      <c r="U644" s="4"/>
      <c r="V644" s="4"/>
      <c r="W644" s="5"/>
      <c r="X644" s="4"/>
      <c r="Y644" s="4"/>
      <c r="Z644" s="4"/>
      <c r="AA644" s="4"/>
      <c r="AB644" s="4"/>
      <c r="AC644" s="3"/>
      <c r="AD644" s="3"/>
      <c r="AE644" s="4"/>
      <c r="AF644" s="3"/>
      <c r="AG644" s="4"/>
      <c r="AH644" s="4"/>
      <c r="AI644" s="4"/>
      <c r="AJ644" s="4"/>
      <c r="AK644" s="4"/>
      <c r="AL644" s="4"/>
      <c r="AM644" s="4"/>
    </row>
    <row r="645" spans="1:39" ht="15.75" customHeight="1" x14ac:dyDescent="0.2">
      <c r="A645" s="2"/>
      <c r="B645" s="3"/>
      <c r="C645" s="4"/>
      <c r="D645" s="4"/>
      <c r="E645" s="4"/>
      <c r="F645" s="4"/>
      <c r="G645" s="4"/>
      <c r="H645" s="4"/>
      <c r="I645" s="2"/>
      <c r="J645" s="4"/>
      <c r="K645" s="4"/>
      <c r="L645" s="4"/>
      <c r="M645" s="4"/>
      <c r="N645" s="2"/>
      <c r="O645" s="2"/>
      <c r="P645" s="2"/>
      <c r="Q645" s="2"/>
      <c r="R645" s="2"/>
      <c r="S645" s="2"/>
      <c r="T645" s="4"/>
      <c r="U645" s="4"/>
      <c r="V645" s="4"/>
      <c r="W645" s="5"/>
      <c r="X645" s="4"/>
      <c r="Y645" s="4"/>
      <c r="Z645" s="4"/>
      <c r="AA645" s="4"/>
      <c r="AB645" s="4"/>
      <c r="AC645" s="3"/>
      <c r="AD645" s="3"/>
      <c r="AE645" s="4"/>
      <c r="AF645" s="3"/>
      <c r="AG645" s="4"/>
      <c r="AH645" s="4"/>
      <c r="AI645" s="4"/>
      <c r="AJ645" s="4"/>
      <c r="AK645" s="4"/>
      <c r="AL645" s="4"/>
      <c r="AM645" s="4"/>
    </row>
    <row r="646" spans="1:39" ht="15.75" customHeight="1" x14ac:dyDescent="0.2">
      <c r="A646" s="2"/>
      <c r="B646" s="3"/>
      <c r="C646" s="4"/>
      <c r="D646" s="4"/>
      <c r="E646" s="4"/>
      <c r="F646" s="4"/>
      <c r="G646" s="4"/>
      <c r="H646" s="4"/>
      <c r="I646" s="2"/>
      <c r="J646" s="4"/>
      <c r="K646" s="4"/>
      <c r="L646" s="4"/>
      <c r="M646" s="4"/>
      <c r="N646" s="2"/>
      <c r="O646" s="2"/>
      <c r="P646" s="2"/>
      <c r="Q646" s="2"/>
      <c r="R646" s="2"/>
      <c r="S646" s="2"/>
      <c r="T646" s="4"/>
      <c r="U646" s="4"/>
      <c r="V646" s="4"/>
      <c r="W646" s="5"/>
      <c r="X646" s="4"/>
      <c r="Y646" s="4"/>
      <c r="Z646" s="4"/>
      <c r="AA646" s="4"/>
      <c r="AB646" s="4"/>
      <c r="AC646" s="3"/>
      <c r="AD646" s="3"/>
      <c r="AE646" s="4"/>
      <c r="AF646" s="3"/>
      <c r="AG646" s="4"/>
      <c r="AH646" s="4"/>
      <c r="AI646" s="4"/>
      <c r="AJ646" s="4"/>
      <c r="AK646" s="4"/>
      <c r="AL646" s="4"/>
      <c r="AM646" s="4"/>
    </row>
    <row r="647" spans="1:39" ht="15.75" customHeight="1" x14ac:dyDescent="0.2">
      <c r="A647" s="2"/>
      <c r="B647" s="3"/>
      <c r="C647" s="4"/>
      <c r="D647" s="4"/>
      <c r="E647" s="4"/>
      <c r="F647" s="4"/>
      <c r="G647" s="4"/>
      <c r="H647" s="4"/>
      <c r="I647" s="2"/>
      <c r="J647" s="4"/>
      <c r="K647" s="4"/>
      <c r="L647" s="4"/>
      <c r="M647" s="4"/>
      <c r="N647" s="2"/>
      <c r="O647" s="2"/>
      <c r="P647" s="2"/>
      <c r="Q647" s="2"/>
      <c r="R647" s="2"/>
      <c r="S647" s="2"/>
      <c r="T647" s="4"/>
      <c r="U647" s="4"/>
      <c r="V647" s="4"/>
      <c r="W647" s="5"/>
      <c r="X647" s="4"/>
      <c r="Y647" s="4"/>
      <c r="Z647" s="4"/>
      <c r="AA647" s="4"/>
      <c r="AB647" s="4"/>
      <c r="AC647" s="3"/>
      <c r="AD647" s="3"/>
      <c r="AE647" s="4"/>
      <c r="AF647" s="3"/>
      <c r="AG647" s="4"/>
      <c r="AH647" s="4"/>
      <c r="AI647" s="4"/>
      <c r="AJ647" s="4"/>
      <c r="AK647" s="4"/>
      <c r="AL647" s="4"/>
      <c r="AM647" s="4"/>
    </row>
    <row r="648" spans="1:39" ht="15.75" customHeight="1" x14ac:dyDescent="0.2">
      <c r="A648" s="2"/>
      <c r="B648" s="3"/>
      <c r="C648" s="4"/>
      <c r="D648" s="4"/>
      <c r="E648" s="4"/>
      <c r="F648" s="4"/>
      <c r="G648" s="4"/>
      <c r="H648" s="4"/>
      <c r="I648" s="2"/>
      <c r="J648" s="4"/>
      <c r="K648" s="4"/>
      <c r="L648" s="4"/>
      <c r="M648" s="4"/>
      <c r="N648" s="2"/>
      <c r="O648" s="2"/>
      <c r="P648" s="2"/>
      <c r="Q648" s="2"/>
      <c r="R648" s="2"/>
      <c r="S648" s="2"/>
      <c r="T648" s="4"/>
      <c r="U648" s="4"/>
      <c r="V648" s="4"/>
      <c r="W648" s="5"/>
      <c r="X648" s="4"/>
      <c r="Y648" s="4"/>
      <c r="Z648" s="4"/>
      <c r="AA648" s="4"/>
      <c r="AB648" s="4"/>
      <c r="AC648" s="3"/>
      <c r="AD648" s="3"/>
      <c r="AE648" s="4"/>
      <c r="AF648" s="3"/>
      <c r="AG648" s="4"/>
      <c r="AH648" s="4"/>
      <c r="AI648" s="4"/>
      <c r="AJ648" s="4"/>
      <c r="AK648" s="4"/>
      <c r="AL648" s="4"/>
      <c r="AM648" s="4"/>
    </row>
    <row r="649" spans="1:39" ht="15.75" customHeight="1" x14ac:dyDescent="0.2">
      <c r="A649" s="2"/>
      <c r="B649" s="3"/>
      <c r="C649" s="4"/>
      <c r="D649" s="4"/>
      <c r="E649" s="4"/>
      <c r="F649" s="4"/>
      <c r="G649" s="4"/>
      <c r="H649" s="4"/>
      <c r="I649" s="2"/>
      <c r="J649" s="4"/>
      <c r="K649" s="4"/>
      <c r="L649" s="4"/>
      <c r="M649" s="4"/>
      <c r="N649" s="2"/>
      <c r="O649" s="2"/>
      <c r="P649" s="2"/>
      <c r="Q649" s="2"/>
      <c r="R649" s="2"/>
      <c r="S649" s="2"/>
      <c r="T649" s="4"/>
      <c r="U649" s="4"/>
      <c r="V649" s="4"/>
      <c r="W649" s="5"/>
      <c r="X649" s="4"/>
      <c r="Y649" s="4"/>
      <c r="Z649" s="4"/>
      <c r="AA649" s="4"/>
      <c r="AB649" s="4"/>
      <c r="AC649" s="3"/>
      <c r="AD649" s="3"/>
      <c r="AE649" s="4"/>
      <c r="AF649" s="3"/>
      <c r="AG649" s="4"/>
      <c r="AH649" s="4"/>
      <c r="AI649" s="4"/>
      <c r="AJ649" s="4"/>
      <c r="AK649" s="4"/>
      <c r="AL649" s="4"/>
      <c r="AM649" s="4"/>
    </row>
    <row r="650" spans="1:39" ht="15.75" customHeight="1" x14ac:dyDescent="0.2">
      <c r="A650" s="2"/>
      <c r="B650" s="3"/>
      <c r="C650" s="4"/>
      <c r="D650" s="4"/>
      <c r="E650" s="4"/>
      <c r="F650" s="4"/>
      <c r="G650" s="4"/>
      <c r="H650" s="4"/>
      <c r="I650" s="2"/>
      <c r="J650" s="4"/>
      <c r="K650" s="4"/>
      <c r="L650" s="4"/>
      <c r="M650" s="4"/>
      <c r="N650" s="2"/>
      <c r="O650" s="2"/>
      <c r="P650" s="2"/>
      <c r="Q650" s="2"/>
      <c r="R650" s="2"/>
      <c r="S650" s="2"/>
      <c r="T650" s="4"/>
      <c r="U650" s="4"/>
      <c r="V650" s="4"/>
      <c r="W650" s="5"/>
      <c r="X650" s="4"/>
      <c r="Y650" s="4"/>
      <c r="Z650" s="4"/>
      <c r="AA650" s="4"/>
      <c r="AB650" s="4"/>
      <c r="AC650" s="3"/>
      <c r="AD650" s="3"/>
      <c r="AE650" s="4"/>
      <c r="AF650" s="3"/>
      <c r="AG650" s="4"/>
      <c r="AH650" s="4"/>
      <c r="AI650" s="4"/>
      <c r="AJ650" s="4"/>
      <c r="AK650" s="4"/>
      <c r="AL650" s="4"/>
      <c r="AM650" s="4"/>
    </row>
    <row r="651" spans="1:39" ht="15.75" customHeight="1" x14ac:dyDescent="0.2">
      <c r="A651" s="2"/>
      <c r="B651" s="3"/>
      <c r="C651" s="4"/>
      <c r="D651" s="4"/>
      <c r="E651" s="4"/>
      <c r="F651" s="4"/>
      <c r="G651" s="4"/>
      <c r="H651" s="4"/>
      <c r="I651" s="2"/>
      <c r="J651" s="4"/>
      <c r="K651" s="4"/>
      <c r="L651" s="4"/>
      <c r="M651" s="4"/>
      <c r="N651" s="2"/>
      <c r="O651" s="2"/>
      <c r="P651" s="2"/>
      <c r="Q651" s="2"/>
      <c r="R651" s="2"/>
      <c r="S651" s="2"/>
      <c r="T651" s="4"/>
      <c r="U651" s="4"/>
      <c r="V651" s="4"/>
      <c r="W651" s="5"/>
      <c r="X651" s="4"/>
      <c r="Y651" s="4"/>
      <c r="Z651" s="4"/>
      <c r="AA651" s="4"/>
      <c r="AB651" s="4"/>
      <c r="AC651" s="3"/>
      <c r="AD651" s="3"/>
      <c r="AE651" s="4"/>
      <c r="AF651" s="3"/>
      <c r="AG651" s="4"/>
      <c r="AH651" s="4"/>
      <c r="AI651" s="4"/>
      <c r="AJ651" s="4"/>
      <c r="AK651" s="4"/>
      <c r="AL651" s="4"/>
      <c r="AM651" s="4"/>
    </row>
    <row r="652" spans="1:39" ht="15.75" customHeight="1" x14ac:dyDescent="0.2">
      <c r="A652" s="2"/>
      <c r="B652" s="3"/>
      <c r="C652" s="4"/>
      <c r="D652" s="4"/>
      <c r="E652" s="4"/>
      <c r="F652" s="4"/>
      <c r="G652" s="4"/>
      <c r="H652" s="4"/>
      <c r="I652" s="2"/>
      <c r="J652" s="4"/>
      <c r="K652" s="4"/>
      <c r="L652" s="4"/>
      <c r="M652" s="4"/>
      <c r="N652" s="2"/>
      <c r="O652" s="2"/>
      <c r="P652" s="2"/>
      <c r="Q652" s="2"/>
      <c r="R652" s="2"/>
      <c r="S652" s="2"/>
      <c r="T652" s="4"/>
      <c r="U652" s="4"/>
      <c r="V652" s="4"/>
      <c r="W652" s="5"/>
      <c r="X652" s="4"/>
      <c r="Y652" s="4"/>
      <c r="Z652" s="4"/>
      <c r="AA652" s="4"/>
      <c r="AB652" s="4"/>
      <c r="AC652" s="3"/>
      <c r="AD652" s="3"/>
      <c r="AE652" s="4"/>
      <c r="AF652" s="3"/>
      <c r="AG652" s="4"/>
      <c r="AH652" s="4"/>
      <c r="AI652" s="4"/>
      <c r="AJ652" s="4"/>
      <c r="AK652" s="4"/>
      <c r="AL652" s="4"/>
      <c r="AM652" s="4"/>
    </row>
    <row r="653" spans="1:39" ht="15.75" customHeight="1" x14ac:dyDescent="0.2">
      <c r="A653" s="2"/>
      <c r="B653" s="3"/>
      <c r="C653" s="4"/>
      <c r="D653" s="4"/>
      <c r="E653" s="4"/>
      <c r="F653" s="4"/>
      <c r="G653" s="4"/>
      <c r="H653" s="4"/>
      <c r="I653" s="2"/>
      <c r="J653" s="4"/>
      <c r="K653" s="4"/>
      <c r="L653" s="4"/>
      <c r="M653" s="4"/>
      <c r="N653" s="2"/>
      <c r="O653" s="2"/>
      <c r="P653" s="2"/>
      <c r="Q653" s="2"/>
      <c r="R653" s="2"/>
      <c r="S653" s="2"/>
      <c r="T653" s="4"/>
      <c r="U653" s="4"/>
      <c r="V653" s="4"/>
      <c r="W653" s="5"/>
      <c r="X653" s="4"/>
      <c r="Y653" s="4"/>
      <c r="Z653" s="4"/>
      <c r="AA653" s="4"/>
      <c r="AB653" s="4"/>
      <c r="AC653" s="3"/>
      <c r="AD653" s="3"/>
      <c r="AE653" s="4"/>
      <c r="AF653" s="3"/>
      <c r="AG653" s="4"/>
      <c r="AH653" s="4"/>
      <c r="AI653" s="4"/>
      <c r="AJ653" s="4"/>
      <c r="AK653" s="4"/>
      <c r="AL653" s="4"/>
      <c r="AM653" s="4"/>
    </row>
    <row r="654" spans="1:39" ht="15.75" customHeight="1" x14ac:dyDescent="0.2">
      <c r="A654" s="2"/>
      <c r="B654" s="3"/>
      <c r="C654" s="4"/>
      <c r="D654" s="4"/>
      <c r="E654" s="4"/>
      <c r="F654" s="4"/>
      <c r="G654" s="4"/>
      <c r="H654" s="4"/>
      <c r="I654" s="2"/>
      <c r="J654" s="4"/>
      <c r="K654" s="4"/>
      <c r="L654" s="4"/>
      <c r="M654" s="4"/>
      <c r="N654" s="2"/>
      <c r="O654" s="2"/>
      <c r="P654" s="2"/>
      <c r="Q654" s="2"/>
      <c r="R654" s="2"/>
      <c r="S654" s="2"/>
      <c r="T654" s="4"/>
      <c r="U654" s="4"/>
      <c r="V654" s="4"/>
      <c r="W654" s="5"/>
      <c r="X654" s="4"/>
      <c r="Y654" s="4"/>
      <c r="Z654" s="4"/>
      <c r="AA654" s="4"/>
      <c r="AB654" s="4"/>
      <c r="AC654" s="3"/>
      <c r="AD654" s="3"/>
      <c r="AE654" s="4"/>
      <c r="AF654" s="3"/>
      <c r="AG654" s="4"/>
      <c r="AH654" s="4"/>
      <c r="AI654" s="4"/>
      <c r="AJ654" s="4"/>
      <c r="AK654" s="4"/>
      <c r="AL654" s="4"/>
      <c r="AM654" s="4"/>
    </row>
    <row r="655" spans="1:39" ht="15.75" customHeight="1" x14ac:dyDescent="0.2">
      <c r="A655" s="2"/>
      <c r="B655" s="3"/>
      <c r="C655" s="4"/>
      <c r="D655" s="4"/>
      <c r="E655" s="4"/>
      <c r="F655" s="4"/>
      <c r="G655" s="4"/>
      <c r="H655" s="4"/>
      <c r="I655" s="2"/>
      <c r="J655" s="4"/>
      <c r="K655" s="4"/>
      <c r="L655" s="4"/>
      <c r="M655" s="4"/>
      <c r="N655" s="2"/>
      <c r="O655" s="2"/>
      <c r="P655" s="2"/>
      <c r="Q655" s="2"/>
      <c r="R655" s="2"/>
      <c r="S655" s="2"/>
      <c r="T655" s="4"/>
      <c r="U655" s="4"/>
      <c r="V655" s="4"/>
      <c r="W655" s="5"/>
      <c r="X655" s="4"/>
      <c r="Y655" s="4"/>
      <c r="Z655" s="4"/>
      <c r="AA655" s="4"/>
      <c r="AB655" s="4"/>
      <c r="AC655" s="3"/>
      <c r="AD655" s="3"/>
      <c r="AE655" s="4"/>
      <c r="AF655" s="3"/>
      <c r="AG655" s="4"/>
      <c r="AH655" s="4"/>
      <c r="AI655" s="4"/>
      <c r="AJ655" s="4"/>
      <c r="AK655" s="4"/>
      <c r="AL655" s="4"/>
      <c r="AM655" s="4"/>
    </row>
    <row r="656" spans="1:39" ht="15.75" customHeight="1" x14ac:dyDescent="0.2">
      <c r="A656" s="2"/>
      <c r="B656" s="3"/>
      <c r="C656" s="4"/>
      <c r="D656" s="4"/>
      <c r="E656" s="4"/>
      <c r="F656" s="4"/>
      <c r="G656" s="4"/>
      <c r="H656" s="4"/>
      <c r="I656" s="2"/>
      <c r="J656" s="4"/>
      <c r="K656" s="4"/>
      <c r="L656" s="4"/>
      <c r="M656" s="4"/>
      <c r="N656" s="2"/>
      <c r="O656" s="2"/>
      <c r="P656" s="2"/>
      <c r="Q656" s="2"/>
      <c r="R656" s="2"/>
      <c r="S656" s="2"/>
      <c r="T656" s="4"/>
      <c r="U656" s="4"/>
      <c r="V656" s="4"/>
      <c r="W656" s="5"/>
      <c r="X656" s="4"/>
      <c r="Y656" s="4"/>
      <c r="Z656" s="4"/>
      <c r="AA656" s="4"/>
      <c r="AB656" s="4"/>
      <c r="AC656" s="3"/>
      <c r="AD656" s="3"/>
      <c r="AE656" s="4"/>
      <c r="AF656" s="3"/>
      <c r="AG656" s="4"/>
      <c r="AH656" s="4"/>
      <c r="AI656" s="4"/>
      <c r="AJ656" s="4"/>
      <c r="AK656" s="4"/>
      <c r="AL656" s="4"/>
      <c r="AM656" s="4"/>
    </row>
    <row r="657" spans="1:39" ht="15.75" customHeight="1" x14ac:dyDescent="0.2">
      <c r="A657" s="2"/>
      <c r="B657" s="3"/>
      <c r="C657" s="4"/>
      <c r="D657" s="4"/>
      <c r="E657" s="4"/>
      <c r="F657" s="4"/>
      <c r="G657" s="4"/>
      <c r="H657" s="4"/>
      <c r="I657" s="2"/>
      <c r="J657" s="4"/>
      <c r="K657" s="4"/>
      <c r="L657" s="4"/>
      <c r="M657" s="4"/>
      <c r="N657" s="2"/>
      <c r="O657" s="2"/>
      <c r="P657" s="2"/>
      <c r="Q657" s="2"/>
      <c r="R657" s="2"/>
      <c r="S657" s="2"/>
      <c r="T657" s="4"/>
      <c r="U657" s="4"/>
      <c r="V657" s="4"/>
      <c r="W657" s="5"/>
      <c r="X657" s="4"/>
      <c r="Y657" s="4"/>
      <c r="Z657" s="4"/>
      <c r="AA657" s="4"/>
      <c r="AB657" s="4"/>
      <c r="AC657" s="3"/>
      <c r="AD657" s="3"/>
      <c r="AE657" s="4"/>
      <c r="AF657" s="3"/>
      <c r="AG657" s="4"/>
      <c r="AH657" s="4"/>
      <c r="AI657" s="4"/>
      <c r="AJ657" s="4"/>
      <c r="AK657" s="4"/>
      <c r="AL657" s="4"/>
      <c r="AM657" s="4"/>
    </row>
    <row r="658" spans="1:39" ht="15.75" customHeight="1" x14ac:dyDescent="0.2">
      <c r="A658" s="2"/>
      <c r="B658" s="3"/>
      <c r="C658" s="4"/>
      <c r="D658" s="4"/>
      <c r="E658" s="4"/>
      <c r="F658" s="4"/>
      <c r="G658" s="4"/>
      <c r="H658" s="4"/>
      <c r="I658" s="2"/>
      <c r="J658" s="4"/>
      <c r="K658" s="4"/>
      <c r="L658" s="4"/>
      <c r="M658" s="4"/>
      <c r="N658" s="2"/>
      <c r="O658" s="2"/>
      <c r="P658" s="2"/>
      <c r="Q658" s="2"/>
      <c r="R658" s="2"/>
      <c r="S658" s="2"/>
      <c r="T658" s="4"/>
      <c r="U658" s="4"/>
      <c r="V658" s="4"/>
      <c r="W658" s="5"/>
      <c r="X658" s="4"/>
      <c r="Y658" s="4"/>
      <c r="Z658" s="4"/>
      <c r="AA658" s="4"/>
      <c r="AB658" s="4"/>
      <c r="AC658" s="3"/>
      <c r="AD658" s="3"/>
      <c r="AE658" s="4"/>
      <c r="AF658" s="3"/>
      <c r="AG658" s="4"/>
      <c r="AH658" s="4"/>
      <c r="AI658" s="4"/>
      <c r="AJ658" s="4"/>
      <c r="AK658" s="4"/>
      <c r="AL658" s="4"/>
      <c r="AM658" s="4"/>
    </row>
    <row r="659" spans="1:39" ht="15.75" customHeight="1" x14ac:dyDescent="0.2">
      <c r="A659" s="2"/>
      <c r="B659" s="3"/>
      <c r="C659" s="4"/>
      <c r="D659" s="4"/>
      <c r="E659" s="4"/>
      <c r="F659" s="4"/>
      <c r="G659" s="4"/>
      <c r="H659" s="4"/>
      <c r="I659" s="2"/>
      <c r="J659" s="4"/>
      <c r="K659" s="4"/>
      <c r="L659" s="4"/>
      <c r="M659" s="4"/>
      <c r="N659" s="2"/>
      <c r="O659" s="2"/>
      <c r="P659" s="2"/>
      <c r="Q659" s="2"/>
      <c r="R659" s="2"/>
      <c r="S659" s="2"/>
      <c r="T659" s="4"/>
      <c r="U659" s="4"/>
      <c r="V659" s="4"/>
      <c r="W659" s="5"/>
      <c r="X659" s="4"/>
      <c r="Y659" s="4"/>
      <c r="Z659" s="4"/>
      <c r="AA659" s="4"/>
      <c r="AB659" s="4"/>
      <c r="AC659" s="3"/>
      <c r="AD659" s="3"/>
      <c r="AE659" s="4"/>
      <c r="AF659" s="3"/>
      <c r="AG659" s="4"/>
      <c r="AH659" s="4"/>
      <c r="AI659" s="4"/>
      <c r="AJ659" s="4"/>
      <c r="AK659" s="4"/>
      <c r="AL659" s="4"/>
      <c r="AM659" s="4"/>
    </row>
    <row r="660" spans="1:39" ht="15.75" customHeight="1" x14ac:dyDescent="0.2">
      <c r="A660" s="2"/>
      <c r="B660" s="3"/>
      <c r="C660" s="4"/>
      <c r="D660" s="4"/>
      <c r="E660" s="4"/>
      <c r="F660" s="4"/>
      <c r="G660" s="4"/>
      <c r="H660" s="4"/>
      <c r="I660" s="2"/>
      <c r="J660" s="4"/>
      <c r="K660" s="4"/>
      <c r="L660" s="4"/>
      <c r="M660" s="4"/>
      <c r="N660" s="2"/>
      <c r="O660" s="2"/>
      <c r="P660" s="2"/>
      <c r="Q660" s="2"/>
      <c r="R660" s="2"/>
      <c r="S660" s="2"/>
      <c r="T660" s="4"/>
      <c r="U660" s="4"/>
      <c r="V660" s="4"/>
      <c r="W660" s="5"/>
      <c r="X660" s="4"/>
      <c r="Y660" s="4"/>
      <c r="Z660" s="4"/>
      <c r="AA660" s="4"/>
      <c r="AB660" s="4"/>
      <c r="AC660" s="3"/>
      <c r="AD660" s="3"/>
      <c r="AE660" s="4"/>
      <c r="AF660" s="3"/>
      <c r="AG660" s="4"/>
      <c r="AH660" s="4"/>
      <c r="AI660" s="4"/>
      <c r="AJ660" s="4"/>
      <c r="AK660" s="4"/>
      <c r="AL660" s="4"/>
      <c r="AM660" s="4"/>
    </row>
    <row r="661" spans="1:39" ht="15.75" customHeight="1" x14ac:dyDescent="0.2">
      <c r="A661" s="2"/>
      <c r="B661" s="3"/>
      <c r="C661" s="4"/>
      <c r="D661" s="4"/>
      <c r="E661" s="4"/>
      <c r="F661" s="4"/>
      <c r="G661" s="4"/>
      <c r="H661" s="4"/>
      <c r="I661" s="2"/>
      <c r="J661" s="4"/>
      <c r="K661" s="4"/>
      <c r="L661" s="4"/>
      <c r="M661" s="4"/>
      <c r="N661" s="2"/>
      <c r="O661" s="2"/>
      <c r="P661" s="2"/>
      <c r="Q661" s="2"/>
      <c r="R661" s="2"/>
      <c r="S661" s="2"/>
      <c r="T661" s="4"/>
      <c r="U661" s="4"/>
      <c r="V661" s="4"/>
      <c r="W661" s="5"/>
      <c r="X661" s="4"/>
      <c r="Y661" s="4"/>
      <c r="Z661" s="4"/>
      <c r="AA661" s="4"/>
      <c r="AB661" s="4"/>
      <c r="AC661" s="3"/>
      <c r="AD661" s="3"/>
      <c r="AE661" s="4"/>
      <c r="AF661" s="3"/>
      <c r="AG661" s="4"/>
      <c r="AH661" s="4"/>
      <c r="AI661" s="4"/>
      <c r="AJ661" s="4"/>
      <c r="AK661" s="4"/>
      <c r="AL661" s="4"/>
      <c r="AM661" s="4"/>
    </row>
    <row r="662" spans="1:39" ht="15.75" customHeight="1" x14ac:dyDescent="0.2">
      <c r="A662" s="2"/>
      <c r="B662" s="3"/>
      <c r="C662" s="4"/>
      <c r="D662" s="4"/>
      <c r="E662" s="4"/>
      <c r="F662" s="4"/>
      <c r="G662" s="4"/>
      <c r="H662" s="4"/>
      <c r="I662" s="2"/>
      <c r="J662" s="4"/>
      <c r="K662" s="4"/>
      <c r="L662" s="4"/>
      <c r="M662" s="4"/>
      <c r="N662" s="2"/>
      <c r="O662" s="2"/>
      <c r="P662" s="2"/>
      <c r="Q662" s="2"/>
      <c r="R662" s="2"/>
      <c r="S662" s="2"/>
      <c r="T662" s="4"/>
      <c r="U662" s="4"/>
      <c r="V662" s="4"/>
      <c r="W662" s="5"/>
      <c r="X662" s="4"/>
      <c r="Y662" s="4"/>
      <c r="Z662" s="4"/>
      <c r="AA662" s="4"/>
      <c r="AB662" s="4"/>
      <c r="AC662" s="3"/>
      <c r="AD662" s="3"/>
      <c r="AE662" s="4"/>
      <c r="AF662" s="3"/>
      <c r="AG662" s="4"/>
      <c r="AH662" s="4"/>
      <c r="AI662" s="4"/>
      <c r="AJ662" s="4"/>
      <c r="AK662" s="4"/>
      <c r="AL662" s="4"/>
      <c r="AM662" s="4"/>
    </row>
    <row r="663" spans="1:39" ht="15.75" customHeight="1" x14ac:dyDescent="0.2">
      <c r="A663" s="2"/>
      <c r="B663" s="3"/>
      <c r="C663" s="4"/>
      <c r="D663" s="4"/>
      <c r="E663" s="4"/>
      <c r="F663" s="4"/>
      <c r="G663" s="4"/>
      <c r="H663" s="4"/>
      <c r="I663" s="2"/>
      <c r="J663" s="4"/>
      <c r="K663" s="4"/>
      <c r="L663" s="4"/>
      <c r="M663" s="4"/>
      <c r="N663" s="2"/>
      <c r="O663" s="2"/>
      <c r="P663" s="2"/>
      <c r="Q663" s="2"/>
      <c r="R663" s="2"/>
      <c r="S663" s="2"/>
      <c r="T663" s="4"/>
      <c r="U663" s="4"/>
      <c r="V663" s="4"/>
      <c r="W663" s="5"/>
      <c r="X663" s="4"/>
      <c r="Y663" s="4"/>
      <c r="Z663" s="4"/>
      <c r="AA663" s="4"/>
      <c r="AB663" s="4"/>
      <c r="AC663" s="3"/>
      <c r="AD663" s="3"/>
      <c r="AE663" s="4"/>
      <c r="AF663" s="3"/>
      <c r="AG663" s="4"/>
      <c r="AH663" s="4"/>
      <c r="AI663" s="4"/>
      <c r="AJ663" s="4"/>
      <c r="AK663" s="4"/>
      <c r="AL663" s="4"/>
      <c r="AM663" s="4"/>
    </row>
    <row r="664" spans="1:39" ht="15.75" customHeight="1" x14ac:dyDescent="0.2">
      <c r="A664" s="2"/>
      <c r="B664" s="3"/>
      <c r="C664" s="4"/>
      <c r="D664" s="4"/>
      <c r="E664" s="4"/>
      <c r="F664" s="4"/>
      <c r="G664" s="4"/>
      <c r="H664" s="4"/>
      <c r="I664" s="2"/>
      <c r="J664" s="4"/>
      <c r="K664" s="4"/>
      <c r="L664" s="4"/>
      <c r="M664" s="4"/>
      <c r="N664" s="2"/>
      <c r="O664" s="2"/>
      <c r="P664" s="2"/>
      <c r="Q664" s="2"/>
      <c r="R664" s="2"/>
      <c r="S664" s="2"/>
      <c r="T664" s="4"/>
      <c r="U664" s="4"/>
      <c r="V664" s="4"/>
      <c r="W664" s="5"/>
      <c r="X664" s="4"/>
      <c r="Y664" s="4"/>
      <c r="Z664" s="4"/>
      <c r="AA664" s="4"/>
      <c r="AB664" s="4"/>
      <c r="AC664" s="3"/>
      <c r="AD664" s="3"/>
      <c r="AE664" s="4"/>
      <c r="AF664" s="3"/>
      <c r="AG664" s="4"/>
      <c r="AH664" s="4"/>
      <c r="AI664" s="4"/>
      <c r="AJ664" s="4"/>
      <c r="AK664" s="4"/>
      <c r="AL664" s="4"/>
      <c r="AM664" s="4"/>
    </row>
    <row r="665" spans="1:39" ht="15.75" customHeight="1" x14ac:dyDescent="0.2">
      <c r="A665" s="2"/>
      <c r="B665" s="3"/>
      <c r="C665" s="4"/>
      <c r="D665" s="4"/>
      <c r="E665" s="4"/>
      <c r="F665" s="4"/>
      <c r="G665" s="4"/>
      <c r="H665" s="4"/>
      <c r="I665" s="2"/>
      <c r="J665" s="4"/>
      <c r="K665" s="4"/>
      <c r="L665" s="4"/>
      <c r="M665" s="4"/>
      <c r="N665" s="2"/>
      <c r="O665" s="2"/>
      <c r="P665" s="2"/>
      <c r="Q665" s="2"/>
      <c r="R665" s="2"/>
      <c r="S665" s="2"/>
      <c r="T665" s="4"/>
      <c r="U665" s="4"/>
      <c r="V665" s="4"/>
      <c r="W665" s="5"/>
      <c r="X665" s="4"/>
      <c r="Y665" s="4"/>
      <c r="Z665" s="4"/>
      <c r="AA665" s="4"/>
      <c r="AB665" s="4"/>
      <c r="AC665" s="3"/>
      <c r="AD665" s="3"/>
      <c r="AE665" s="4"/>
      <c r="AF665" s="3"/>
      <c r="AG665" s="4"/>
      <c r="AH665" s="4"/>
      <c r="AI665" s="4"/>
      <c r="AJ665" s="4"/>
      <c r="AK665" s="4"/>
      <c r="AL665" s="4"/>
      <c r="AM665" s="4"/>
    </row>
    <row r="666" spans="1:39" ht="15.75" customHeight="1" x14ac:dyDescent="0.2">
      <c r="A666" s="2"/>
      <c r="B666" s="3"/>
      <c r="C666" s="4"/>
      <c r="D666" s="4"/>
      <c r="E666" s="4"/>
      <c r="F666" s="4"/>
      <c r="G666" s="4"/>
      <c r="H666" s="4"/>
      <c r="I666" s="2"/>
      <c r="J666" s="4"/>
      <c r="K666" s="4"/>
      <c r="L666" s="4"/>
      <c r="M666" s="4"/>
      <c r="N666" s="2"/>
      <c r="O666" s="2"/>
      <c r="P666" s="2"/>
      <c r="Q666" s="2"/>
      <c r="R666" s="2"/>
      <c r="S666" s="2"/>
      <c r="T666" s="4"/>
      <c r="U666" s="4"/>
      <c r="V666" s="4"/>
      <c r="W666" s="5"/>
      <c r="X666" s="4"/>
      <c r="Y666" s="4"/>
      <c r="Z666" s="4"/>
      <c r="AA666" s="4"/>
      <c r="AB666" s="4"/>
      <c r="AC666" s="3"/>
      <c r="AD666" s="3"/>
      <c r="AE666" s="4"/>
      <c r="AF666" s="3"/>
      <c r="AG666" s="4"/>
      <c r="AH666" s="4"/>
      <c r="AI666" s="4"/>
      <c r="AJ666" s="4"/>
      <c r="AK666" s="4"/>
      <c r="AL666" s="4"/>
      <c r="AM666" s="4"/>
    </row>
    <row r="667" spans="1:39" ht="15.75" customHeight="1" x14ac:dyDescent="0.2">
      <c r="A667" s="2"/>
      <c r="B667" s="3"/>
      <c r="C667" s="4"/>
      <c r="D667" s="4"/>
      <c r="E667" s="4"/>
      <c r="F667" s="4"/>
      <c r="G667" s="4"/>
      <c r="H667" s="4"/>
      <c r="I667" s="2"/>
      <c r="J667" s="4"/>
      <c r="K667" s="4"/>
      <c r="L667" s="4"/>
      <c r="M667" s="4"/>
      <c r="N667" s="2"/>
      <c r="O667" s="2"/>
      <c r="P667" s="2"/>
      <c r="Q667" s="2"/>
      <c r="R667" s="2"/>
      <c r="S667" s="2"/>
      <c r="T667" s="4"/>
      <c r="U667" s="4"/>
      <c r="V667" s="4"/>
      <c r="W667" s="5"/>
      <c r="X667" s="4"/>
      <c r="Y667" s="4"/>
      <c r="Z667" s="4"/>
      <c r="AA667" s="4"/>
      <c r="AB667" s="4"/>
      <c r="AC667" s="3"/>
      <c r="AD667" s="3"/>
      <c r="AE667" s="4"/>
      <c r="AF667" s="3"/>
      <c r="AG667" s="4"/>
      <c r="AH667" s="4"/>
      <c r="AI667" s="4"/>
      <c r="AJ667" s="4"/>
      <c r="AK667" s="4"/>
      <c r="AL667" s="4"/>
      <c r="AM667" s="4"/>
    </row>
    <row r="668" spans="1:39" ht="15.75" customHeight="1" x14ac:dyDescent="0.2">
      <c r="A668" s="2"/>
      <c r="B668" s="3"/>
      <c r="C668" s="4"/>
      <c r="D668" s="4"/>
      <c r="E668" s="4"/>
      <c r="F668" s="4"/>
      <c r="G668" s="4"/>
      <c r="H668" s="4"/>
      <c r="I668" s="2"/>
      <c r="J668" s="4"/>
      <c r="K668" s="4"/>
      <c r="L668" s="4"/>
      <c r="M668" s="4"/>
      <c r="N668" s="2"/>
      <c r="O668" s="2"/>
      <c r="P668" s="2"/>
      <c r="Q668" s="2"/>
      <c r="R668" s="2"/>
      <c r="S668" s="2"/>
      <c r="T668" s="4"/>
      <c r="U668" s="4"/>
      <c r="V668" s="4"/>
      <c r="W668" s="5"/>
      <c r="X668" s="4"/>
      <c r="Y668" s="4"/>
      <c r="Z668" s="4"/>
      <c r="AA668" s="4"/>
      <c r="AB668" s="4"/>
      <c r="AC668" s="3"/>
      <c r="AD668" s="3"/>
      <c r="AE668" s="4"/>
      <c r="AF668" s="3"/>
      <c r="AG668" s="4"/>
      <c r="AH668" s="4"/>
      <c r="AI668" s="4"/>
      <c r="AJ668" s="4"/>
      <c r="AK668" s="4"/>
      <c r="AL668" s="4"/>
      <c r="AM668" s="4"/>
    </row>
    <row r="669" spans="1:39" ht="15.75" customHeight="1" x14ac:dyDescent="0.2">
      <c r="A669" s="2"/>
      <c r="B669" s="3"/>
      <c r="C669" s="4"/>
      <c r="D669" s="4"/>
      <c r="E669" s="4"/>
      <c r="F669" s="4"/>
      <c r="G669" s="4"/>
      <c r="H669" s="4"/>
      <c r="I669" s="2"/>
      <c r="J669" s="4"/>
      <c r="K669" s="4"/>
      <c r="L669" s="4"/>
      <c r="M669" s="4"/>
      <c r="N669" s="2"/>
      <c r="O669" s="2"/>
      <c r="P669" s="2"/>
      <c r="Q669" s="2"/>
      <c r="R669" s="2"/>
      <c r="S669" s="2"/>
      <c r="T669" s="4"/>
      <c r="U669" s="4"/>
      <c r="V669" s="4"/>
      <c r="W669" s="5"/>
      <c r="X669" s="4"/>
      <c r="Y669" s="4"/>
      <c r="Z669" s="4"/>
      <c r="AA669" s="4"/>
      <c r="AB669" s="4"/>
      <c r="AC669" s="3"/>
      <c r="AD669" s="3"/>
      <c r="AE669" s="4"/>
      <c r="AF669" s="3"/>
      <c r="AG669" s="4"/>
      <c r="AH669" s="4"/>
      <c r="AI669" s="4"/>
      <c r="AJ669" s="4"/>
      <c r="AK669" s="4"/>
      <c r="AL669" s="4"/>
      <c r="AM669" s="4"/>
    </row>
    <row r="670" spans="1:39" ht="15.75" customHeight="1" x14ac:dyDescent="0.2">
      <c r="A670" s="2"/>
      <c r="B670" s="3"/>
      <c r="C670" s="4"/>
      <c r="D670" s="4"/>
      <c r="E670" s="4"/>
      <c r="F670" s="4"/>
      <c r="G670" s="4"/>
      <c r="H670" s="4"/>
      <c r="I670" s="2"/>
      <c r="J670" s="4"/>
      <c r="K670" s="4"/>
      <c r="L670" s="4"/>
      <c r="M670" s="4"/>
      <c r="N670" s="2"/>
      <c r="O670" s="2"/>
      <c r="P670" s="2"/>
      <c r="Q670" s="2"/>
      <c r="R670" s="2"/>
      <c r="S670" s="2"/>
      <c r="T670" s="4"/>
      <c r="U670" s="4"/>
      <c r="V670" s="4"/>
      <c r="W670" s="5"/>
      <c r="X670" s="4"/>
      <c r="Y670" s="4"/>
      <c r="Z670" s="4"/>
      <c r="AA670" s="4"/>
      <c r="AB670" s="4"/>
      <c r="AC670" s="3"/>
      <c r="AD670" s="3"/>
      <c r="AE670" s="4"/>
      <c r="AF670" s="3"/>
      <c r="AG670" s="4"/>
      <c r="AH670" s="4"/>
      <c r="AI670" s="4"/>
      <c r="AJ670" s="4"/>
      <c r="AK670" s="4"/>
      <c r="AL670" s="4"/>
      <c r="AM670" s="4"/>
    </row>
    <row r="671" spans="1:39" ht="15.75" customHeight="1" x14ac:dyDescent="0.2">
      <c r="A671" s="2"/>
      <c r="B671" s="3"/>
      <c r="C671" s="4"/>
      <c r="D671" s="4"/>
      <c r="E671" s="4"/>
      <c r="F671" s="4"/>
      <c r="G671" s="4"/>
      <c r="H671" s="4"/>
      <c r="I671" s="2"/>
      <c r="J671" s="4"/>
      <c r="K671" s="4"/>
      <c r="L671" s="4"/>
      <c r="M671" s="4"/>
      <c r="N671" s="2"/>
      <c r="O671" s="2"/>
      <c r="P671" s="2"/>
      <c r="Q671" s="2"/>
      <c r="R671" s="2"/>
      <c r="S671" s="2"/>
      <c r="T671" s="4"/>
      <c r="U671" s="4"/>
      <c r="V671" s="4"/>
      <c r="W671" s="5"/>
      <c r="X671" s="4"/>
      <c r="Y671" s="4"/>
      <c r="Z671" s="4"/>
      <c r="AA671" s="4"/>
      <c r="AB671" s="4"/>
      <c r="AC671" s="3"/>
      <c r="AD671" s="3"/>
      <c r="AE671" s="4"/>
      <c r="AF671" s="3"/>
      <c r="AG671" s="4"/>
      <c r="AH671" s="4"/>
      <c r="AI671" s="4"/>
      <c r="AJ671" s="4"/>
      <c r="AK671" s="4"/>
      <c r="AL671" s="4"/>
      <c r="AM671" s="4"/>
    </row>
    <row r="672" spans="1:39" ht="15.75" customHeight="1" x14ac:dyDescent="0.2">
      <c r="A672" s="2"/>
      <c r="B672" s="3"/>
      <c r="C672" s="4"/>
      <c r="D672" s="4"/>
      <c r="E672" s="4"/>
      <c r="F672" s="4"/>
      <c r="G672" s="4"/>
      <c r="H672" s="4"/>
      <c r="I672" s="2"/>
      <c r="J672" s="4"/>
      <c r="K672" s="4"/>
      <c r="L672" s="4"/>
      <c r="M672" s="4"/>
      <c r="N672" s="2"/>
      <c r="O672" s="2"/>
      <c r="P672" s="2"/>
      <c r="Q672" s="2"/>
      <c r="R672" s="2"/>
      <c r="S672" s="2"/>
      <c r="T672" s="4"/>
      <c r="U672" s="4"/>
      <c r="V672" s="4"/>
      <c r="W672" s="5"/>
      <c r="X672" s="4"/>
      <c r="Y672" s="4"/>
      <c r="Z672" s="4"/>
      <c r="AA672" s="4"/>
      <c r="AB672" s="4"/>
      <c r="AC672" s="3"/>
      <c r="AD672" s="3"/>
      <c r="AE672" s="4"/>
      <c r="AF672" s="3"/>
      <c r="AG672" s="4"/>
      <c r="AH672" s="4"/>
      <c r="AI672" s="4"/>
      <c r="AJ672" s="4"/>
      <c r="AK672" s="4"/>
      <c r="AL672" s="4"/>
      <c r="AM672" s="4"/>
    </row>
    <row r="673" spans="1:39" ht="15.75" customHeight="1" x14ac:dyDescent="0.2">
      <c r="A673" s="2"/>
      <c r="B673" s="3"/>
      <c r="C673" s="4"/>
      <c r="D673" s="4"/>
      <c r="E673" s="4"/>
      <c r="F673" s="4"/>
      <c r="G673" s="4"/>
      <c r="H673" s="4"/>
      <c r="I673" s="2"/>
      <c r="J673" s="4"/>
      <c r="K673" s="4"/>
      <c r="L673" s="4"/>
      <c r="M673" s="4"/>
      <c r="N673" s="2"/>
      <c r="O673" s="2"/>
      <c r="P673" s="2"/>
      <c r="Q673" s="2"/>
      <c r="R673" s="2"/>
      <c r="S673" s="2"/>
      <c r="T673" s="4"/>
      <c r="U673" s="4"/>
      <c r="V673" s="4"/>
      <c r="W673" s="5"/>
      <c r="X673" s="4"/>
      <c r="Y673" s="4"/>
      <c r="Z673" s="4"/>
      <c r="AA673" s="4"/>
      <c r="AB673" s="4"/>
      <c r="AC673" s="3"/>
      <c r="AD673" s="3"/>
      <c r="AE673" s="4"/>
      <c r="AF673" s="3"/>
      <c r="AG673" s="4"/>
      <c r="AH673" s="4"/>
      <c r="AI673" s="4"/>
      <c r="AJ673" s="4"/>
      <c r="AK673" s="4"/>
      <c r="AL673" s="4"/>
      <c r="AM673" s="4"/>
    </row>
    <row r="674" spans="1:39" ht="15.75" customHeight="1" x14ac:dyDescent="0.2">
      <c r="A674" s="2"/>
      <c r="B674" s="3"/>
      <c r="C674" s="4"/>
      <c r="D674" s="4"/>
      <c r="E674" s="4"/>
      <c r="F674" s="4"/>
      <c r="G674" s="4"/>
      <c r="H674" s="4"/>
      <c r="I674" s="2"/>
      <c r="J674" s="4"/>
      <c r="K674" s="4"/>
      <c r="L674" s="4"/>
      <c r="M674" s="4"/>
      <c r="N674" s="2"/>
      <c r="O674" s="2"/>
      <c r="P674" s="2"/>
      <c r="Q674" s="2"/>
      <c r="R674" s="2"/>
      <c r="S674" s="2"/>
      <c r="T674" s="4"/>
      <c r="U674" s="4"/>
      <c r="V674" s="4"/>
      <c r="W674" s="5"/>
      <c r="X674" s="4"/>
      <c r="Y674" s="4"/>
      <c r="Z674" s="4"/>
      <c r="AA674" s="4"/>
      <c r="AB674" s="4"/>
      <c r="AC674" s="3"/>
      <c r="AD674" s="3"/>
      <c r="AE674" s="4"/>
      <c r="AF674" s="3"/>
      <c r="AG674" s="4"/>
      <c r="AH674" s="4"/>
      <c r="AI674" s="4"/>
      <c r="AJ674" s="4"/>
      <c r="AK674" s="4"/>
      <c r="AL674" s="4"/>
      <c r="AM674" s="4"/>
    </row>
    <row r="675" spans="1:39" ht="15.75" customHeight="1" x14ac:dyDescent="0.2">
      <c r="A675" s="2"/>
      <c r="B675" s="3"/>
      <c r="C675" s="4"/>
      <c r="D675" s="4"/>
      <c r="E675" s="4"/>
      <c r="F675" s="4"/>
      <c r="G675" s="4"/>
      <c r="H675" s="4"/>
      <c r="I675" s="2"/>
      <c r="J675" s="4"/>
      <c r="K675" s="4"/>
      <c r="L675" s="4"/>
      <c r="M675" s="4"/>
      <c r="N675" s="2"/>
      <c r="O675" s="2"/>
      <c r="P675" s="2"/>
      <c r="Q675" s="2"/>
      <c r="R675" s="2"/>
      <c r="S675" s="2"/>
      <c r="T675" s="4"/>
      <c r="U675" s="4"/>
      <c r="V675" s="4"/>
      <c r="W675" s="5"/>
      <c r="X675" s="4"/>
      <c r="Y675" s="4"/>
      <c r="Z675" s="4"/>
      <c r="AA675" s="4"/>
      <c r="AB675" s="4"/>
      <c r="AC675" s="3"/>
      <c r="AD675" s="3"/>
      <c r="AE675" s="4"/>
      <c r="AF675" s="3"/>
      <c r="AG675" s="4"/>
      <c r="AH675" s="4"/>
      <c r="AI675" s="4"/>
      <c r="AJ675" s="4"/>
      <c r="AK675" s="4"/>
      <c r="AL675" s="4"/>
      <c r="AM675" s="4"/>
    </row>
    <row r="676" spans="1:39" ht="15.75" customHeight="1" x14ac:dyDescent="0.2">
      <c r="A676" s="2"/>
      <c r="B676" s="3"/>
      <c r="C676" s="4"/>
      <c r="D676" s="4"/>
      <c r="E676" s="4"/>
      <c r="F676" s="4"/>
      <c r="G676" s="4"/>
      <c r="H676" s="4"/>
      <c r="I676" s="2"/>
      <c r="J676" s="4"/>
      <c r="K676" s="4"/>
      <c r="L676" s="4"/>
      <c r="M676" s="4"/>
      <c r="N676" s="2"/>
      <c r="O676" s="2"/>
      <c r="P676" s="2"/>
      <c r="Q676" s="2"/>
      <c r="R676" s="2"/>
      <c r="S676" s="2"/>
      <c r="T676" s="4"/>
      <c r="U676" s="4"/>
      <c r="V676" s="4"/>
      <c r="W676" s="5"/>
      <c r="X676" s="4"/>
      <c r="Y676" s="4"/>
      <c r="Z676" s="4"/>
      <c r="AA676" s="4"/>
      <c r="AB676" s="4"/>
      <c r="AC676" s="3"/>
      <c r="AD676" s="3"/>
      <c r="AE676" s="4"/>
      <c r="AF676" s="3"/>
      <c r="AG676" s="4"/>
      <c r="AH676" s="4"/>
      <c r="AI676" s="4"/>
      <c r="AJ676" s="4"/>
      <c r="AK676" s="4"/>
      <c r="AL676" s="4"/>
      <c r="AM676" s="4"/>
    </row>
    <row r="677" spans="1:39" ht="15.75" customHeight="1" x14ac:dyDescent="0.2">
      <c r="A677" s="2"/>
      <c r="B677" s="3"/>
      <c r="C677" s="4"/>
      <c r="D677" s="4"/>
      <c r="E677" s="4"/>
      <c r="F677" s="4"/>
      <c r="G677" s="4"/>
      <c r="H677" s="4"/>
      <c r="I677" s="2"/>
      <c r="J677" s="4"/>
      <c r="K677" s="4"/>
      <c r="L677" s="4"/>
      <c r="M677" s="4"/>
      <c r="N677" s="2"/>
      <c r="O677" s="2"/>
      <c r="P677" s="2"/>
      <c r="Q677" s="2"/>
      <c r="R677" s="2"/>
      <c r="S677" s="2"/>
      <c r="T677" s="4"/>
      <c r="U677" s="4"/>
      <c r="V677" s="4"/>
      <c r="W677" s="5"/>
      <c r="X677" s="4"/>
      <c r="Y677" s="4"/>
      <c r="Z677" s="4"/>
      <c r="AA677" s="4"/>
      <c r="AB677" s="4"/>
      <c r="AC677" s="3"/>
      <c r="AD677" s="3"/>
      <c r="AE677" s="4"/>
      <c r="AF677" s="3"/>
      <c r="AG677" s="4"/>
      <c r="AH677" s="4"/>
      <c r="AI677" s="4"/>
      <c r="AJ677" s="4"/>
      <c r="AK677" s="4"/>
      <c r="AL677" s="4"/>
      <c r="AM677" s="4"/>
    </row>
    <row r="678" spans="1:39" ht="15.75" customHeight="1" x14ac:dyDescent="0.2">
      <c r="A678" s="2"/>
      <c r="B678" s="3"/>
      <c r="C678" s="4"/>
      <c r="D678" s="4"/>
      <c r="E678" s="4"/>
      <c r="F678" s="4"/>
      <c r="G678" s="4"/>
      <c r="H678" s="4"/>
      <c r="I678" s="2"/>
      <c r="J678" s="4"/>
      <c r="K678" s="4"/>
      <c r="L678" s="4"/>
      <c r="M678" s="4"/>
      <c r="N678" s="2"/>
      <c r="O678" s="2"/>
      <c r="P678" s="2"/>
      <c r="Q678" s="2"/>
      <c r="R678" s="2"/>
      <c r="S678" s="2"/>
      <c r="T678" s="4"/>
      <c r="U678" s="4"/>
      <c r="V678" s="4"/>
      <c r="W678" s="5"/>
      <c r="X678" s="4"/>
      <c r="Y678" s="4"/>
      <c r="Z678" s="4"/>
      <c r="AA678" s="4"/>
      <c r="AB678" s="4"/>
      <c r="AC678" s="3"/>
      <c r="AD678" s="3"/>
      <c r="AE678" s="4"/>
      <c r="AF678" s="3"/>
      <c r="AG678" s="4"/>
      <c r="AH678" s="4"/>
      <c r="AI678" s="4"/>
      <c r="AJ678" s="4"/>
      <c r="AK678" s="4"/>
      <c r="AL678" s="4"/>
      <c r="AM678" s="4"/>
    </row>
    <row r="679" spans="1:39" ht="15.75" customHeight="1" x14ac:dyDescent="0.2">
      <c r="A679" s="2"/>
      <c r="B679" s="3"/>
      <c r="C679" s="4"/>
      <c r="D679" s="4"/>
      <c r="E679" s="4"/>
      <c r="F679" s="4"/>
      <c r="G679" s="4"/>
      <c r="H679" s="4"/>
      <c r="I679" s="2"/>
      <c r="J679" s="4"/>
      <c r="K679" s="4"/>
      <c r="L679" s="4"/>
      <c r="M679" s="4"/>
      <c r="N679" s="2"/>
      <c r="O679" s="2"/>
      <c r="P679" s="2"/>
      <c r="Q679" s="2"/>
      <c r="R679" s="2"/>
      <c r="S679" s="2"/>
      <c r="T679" s="4"/>
      <c r="U679" s="4"/>
      <c r="V679" s="4"/>
      <c r="W679" s="5"/>
      <c r="X679" s="4"/>
      <c r="Y679" s="4"/>
      <c r="Z679" s="4"/>
      <c r="AA679" s="4"/>
      <c r="AB679" s="4"/>
      <c r="AC679" s="3"/>
      <c r="AD679" s="3"/>
      <c r="AE679" s="4"/>
      <c r="AF679" s="3"/>
      <c r="AG679" s="4"/>
      <c r="AH679" s="4"/>
      <c r="AI679" s="4"/>
      <c r="AJ679" s="4"/>
      <c r="AK679" s="4"/>
      <c r="AL679" s="4"/>
      <c r="AM679" s="4"/>
    </row>
    <row r="680" spans="1:39" ht="15.75" customHeight="1" x14ac:dyDescent="0.2">
      <c r="A680" s="2"/>
      <c r="B680" s="3"/>
      <c r="C680" s="4"/>
      <c r="D680" s="4"/>
      <c r="E680" s="4"/>
      <c r="F680" s="4"/>
      <c r="G680" s="4"/>
      <c r="H680" s="4"/>
      <c r="I680" s="2"/>
      <c r="J680" s="4"/>
      <c r="K680" s="4"/>
      <c r="L680" s="4"/>
      <c r="M680" s="4"/>
      <c r="N680" s="2"/>
      <c r="O680" s="2"/>
      <c r="P680" s="2"/>
      <c r="Q680" s="2"/>
      <c r="R680" s="2"/>
      <c r="S680" s="2"/>
      <c r="T680" s="4"/>
      <c r="U680" s="4"/>
      <c r="V680" s="4"/>
      <c r="W680" s="5"/>
      <c r="X680" s="4"/>
      <c r="Y680" s="4"/>
      <c r="Z680" s="4"/>
      <c r="AA680" s="4"/>
      <c r="AB680" s="4"/>
      <c r="AC680" s="3"/>
      <c r="AD680" s="3"/>
      <c r="AE680" s="4"/>
      <c r="AF680" s="3"/>
      <c r="AG680" s="4"/>
      <c r="AH680" s="4"/>
      <c r="AI680" s="4"/>
      <c r="AJ680" s="4"/>
      <c r="AK680" s="4"/>
      <c r="AL680" s="4"/>
      <c r="AM680" s="4"/>
    </row>
    <row r="681" spans="1:39" ht="15.75" customHeight="1" x14ac:dyDescent="0.2">
      <c r="A681" s="2"/>
      <c r="B681" s="3"/>
      <c r="C681" s="4"/>
      <c r="D681" s="4"/>
      <c r="E681" s="4"/>
      <c r="F681" s="4"/>
      <c r="G681" s="4"/>
      <c r="H681" s="4"/>
      <c r="I681" s="2"/>
      <c r="J681" s="4"/>
      <c r="K681" s="4"/>
      <c r="L681" s="4"/>
      <c r="M681" s="4"/>
      <c r="N681" s="2"/>
      <c r="O681" s="2"/>
      <c r="P681" s="2"/>
      <c r="Q681" s="2"/>
      <c r="R681" s="2"/>
      <c r="S681" s="2"/>
      <c r="T681" s="4"/>
      <c r="U681" s="4"/>
      <c r="V681" s="4"/>
      <c r="W681" s="5"/>
      <c r="X681" s="4"/>
      <c r="Y681" s="4"/>
      <c r="Z681" s="4"/>
      <c r="AA681" s="4"/>
      <c r="AB681" s="4"/>
      <c r="AC681" s="3"/>
      <c r="AD681" s="3"/>
      <c r="AE681" s="4"/>
      <c r="AF681" s="3"/>
      <c r="AG681" s="4"/>
      <c r="AH681" s="4"/>
      <c r="AI681" s="4"/>
      <c r="AJ681" s="4"/>
      <c r="AK681" s="4"/>
      <c r="AL681" s="4"/>
      <c r="AM681" s="4"/>
    </row>
    <row r="682" spans="1:39" ht="15.75" customHeight="1" x14ac:dyDescent="0.2">
      <c r="A682" s="2"/>
      <c r="B682" s="3"/>
      <c r="C682" s="4"/>
      <c r="D682" s="4"/>
      <c r="E682" s="4"/>
      <c r="F682" s="4"/>
      <c r="G682" s="4"/>
      <c r="H682" s="4"/>
      <c r="I682" s="2"/>
      <c r="J682" s="4"/>
      <c r="K682" s="4"/>
      <c r="L682" s="4"/>
      <c r="M682" s="4"/>
      <c r="N682" s="2"/>
      <c r="O682" s="2"/>
      <c r="P682" s="2"/>
      <c r="Q682" s="2"/>
      <c r="R682" s="2"/>
      <c r="S682" s="2"/>
      <c r="T682" s="4"/>
      <c r="U682" s="4"/>
      <c r="V682" s="4"/>
      <c r="W682" s="5"/>
      <c r="X682" s="4"/>
      <c r="Y682" s="4"/>
      <c r="Z682" s="4"/>
      <c r="AA682" s="4"/>
      <c r="AB682" s="4"/>
      <c r="AC682" s="3"/>
      <c r="AD682" s="3"/>
      <c r="AE682" s="4"/>
      <c r="AF682" s="3"/>
      <c r="AG682" s="4"/>
      <c r="AH682" s="4"/>
      <c r="AI682" s="4"/>
      <c r="AJ682" s="4"/>
      <c r="AK682" s="4"/>
      <c r="AL682" s="4"/>
      <c r="AM682" s="4"/>
    </row>
    <row r="683" spans="1:39" ht="15.75" customHeight="1" x14ac:dyDescent="0.2">
      <c r="A683" s="2"/>
      <c r="B683" s="3"/>
      <c r="C683" s="4"/>
      <c r="D683" s="4"/>
      <c r="E683" s="4"/>
      <c r="F683" s="4"/>
      <c r="G683" s="4"/>
      <c r="H683" s="4"/>
      <c r="I683" s="2"/>
      <c r="J683" s="4"/>
      <c r="K683" s="4"/>
      <c r="L683" s="4"/>
      <c r="M683" s="4"/>
      <c r="N683" s="2"/>
      <c r="O683" s="2"/>
      <c r="P683" s="2"/>
      <c r="Q683" s="2"/>
      <c r="R683" s="2"/>
      <c r="S683" s="2"/>
      <c r="T683" s="4"/>
      <c r="U683" s="4"/>
      <c r="V683" s="4"/>
      <c r="W683" s="5"/>
      <c r="X683" s="4"/>
      <c r="Y683" s="4"/>
      <c r="Z683" s="4"/>
      <c r="AA683" s="4"/>
      <c r="AB683" s="4"/>
      <c r="AC683" s="3"/>
      <c r="AD683" s="3"/>
      <c r="AE683" s="4"/>
      <c r="AF683" s="3"/>
      <c r="AG683" s="4"/>
      <c r="AH683" s="4"/>
      <c r="AI683" s="4"/>
      <c r="AJ683" s="4"/>
      <c r="AK683" s="4"/>
      <c r="AL683" s="4"/>
      <c r="AM683" s="4"/>
    </row>
    <row r="684" spans="1:39" ht="15.75" customHeight="1" x14ac:dyDescent="0.2">
      <c r="A684" s="2"/>
      <c r="B684" s="3"/>
      <c r="C684" s="4"/>
      <c r="D684" s="4"/>
      <c r="E684" s="4"/>
      <c r="F684" s="4"/>
      <c r="G684" s="4"/>
      <c r="H684" s="4"/>
      <c r="I684" s="2"/>
      <c r="J684" s="4"/>
      <c r="K684" s="4"/>
      <c r="L684" s="4"/>
      <c r="M684" s="4"/>
      <c r="N684" s="2"/>
      <c r="O684" s="2"/>
      <c r="P684" s="2"/>
      <c r="Q684" s="2"/>
      <c r="R684" s="2"/>
      <c r="S684" s="2"/>
      <c r="T684" s="4"/>
      <c r="U684" s="4"/>
      <c r="V684" s="4"/>
      <c r="W684" s="5"/>
      <c r="X684" s="4"/>
      <c r="Y684" s="4"/>
      <c r="Z684" s="4"/>
      <c r="AA684" s="4"/>
      <c r="AB684" s="4"/>
      <c r="AC684" s="3"/>
      <c r="AD684" s="3"/>
      <c r="AE684" s="4"/>
      <c r="AF684" s="3"/>
      <c r="AG684" s="4"/>
      <c r="AH684" s="4"/>
      <c r="AI684" s="4"/>
      <c r="AJ684" s="4"/>
      <c r="AK684" s="4"/>
      <c r="AL684" s="4"/>
      <c r="AM684" s="4"/>
    </row>
    <row r="685" spans="1:39" ht="15.75" customHeight="1" x14ac:dyDescent="0.2">
      <c r="A685" s="2"/>
      <c r="B685" s="3"/>
      <c r="C685" s="4"/>
      <c r="D685" s="4"/>
      <c r="E685" s="4"/>
      <c r="F685" s="4"/>
      <c r="G685" s="4"/>
      <c r="H685" s="4"/>
      <c r="I685" s="2"/>
      <c r="J685" s="4"/>
      <c r="K685" s="4"/>
      <c r="L685" s="4"/>
      <c r="M685" s="4"/>
      <c r="N685" s="2"/>
      <c r="O685" s="2"/>
      <c r="P685" s="2"/>
      <c r="Q685" s="2"/>
      <c r="R685" s="2"/>
      <c r="S685" s="2"/>
      <c r="T685" s="4"/>
      <c r="U685" s="4"/>
      <c r="V685" s="4"/>
      <c r="W685" s="5"/>
      <c r="X685" s="4"/>
      <c r="Y685" s="4"/>
      <c r="Z685" s="4"/>
      <c r="AA685" s="4"/>
      <c r="AB685" s="4"/>
      <c r="AC685" s="3"/>
      <c r="AD685" s="3"/>
      <c r="AE685" s="4"/>
      <c r="AF685" s="3"/>
      <c r="AG685" s="4"/>
      <c r="AH685" s="4"/>
      <c r="AI685" s="4"/>
      <c r="AJ685" s="4"/>
      <c r="AK685" s="4"/>
      <c r="AL685" s="4"/>
      <c r="AM685" s="4"/>
    </row>
    <row r="686" spans="1:39" ht="15.75" customHeight="1" x14ac:dyDescent="0.2">
      <c r="A686" s="2"/>
      <c r="B686" s="3"/>
      <c r="C686" s="4"/>
      <c r="D686" s="4"/>
      <c r="E686" s="4"/>
      <c r="F686" s="4"/>
      <c r="G686" s="4"/>
      <c r="H686" s="4"/>
      <c r="I686" s="2"/>
      <c r="J686" s="4"/>
      <c r="K686" s="4"/>
      <c r="L686" s="4"/>
      <c r="M686" s="4"/>
      <c r="N686" s="2"/>
      <c r="O686" s="2"/>
      <c r="P686" s="2"/>
      <c r="Q686" s="2"/>
      <c r="R686" s="2"/>
      <c r="S686" s="2"/>
      <c r="T686" s="4"/>
      <c r="U686" s="4"/>
      <c r="V686" s="4"/>
      <c r="W686" s="5"/>
      <c r="X686" s="4"/>
      <c r="Y686" s="4"/>
      <c r="Z686" s="4"/>
      <c r="AA686" s="4"/>
      <c r="AB686" s="4"/>
      <c r="AC686" s="3"/>
      <c r="AD686" s="3"/>
      <c r="AE686" s="4"/>
      <c r="AF686" s="3"/>
      <c r="AG686" s="4"/>
      <c r="AH686" s="4"/>
      <c r="AI686" s="4"/>
      <c r="AJ686" s="4"/>
      <c r="AK686" s="4"/>
      <c r="AL686" s="4"/>
      <c r="AM686" s="4"/>
    </row>
    <row r="687" spans="1:39" ht="15.75" customHeight="1" x14ac:dyDescent="0.2">
      <c r="A687" s="2"/>
      <c r="B687" s="3"/>
      <c r="C687" s="4"/>
      <c r="D687" s="4"/>
      <c r="E687" s="4"/>
      <c r="F687" s="4"/>
      <c r="G687" s="4"/>
      <c r="H687" s="4"/>
      <c r="I687" s="2"/>
      <c r="J687" s="4"/>
      <c r="K687" s="4"/>
      <c r="L687" s="4"/>
      <c r="M687" s="4"/>
      <c r="N687" s="2"/>
      <c r="O687" s="2"/>
      <c r="P687" s="2"/>
      <c r="Q687" s="2"/>
      <c r="R687" s="2"/>
      <c r="S687" s="2"/>
      <c r="T687" s="4"/>
      <c r="U687" s="4"/>
      <c r="V687" s="4"/>
      <c r="W687" s="5"/>
      <c r="X687" s="4"/>
      <c r="Y687" s="4"/>
      <c r="Z687" s="4"/>
      <c r="AA687" s="4"/>
      <c r="AB687" s="4"/>
      <c r="AC687" s="3"/>
      <c r="AD687" s="3"/>
      <c r="AE687" s="4"/>
      <c r="AF687" s="3"/>
      <c r="AG687" s="4"/>
      <c r="AH687" s="4"/>
      <c r="AI687" s="4"/>
      <c r="AJ687" s="4"/>
      <c r="AK687" s="4"/>
      <c r="AL687" s="4"/>
      <c r="AM687" s="4"/>
    </row>
    <row r="688" spans="1:39" ht="15.75" customHeight="1" x14ac:dyDescent="0.2">
      <c r="A688" s="2"/>
      <c r="B688" s="3"/>
      <c r="C688" s="4"/>
      <c r="D688" s="4"/>
      <c r="E688" s="4"/>
      <c r="F688" s="4"/>
      <c r="G688" s="4"/>
      <c r="H688" s="4"/>
      <c r="I688" s="2"/>
      <c r="J688" s="4"/>
      <c r="K688" s="4"/>
      <c r="L688" s="4"/>
      <c r="M688" s="4"/>
      <c r="N688" s="2"/>
      <c r="O688" s="2"/>
      <c r="P688" s="2"/>
      <c r="Q688" s="2"/>
      <c r="R688" s="2"/>
      <c r="S688" s="2"/>
      <c r="T688" s="4"/>
      <c r="U688" s="4"/>
      <c r="V688" s="4"/>
      <c r="W688" s="5"/>
      <c r="X688" s="4"/>
      <c r="Y688" s="4"/>
      <c r="Z688" s="4"/>
      <c r="AA688" s="4"/>
      <c r="AB688" s="4"/>
      <c r="AC688" s="3"/>
      <c r="AD688" s="3"/>
      <c r="AE688" s="4"/>
      <c r="AF688" s="3"/>
      <c r="AG688" s="4"/>
      <c r="AH688" s="4"/>
      <c r="AI688" s="4"/>
      <c r="AJ688" s="4"/>
      <c r="AK688" s="4"/>
      <c r="AL688" s="4"/>
      <c r="AM688" s="4"/>
    </row>
    <row r="689" spans="1:39" ht="15.75" customHeight="1" x14ac:dyDescent="0.2">
      <c r="A689" s="2"/>
      <c r="B689" s="3"/>
      <c r="C689" s="4"/>
      <c r="D689" s="4"/>
      <c r="E689" s="4"/>
      <c r="F689" s="4"/>
      <c r="G689" s="4"/>
      <c r="H689" s="4"/>
      <c r="I689" s="2"/>
      <c r="J689" s="4"/>
      <c r="K689" s="4"/>
      <c r="L689" s="4"/>
      <c r="M689" s="4"/>
      <c r="N689" s="2"/>
      <c r="O689" s="2"/>
      <c r="P689" s="2"/>
      <c r="Q689" s="2"/>
      <c r="R689" s="2"/>
      <c r="S689" s="2"/>
      <c r="T689" s="4"/>
      <c r="U689" s="4"/>
      <c r="V689" s="4"/>
      <c r="W689" s="5"/>
      <c r="X689" s="4"/>
      <c r="Y689" s="4"/>
      <c r="Z689" s="4"/>
      <c r="AA689" s="4"/>
      <c r="AB689" s="4"/>
      <c r="AC689" s="3"/>
      <c r="AD689" s="3"/>
      <c r="AE689" s="4"/>
      <c r="AF689" s="3"/>
      <c r="AG689" s="4"/>
      <c r="AH689" s="4"/>
      <c r="AI689" s="4"/>
      <c r="AJ689" s="4"/>
      <c r="AK689" s="4"/>
      <c r="AL689" s="4"/>
      <c r="AM689" s="4"/>
    </row>
    <row r="690" spans="1:39" ht="15.75" customHeight="1" x14ac:dyDescent="0.2">
      <c r="A690" s="2"/>
      <c r="B690" s="3"/>
      <c r="C690" s="4"/>
      <c r="D690" s="4"/>
      <c r="E690" s="4"/>
      <c r="F690" s="4"/>
      <c r="G690" s="4"/>
      <c r="H690" s="4"/>
      <c r="I690" s="2"/>
      <c r="J690" s="4"/>
      <c r="K690" s="4"/>
      <c r="L690" s="4"/>
      <c r="M690" s="4"/>
      <c r="N690" s="2"/>
      <c r="O690" s="2"/>
      <c r="P690" s="2"/>
      <c r="Q690" s="2"/>
      <c r="R690" s="2"/>
      <c r="S690" s="2"/>
      <c r="T690" s="4"/>
      <c r="U690" s="4"/>
      <c r="V690" s="4"/>
      <c r="W690" s="5"/>
      <c r="X690" s="4"/>
      <c r="Y690" s="4"/>
      <c r="Z690" s="4"/>
      <c r="AA690" s="4"/>
      <c r="AB690" s="4"/>
      <c r="AC690" s="3"/>
      <c r="AD690" s="3"/>
      <c r="AE690" s="4"/>
      <c r="AF690" s="3"/>
      <c r="AG690" s="4"/>
      <c r="AH690" s="4"/>
      <c r="AI690" s="4"/>
      <c r="AJ690" s="4"/>
      <c r="AK690" s="4"/>
      <c r="AL690" s="4"/>
      <c r="AM690" s="4"/>
    </row>
    <row r="691" spans="1:39" ht="15.75" customHeight="1" x14ac:dyDescent="0.2">
      <c r="A691" s="2"/>
      <c r="B691" s="3"/>
      <c r="C691" s="4"/>
      <c r="D691" s="4"/>
      <c r="E691" s="4"/>
      <c r="F691" s="4"/>
      <c r="G691" s="4"/>
      <c r="H691" s="4"/>
      <c r="I691" s="2"/>
      <c r="J691" s="4"/>
      <c r="K691" s="4"/>
      <c r="L691" s="4"/>
      <c r="M691" s="4"/>
      <c r="N691" s="2"/>
      <c r="O691" s="2"/>
      <c r="P691" s="2"/>
      <c r="Q691" s="2"/>
      <c r="R691" s="2"/>
      <c r="S691" s="2"/>
      <c r="T691" s="4"/>
      <c r="U691" s="4"/>
      <c r="V691" s="4"/>
      <c r="W691" s="5"/>
      <c r="X691" s="4"/>
      <c r="Y691" s="4"/>
      <c r="Z691" s="4"/>
      <c r="AA691" s="4"/>
      <c r="AB691" s="4"/>
      <c r="AC691" s="3"/>
      <c r="AD691" s="3"/>
      <c r="AE691" s="4"/>
      <c r="AF691" s="3"/>
      <c r="AG691" s="4"/>
      <c r="AH691" s="4"/>
      <c r="AI691" s="4"/>
      <c r="AJ691" s="4"/>
      <c r="AK691" s="4"/>
      <c r="AL691" s="4"/>
      <c r="AM691" s="4"/>
    </row>
    <row r="692" spans="1:39" ht="15.75" customHeight="1" x14ac:dyDescent="0.2">
      <c r="A692" s="2"/>
      <c r="B692" s="3"/>
      <c r="C692" s="4"/>
      <c r="D692" s="4"/>
      <c r="E692" s="4"/>
      <c r="F692" s="4"/>
      <c r="G692" s="4"/>
      <c r="H692" s="4"/>
      <c r="I692" s="2"/>
      <c r="J692" s="4"/>
      <c r="K692" s="4"/>
      <c r="L692" s="4"/>
      <c r="M692" s="4"/>
      <c r="N692" s="2"/>
      <c r="O692" s="2"/>
      <c r="P692" s="2"/>
      <c r="Q692" s="2"/>
      <c r="R692" s="2"/>
      <c r="S692" s="2"/>
      <c r="T692" s="4"/>
      <c r="U692" s="4"/>
      <c r="V692" s="4"/>
      <c r="W692" s="5"/>
      <c r="X692" s="4"/>
      <c r="Y692" s="4"/>
      <c r="Z692" s="4"/>
      <c r="AA692" s="4"/>
      <c r="AB692" s="4"/>
      <c r="AC692" s="3"/>
      <c r="AD692" s="3"/>
      <c r="AE692" s="4"/>
      <c r="AF692" s="3"/>
      <c r="AG692" s="4"/>
      <c r="AH692" s="4"/>
      <c r="AI692" s="4"/>
      <c r="AJ692" s="4"/>
      <c r="AK692" s="4"/>
      <c r="AL692" s="4"/>
      <c r="AM692" s="4"/>
    </row>
    <row r="693" spans="1:39" ht="15.75" customHeight="1" x14ac:dyDescent="0.2">
      <c r="A693" s="2"/>
      <c r="B693" s="3"/>
      <c r="C693" s="4"/>
      <c r="D693" s="4"/>
      <c r="E693" s="4"/>
      <c r="F693" s="4"/>
      <c r="G693" s="4"/>
      <c r="H693" s="4"/>
      <c r="I693" s="2"/>
      <c r="J693" s="4"/>
      <c r="K693" s="4"/>
      <c r="L693" s="4"/>
      <c r="M693" s="4"/>
      <c r="N693" s="2"/>
      <c r="O693" s="2"/>
      <c r="P693" s="2"/>
      <c r="Q693" s="2"/>
      <c r="R693" s="2"/>
      <c r="S693" s="2"/>
      <c r="T693" s="4"/>
      <c r="U693" s="4"/>
      <c r="V693" s="4"/>
      <c r="W693" s="5"/>
      <c r="X693" s="4"/>
      <c r="Y693" s="4"/>
      <c r="Z693" s="4"/>
      <c r="AA693" s="4"/>
      <c r="AB693" s="4"/>
      <c r="AC693" s="3"/>
      <c r="AD693" s="3"/>
      <c r="AE693" s="4"/>
      <c r="AF693" s="3"/>
      <c r="AG693" s="4"/>
      <c r="AH693" s="4"/>
      <c r="AI693" s="4"/>
      <c r="AJ693" s="4"/>
      <c r="AK693" s="4"/>
      <c r="AL693" s="4"/>
      <c r="AM693" s="4"/>
    </row>
    <row r="694" spans="1:39" ht="15.75" customHeight="1" x14ac:dyDescent="0.2">
      <c r="A694" s="2"/>
      <c r="B694" s="3"/>
      <c r="C694" s="4"/>
      <c r="D694" s="4"/>
      <c r="E694" s="4"/>
      <c r="F694" s="4"/>
      <c r="G694" s="4"/>
      <c r="H694" s="4"/>
      <c r="I694" s="2"/>
      <c r="J694" s="4"/>
      <c r="K694" s="4"/>
      <c r="L694" s="4"/>
      <c r="M694" s="4"/>
      <c r="N694" s="2"/>
      <c r="O694" s="2"/>
      <c r="P694" s="2"/>
      <c r="Q694" s="2"/>
      <c r="R694" s="2"/>
      <c r="S694" s="2"/>
      <c r="T694" s="4"/>
      <c r="U694" s="4"/>
      <c r="V694" s="4"/>
      <c r="W694" s="5"/>
      <c r="X694" s="4"/>
      <c r="Y694" s="4"/>
      <c r="Z694" s="4"/>
      <c r="AA694" s="4"/>
      <c r="AB694" s="4"/>
      <c r="AC694" s="3"/>
      <c r="AD694" s="3"/>
      <c r="AE694" s="4"/>
      <c r="AF694" s="3"/>
      <c r="AG694" s="4"/>
      <c r="AH694" s="4"/>
      <c r="AI694" s="4"/>
      <c r="AJ694" s="4"/>
      <c r="AK694" s="4"/>
      <c r="AL694" s="4"/>
      <c r="AM694" s="4"/>
    </row>
    <row r="695" spans="1:39" ht="15.75" customHeight="1" x14ac:dyDescent="0.2">
      <c r="A695" s="2"/>
      <c r="B695" s="3"/>
      <c r="C695" s="4"/>
      <c r="D695" s="4"/>
      <c r="E695" s="4"/>
      <c r="F695" s="4"/>
      <c r="G695" s="4"/>
      <c r="H695" s="4"/>
      <c r="I695" s="2"/>
      <c r="J695" s="4"/>
      <c r="K695" s="4"/>
      <c r="L695" s="4"/>
      <c r="M695" s="4"/>
      <c r="N695" s="2"/>
      <c r="O695" s="2"/>
      <c r="P695" s="2"/>
      <c r="Q695" s="2"/>
      <c r="R695" s="2"/>
      <c r="S695" s="2"/>
      <c r="T695" s="4"/>
      <c r="U695" s="4"/>
      <c r="V695" s="4"/>
      <c r="W695" s="5"/>
      <c r="X695" s="4"/>
      <c r="Y695" s="4"/>
      <c r="Z695" s="4"/>
      <c r="AA695" s="4"/>
      <c r="AB695" s="4"/>
      <c r="AC695" s="3"/>
      <c r="AD695" s="3"/>
      <c r="AE695" s="4"/>
      <c r="AF695" s="3"/>
      <c r="AG695" s="4"/>
      <c r="AH695" s="4"/>
      <c r="AI695" s="4"/>
      <c r="AJ695" s="4"/>
      <c r="AK695" s="4"/>
      <c r="AL695" s="4"/>
      <c r="AM695" s="4"/>
    </row>
    <row r="696" spans="1:39" ht="15.75" customHeight="1" x14ac:dyDescent="0.2">
      <c r="A696" s="2"/>
      <c r="B696" s="3"/>
      <c r="C696" s="4"/>
      <c r="D696" s="4"/>
      <c r="E696" s="4"/>
      <c r="F696" s="4"/>
      <c r="G696" s="4"/>
      <c r="H696" s="4"/>
      <c r="I696" s="2"/>
      <c r="J696" s="4"/>
      <c r="K696" s="4"/>
      <c r="L696" s="4"/>
      <c r="M696" s="4"/>
      <c r="N696" s="2"/>
      <c r="O696" s="2"/>
      <c r="P696" s="2"/>
      <c r="Q696" s="2"/>
      <c r="R696" s="2"/>
      <c r="S696" s="2"/>
      <c r="T696" s="4"/>
      <c r="U696" s="4"/>
      <c r="V696" s="4"/>
      <c r="W696" s="5"/>
      <c r="X696" s="4"/>
      <c r="Y696" s="4"/>
      <c r="Z696" s="4"/>
      <c r="AA696" s="4"/>
      <c r="AB696" s="4"/>
      <c r="AC696" s="3"/>
      <c r="AD696" s="3"/>
      <c r="AE696" s="4"/>
      <c r="AF696" s="3"/>
      <c r="AG696" s="4"/>
      <c r="AH696" s="4"/>
      <c r="AI696" s="4"/>
      <c r="AJ696" s="4"/>
      <c r="AK696" s="4"/>
      <c r="AL696" s="4"/>
      <c r="AM696" s="4"/>
    </row>
    <row r="697" spans="1:39" ht="15.75" customHeight="1" x14ac:dyDescent="0.2">
      <c r="A697" s="2"/>
      <c r="B697" s="3"/>
      <c r="C697" s="4"/>
      <c r="D697" s="4"/>
      <c r="E697" s="4"/>
      <c r="F697" s="4"/>
      <c r="G697" s="4"/>
      <c r="H697" s="4"/>
      <c r="I697" s="2"/>
      <c r="J697" s="4"/>
      <c r="K697" s="4"/>
      <c r="L697" s="4"/>
      <c r="M697" s="4"/>
      <c r="N697" s="2"/>
      <c r="O697" s="2"/>
      <c r="P697" s="2"/>
      <c r="Q697" s="2"/>
      <c r="R697" s="2"/>
      <c r="S697" s="2"/>
      <c r="T697" s="4"/>
      <c r="U697" s="4"/>
      <c r="V697" s="4"/>
      <c r="W697" s="5"/>
      <c r="X697" s="4"/>
      <c r="Y697" s="4"/>
      <c r="Z697" s="4"/>
      <c r="AA697" s="4"/>
      <c r="AB697" s="4"/>
      <c r="AC697" s="3"/>
      <c r="AD697" s="3"/>
      <c r="AE697" s="4"/>
      <c r="AF697" s="3"/>
      <c r="AG697" s="4"/>
      <c r="AH697" s="4"/>
      <c r="AI697" s="4"/>
      <c r="AJ697" s="4"/>
      <c r="AK697" s="4"/>
      <c r="AL697" s="4"/>
      <c r="AM697" s="4"/>
    </row>
    <row r="698" spans="1:39" ht="15.75" customHeight="1" x14ac:dyDescent="0.2">
      <c r="A698" s="2"/>
      <c r="B698" s="3"/>
      <c r="C698" s="4"/>
      <c r="D698" s="4"/>
      <c r="E698" s="4"/>
      <c r="F698" s="4"/>
      <c r="G698" s="4"/>
      <c r="H698" s="4"/>
      <c r="I698" s="2"/>
      <c r="J698" s="4"/>
      <c r="K698" s="4"/>
      <c r="L698" s="4"/>
      <c r="M698" s="4"/>
      <c r="N698" s="2"/>
      <c r="O698" s="2"/>
      <c r="P698" s="2"/>
      <c r="Q698" s="2"/>
      <c r="R698" s="2"/>
      <c r="S698" s="2"/>
      <c r="T698" s="4"/>
      <c r="U698" s="4"/>
      <c r="V698" s="4"/>
      <c r="W698" s="5"/>
      <c r="X698" s="4"/>
      <c r="Y698" s="4"/>
      <c r="Z698" s="4"/>
      <c r="AA698" s="4"/>
      <c r="AB698" s="4"/>
      <c r="AC698" s="3"/>
      <c r="AD698" s="3"/>
      <c r="AE698" s="4"/>
      <c r="AF698" s="3"/>
      <c r="AG698" s="4"/>
      <c r="AH698" s="4"/>
      <c r="AI698" s="4"/>
      <c r="AJ698" s="4"/>
      <c r="AK698" s="4"/>
      <c r="AL698" s="4"/>
      <c r="AM698" s="4"/>
    </row>
    <row r="699" spans="1:39" ht="15.75" customHeight="1" x14ac:dyDescent="0.2">
      <c r="A699" s="2"/>
      <c r="B699" s="3"/>
      <c r="C699" s="4"/>
      <c r="D699" s="4"/>
      <c r="E699" s="4"/>
      <c r="F699" s="4"/>
      <c r="G699" s="4"/>
      <c r="H699" s="4"/>
      <c r="I699" s="2"/>
      <c r="J699" s="4"/>
      <c r="K699" s="4"/>
      <c r="L699" s="4"/>
      <c r="M699" s="4"/>
      <c r="N699" s="2"/>
      <c r="O699" s="2"/>
      <c r="P699" s="2"/>
      <c r="Q699" s="2"/>
      <c r="R699" s="2"/>
      <c r="S699" s="2"/>
      <c r="T699" s="4"/>
      <c r="U699" s="4"/>
      <c r="V699" s="4"/>
      <c r="W699" s="5"/>
      <c r="X699" s="4"/>
      <c r="Y699" s="4"/>
      <c r="Z699" s="4"/>
      <c r="AA699" s="4"/>
      <c r="AB699" s="4"/>
      <c r="AC699" s="3"/>
      <c r="AD699" s="3"/>
      <c r="AE699" s="4"/>
      <c r="AF699" s="3"/>
      <c r="AG699" s="4"/>
      <c r="AH699" s="4"/>
      <c r="AI699" s="4"/>
      <c r="AJ699" s="4"/>
      <c r="AK699" s="4"/>
      <c r="AL699" s="4"/>
      <c r="AM699" s="4"/>
    </row>
    <row r="700" spans="1:39" ht="15.75" customHeight="1" x14ac:dyDescent="0.2">
      <c r="A700" s="2"/>
      <c r="B700" s="3"/>
      <c r="C700" s="4"/>
      <c r="D700" s="4"/>
      <c r="E700" s="4"/>
      <c r="F700" s="4"/>
      <c r="G700" s="4"/>
      <c r="H700" s="4"/>
      <c r="I700" s="2"/>
      <c r="J700" s="4"/>
      <c r="K700" s="4"/>
      <c r="L700" s="4"/>
      <c r="M700" s="4"/>
      <c r="N700" s="2"/>
      <c r="O700" s="2"/>
      <c r="P700" s="2"/>
      <c r="Q700" s="2"/>
      <c r="R700" s="2"/>
      <c r="S700" s="2"/>
      <c r="T700" s="4"/>
      <c r="U700" s="4"/>
      <c r="V700" s="4"/>
      <c r="W700" s="5"/>
      <c r="X700" s="4"/>
      <c r="Y700" s="4"/>
      <c r="Z700" s="4"/>
      <c r="AA700" s="4"/>
      <c r="AB700" s="4"/>
      <c r="AC700" s="3"/>
      <c r="AD700" s="3"/>
      <c r="AE700" s="4"/>
      <c r="AF700" s="3"/>
      <c r="AG700" s="4"/>
      <c r="AH700" s="4"/>
      <c r="AI700" s="4"/>
      <c r="AJ700" s="4"/>
      <c r="AK700" s="4"/>
      <c r="AL700" s="4"/>
      <c r="AM700" s="4"/>
    </row>
    <row r="701" spans="1:39" ht="15.75" customHeight="1" x14ac:dyDescent="0.2">
      <c r="A701" s="2"/>
      <c r="B701" s="3"/>
      <c r="C701" s="4"/>
      <c r="D701" s="4"/>
      <c r="E701" s="4"/>
      <c r="F701" s="4"/>
      <c r="G701" s="4"/>
      <c r="H701" s="4"/>
      <c r="I701" s="2"/>
      <c r="J701" s="4"/>
      <c r="K701" s="4"/>
      <c r="L701" s="4"/>
      <c r="M701" s="4"/>
      <c r="N701" s="2"/>
      <c r="O701" s="2"/>
      <c r="P701" s="2"/>
      <c r="Q701" s="2"/>
      <c r="R701" s="2"/>
      <c r="S701" s="2"/>
      <c r="T701" s="4"/>
      <c r="U701" s="4"/>
      <c r="V701" s="4"/>
      <c r="W701" s="5"/>
      <c r="X701" s="4"/>
      <c r="Y701" s="4"/>
      <c r="Z701" s="4"/>
      <c r="AA701" s="4"/>
      <c r="AB701" s="4"/>
      <c r="AC701" s="3"/>
      <c r="AD701" s="3"/>
      <c r="AE701" s="4"/>
      <c r="AF701" s="3"/>
      <c r="AG701" s="4"/>
      <c r="AH701" s="4"/>
      <c r="AI701" s="4"/>
      <c r="AJ701" s="4"/>
      <c r="AK701" s="4"/>
      <c r="AL701" s="4"/>
      <c r="AM701" s="4"/>
    </row>
    <row r="702" spans="1:39" ht="15.75" customHeight="1" x14ac:dyDescent="0.2">
      <c r="A702" s="2"/>
      <c r="B702" s="3"/>
      <c r="C702" s="4"/>
      <c r="D702" s="4"/>
      <c r="E702" s="4"/>
      <c r="F702" s="4"/>
      <c r="G702" s="4"/>
      <c r="H702" s="4"/>
      <c r="I702" s="2"/>
      <c r="J702" s="4"/>
      <c r="K702" s="4"/>
      <c r="L702" s="4"/>
      <c r="M702" s="4"/>
      <c r="N702" s="2"/>
      <c r="O702" s="2"/>
      <c r="P702" s="2"/>
      <c r="Q702" s="2"/>
      <c r="R702" s="2"/>
      <c r="S702" s="2"/>
      <c r="T702" s="4"/>
      <c r="U702" s="4"/>
      <c r="V702" s="4"/>
      <c r="W702" s="5"/>
      <c r="X702" s="4"/>
      <c r="Y702" s="4"/>
      <c r="Z702" s="4"/>
      <c r="AA702" s="4"/>
      <c r="AB702" s="4"/>
      <c r="AC702" s="3"/>
      <c r="AD702" s="3"/>
      <c r="AE702" s="4"/>
      <c r="AF702" s="3"/>
      <c r="AG702" s="4"/>
      <c r="AH702" s="4"/>
      <c r="AI702" s="4"/>
      <c r="AJ702" s="4"/>
      <c r="AK702" s="4"/>
      <c r="AL702" s="4"/>
      <c r="AM702" s="4"/>
    </row>
    <row r="703" spans="1:39" ht="15.75" customHeight="1" x14ac:dyDescent="0.2">
      <c r="A703" s="2"/>
      <c r="B703" s="3"/>
      <c r="C703" s="4"/>
      <c r="D703" s="4"/>
      <c r="E703" s="4"/>
      <c r="F703" s="4"/>
      <c r="G703" s="4"/>
      <c r="H703" s="4"/>
      <c r="I703" s="2"/>
      <c r="J703" s="4"/>
      <c r="K703" s="4"/>
      <c r="L703" s="4"/>
      <c r="M703" s="4"/>
      <c r="N703" s="2"/>
      <c r="O703" s="2"/>
      <c r="P703" s="2"/>
      <c r="Q703" s="2"/>
      <c r="R703" s="2"/>
      <c r="S703" s="2"/>
      <c r="T703" s="4"/>
      <c r="U703" s="4"/>
      <c r="V703" s="4"/>
      <c r="W703" s="5"/>
      <c r="X703" s="4"/>
      <c r="Y703" s="4"/>
      <c r="Z703" s="4"/>
      <c r="AA703" s="4"/>
      <c r="AB703" s="4"/>
      <c r="AC703" s="3"/>
      <c r="AD703" s="3"/>
      <c r="AE703" s="4"/>
      <c r="AF703" s="3"/>
      <c r="AG703" s="4"/>
      <c r="AH703" s="4"/>
      <c r="AI703" s="4"/>
      <c r="AJ703" s="4"/>
      <c r="AK703" s="4"/>
      <c r="AL703" s="4"/>
      <c r="AM703" s="4"/>
    </row>
    <row r="704" spans="1:39" ht="15.75" customHeight="1" x14ac:dyDescent="0.2">
      <c r="A704" s="2"/>
      <c r="B704" s="3"/>
      <c r="C704" s="4"/>
      <c r="D704" s="4"/>
      <c r="E704" s="4"/>
      <c r="F704" s="4"/>
      <c r="G704" s="4"/>
      <c r="H704" s="4"/>
      <c r="I704" s="2"/>
      <c r="J704" s="4"/>
      <c r="K704" s="4"/>
      <c r="L704" s="4"/>
      <c r="M704" s="4"/>
      <c r="N704" s="2"/>
      <c r="O704" s="2"/>
      <c r="P704" s="2"/>
      <c r="Q704" s="2"/>
      <c r="R704" s="2"/>
      <c r="S704" s="2"/>
      <c r="T704" s="4"/>
      <c r="U704" s="4"/>
      <c r="V704" s="4"/>
      <c r="W704" s="5"/>
      <c r="X704" s="4"/>
      <c r="Y704" s="4"/>
      <c r="Z704" s="4"/>
      <c r="AA704" s="4"/>
      <c r="AB704" s="4"/>
      <c r="AC704" s="3"/>
      <c r="AD704" s="3"/>
      <c r="AE704" s="4"/>
      <c r="AF704" s="3"/>
      <c r="AG704" s="4"/>
      <c r="AH704" s="4"/>
      <c r="AI704" s="4"/>
      <c r="AJ704" s="4"/>
      <c r="AK704" s="4"/>
      <c r="AL704" s="4"/>
      <c r="AM704" s="4"/>
    </row>
    <row r="705" spans="1:39" ht="15.75" customHeight="1" x14ac:dyDescent="0.2">
      <c r="A705" s="2"/>
      <c r="B705" s="3"/>
      <c r="C705" s="4"/>
      <c r="D705" s="4"/>
      <c r="E705" s="4"/>
      <c r="F705" s="4"/>
      <c r="G705" s="4"/>
      <c r="H705" s="4"/>
      <c r="I705" s="2"/>
      <c r="J705" s="4"/>
      <c r="K705" s="4"/>
      <c r="L705" s="4"/>
      <c r="M705" s="4"/>
      <c r="N705" s="2"/>
      <c r="O705" s="2"/>
      <c r="P705" s="2"/>
      <c r="Q705" s="2"/>
      <c r="R705" s="2"/>
      <c r="S705" s="2"/>
      <c r="T705" s="4"/>
      <c r="U705" s="4"/>
      <c r="V705" s="4"/>
      <c r="W705" s="5"/>
      <c r="X705" s="4"/>
      <c r="Y705" s="4"/>
      <c r="Z705" s="4"/>
      <c r="AA705" s="4"/>
      <c r="AB705" s="4"/>
      <c r="AC705" s="3"/>
      <c r="AD705" s="3"/>
      <c r="AE705" s="4"/>
      <c r="AF705" s="3"/>
      <c r="AG705" s="4"/>
      <c r="AH705" s="4"/>
      <c r="AI705" s="4"/>
      <c r="AJ705" s="4"/>
      <c r="AK705" s="4"/>
      <c r="AL705" s="4"/>
      <c r="AM705" s="4"/>
    </row>
    <row r="706" spans="1:39" ht="15.75" customHeight="1" x14ac:dyDescent="0.2">
      <c r="A706" s="2"/>
      <c r="B706" s="3"/>
      <c r="C706" s="4"/>
      <c r="D706" s="4"/>
      <c r="E706" s="4"/>
      <c r="F706" s="4"/>
      <c r="G706" s="4"/>
      <c r="H706" s="4"/>
      <c r="I706" s="2"/>
      <c r="J706" s="4"/>
      <c r="K706" s="4"/>
      <c r="L706" s="4"/>
      <c r="M706" s="4"/>
      <c r="N706" s="2"/>
      <c r="O706" s="2"/>
      <c r="P706" s="2"/>
      <c r="Q706" s="2"/>
      <c r="R706" s="2"/>
      <c r="S706" s="2"/>
      <c r="T706" s="4"/>
      <c r="U706" s="4"/>
      <c r="V706" s="4"/>
      <c r="W706" s="5"/>
      <c r="X706" s="4"/>
      <c r="Y706" s="4"/>
      <c r="Z706" s="4"/>
      <c r="AA706" s="4"/>
      <c r="AB706" s="4"/>
      <c r="AC706" s="3"/>
      <c r="AD706" s="3"/>
      <c r="AE706" s="4"/>
      <c r="AF706" s="3"/>
      <c r="AG706" s="4"/>
      <c r="AH706" s="4"/>
      <c r="AI706" s="4"/>
      <c r="AJ706" s="4"/>
      <c r="AK706" s="4"/>
      <c r="AL706" s="4"/>
      <c r="AM706" s="4"/>
    </row>
    <row r="707" spans="1:39" ht="15.75" customHeight="1" x14ac:dyDescent="0.2">
      <c r="A707" s="2"/>
      <c r="B707" s="3"/>
      <c r="C707" s="4"/>
      <c r="D707" s="4"/>
      <c r="E707" s="4"/>
      <c r="F707" s="4"/>
      <c r="G707" s="4"/>
      <c r="H707" s="4"/>
      <c r="I707" s="2"/>
      <c r="J707" s="4"/>
      <c r="K707" s="4"/>
      <c r="L707" s="4"/>
      <c r="M707" s="4"/>
      <c r="N707" s="2"/>
      <c r="O707" s="2"/>
      <c r="P707" s="2"/>
      <c r="Q707" s="2"/>
      <c r="R707" s="2"/>
      <c r="S707" s="2"/>
      <c r="T707" s="4"/>
      <c r="U707" s="4"/>
      <c r="V707" s="4"/>
      <c r="W707" s="5"/>
      <c r="X707" s="4"/>
      <c r="Y707" s="4"/>
      <c r="Z707" s="4"/>
      <c r="AA707" s="4"/>
      <c r="AB707" s="4"/>
      <c r="AC707" s="3"/>
      <c r="AD707" s="3"/>
      <c r="AE707" s="4"/>
      <c r="AF707" s="3"/>
      <c r="AG707" s="4"/>
      <c r="AH707" s="4"/>
      <c r="AI707" s="4"/>
      <c r="AJ707" s="4"/>
      <c r="AK707" s="4"/>
      <c r="AL707" s="4"/>
      <c r="AM707" s="4"/>
    </row>
    <row r="708" spans="1:39" ht="15.75" customHeight="1" x14ac:dyDescent="0.2">
      <c r="A708" s="2"/>
      <c r="B708" s="3"/>
      <c r="C708" s="4"/>
      <c r="D708" s="4"/>
      <c r="E708" s="4"/>
      <c r="F708" s="4"/>
      <c r="G708" s="4"/>
      <c r="H708" s="4"/>
      <c r="I708" s="2"/>
      <c r="J708" s="4"/>
      <c r="K708" s="4"/>
      <c r="L708" s="4"/>
      <c r="M708" s="4"/>
      <c r="N708" s="2"/>
      <c r="O708" s="2"/>
      <c r="P708" s="2"/>
      <c r="Q708" s="2"/>
      <c r="R708" s="2"/>
      <c r="S708" s="2"/>
      <c r="T708" s="4"/>
      <c r="U708" s="4"/>
      <c r="V708" s="4"/>
      <c r="W708" s="5"/>
      <c r="X708" s="4"/>
      <c r="Y708" s="4"/>
      <c r="Z708" s="4"/>
      <c r="AA708" s="4"/>
      <c r="AB708" s="4"/>
      <c r="AC708" s="3"/>
      <c r="AD708" s="3"/>
      <c r="AE708" s="4"/>
      <c r="AF708" s="3"/>
      <c r="AG708" s="4"/>
      <c r="AH708" s="4"/>
      <c r="AI708" s="4"/>
      <c r="AJ708" s="4"/>
      <c r="AK708" s="4"/>
      <c r="AL708" s="4"/>
      <c r="AM708" s="4"/>
    </row>
    <row r="709" spans="1:39" ht="15.75" customHeight="1" x14ac:dyDescent="0.2">
      <c r="A709" s="2"/>
      <c r="B709" s="3"/>
      <c r="C709" s="4"/>
      <c r="D709" s="4"/>
      <c r="E709" s="4"/>
      <c r="F709" s="4"/>
      <c r="G709" s="4"/>
      <c r="H709" s="4"/>
      <c r="I709" s="2"/>
      <c r="J709" s="4"/>
      <c r="K709" s="4"/>
      <c r="L709" s="4"/>
      <c r="M709" s="4"/>
      <c r="N709" s="2"/>
      <c r="O709" s="2"/>
      <c r="P709" s="2"/>
      <c r="Q709" s="2"/>
      <c r="R709" s="2"/>
      <c r="S709" s="2"/>
      <c r="T709" s="4"/>
      <c r="U709" s="4"/>
      <c r="V709" s="4"/>
      <c r="W709" s="5"/>
      <c r="X709" s="4"/>
      <c r="Y709" s="4"/>
      <c r="Z709" s="4"/>
      <c r="AA709" s="4"/>
      <c r="AB709" s="4"/>
      <c r="AC709" s="3"/>
      <c r="AD709" s="3"/>
      <c r="AE709" s="4"/>
      <c r="AF709" s="3"/>
      <c r="AG709" s="4"/>
      <c r="AH709" s="4"/>
      <c r="AI709" s="4"/>
      <c r="AJ709" s="4"/>
      <c r="AK709" s="4"/>
      <c r="AL709" s="4"/>
      <c r="AM709" s="4"/>
    </row>
    <row r="710" spans="1:39" ht="15.75" customHeight="1" x14ac:dyDescent="0.2">
      <c r="A710" s="2"/>
      <c r="B710" s="3"/>
      <c r="C710" s="4"/>
      <c r="D710" s="4"/>
      <c r="E710" s="4"/>
      <c r="F710" s="4"/>
      <c r="G710" s="4"/>
      <c r="H710" s="4"/>
      <c r="I710" s="2"/>
      <c r="J710" s="4"/>
      <c r="K710" s="4"/>
      <c r="L710" s="4"/>
      <c r="M710" s="4"/>
      <c r="N710" s="2"/>
      <c r="O710" s="2"/>
      <c r="P710" s="2"/>
      <c r="Q710" s="2"/>
      <c r="R710" s="2"/>
      <c r="S710" s="2"/>
      <c r="T710" s="4"/>
      <c r="U710" s="4"/>
      <c r="V710" s="4"/>
      <c r="W710" s="5"/>
      <c r="X710" s="4"/>
      <c r="Y710" s="4"/>
      <c r="Z710" s="4"/>
      <c r="AA710" s="4"/>
      <c r="AB710" s="4"/>
      <c r="AC710" s="3"/>
      <c r="AD710" s="3"/>
      <c r="AE710" s="4"/>
      <c r="AF710" s="3"/>
      <c r="AG710" s="4"/>
      <c r="AH710" s="4"/>
      <c r="AI710" s="4"/>
      <c r="AJ710" s="4"/>
      <c r="AK710" s="4"/>
      <c r="AL710" s="4"/>
      <c r="AM710" s="4"/>
    </row>
    <row r="711" spans="1:39" ht="15.75" customHeight="1" x14ac:dyDescent="0.2">
      <c r="A711" s="2"/>
      <c r="B711" s="3"/>
      <c r="C711" s="4"/>
      <c r="D711" s="4"/>
      <c r="E711" s="4"/>
      <c r="F711" s="4"/>
      <c r="G711" s="4"/>
      <c r="H711" s="4"/>
      <c r="I711" s="2"/>
      <c r="J711" s="4"/>
      <c r="K711" s="4"/>
      <c r="L711" s="4"/>
      <c r="M711" s="4"/>
      <c r="N711" s="2"/>
      <c r="O711" s="2"/>
      <c r="P711" s="2"/>
      <c r="Q711" s="2"/>
      <c r="R711" s="2"/>
      <c r="S711" s="2"/>
      <c r="T711" s="4"/>
      <c r="U711" s="4"/>
      <c r="V711" s="4"/>
      <c r="W711" s="5"/>
      <c r="X711" s="4"/>
      <c r="Y711" s="4"/>
      <c r="Z711" s="4"/>
      <c r="AA711" s="4"/>
      <c r="AB711" s="4"/>
      <c r="AC711" s="3"/>
      <c r="AD711" s="3"/>
      <c r="AE711" s="4"/>
      <c r="AF711" s="3"/>
      <c r="AG711" s="4"/>
      <c r="AH711" s="4"/>
      <c r="AI711" s="4"/>
      <c r="AJ711" s="4"/>
      <c r="AK711" s="4"/>
      <c r="AL711" s="4"/>
      <c r="AM711" s="4"/>
    </row>
    <row r="712" spans="1:39" ht="15.75" customHeight="1" x14ac:dyDescent="0.2">
      <c r="A712" s="2"/>
      <c r="B712" s="3"/>
      <c r="C712" s="4"/>
      <c r="D712" s="4"/>
      <c r="E712" s="4"/>
      <c r="F712" s="4"/>
      <c r="G712" s="4"/>
      <c r="H712" s="4"/>
      <c r="I712" s="2"/>
      <c r="J712" s="4"/>
      <c r="K712" s="4"/>
      <c r="L712" s="4"/>
      <c r="M712" s="4"/>
      <c r="N712" s="2"/>
      <c r="O712" s="2"/>
      <c r="P712" s="2"/>
      <c r="Q712" s="2"/>
      <c r="R712" s="2"/>
      <c r="S712" s="2"/>
      <c r="T712" s="4"/>
      <c r="U712" s="4"/>
      <c r="V712" s="4"/>
      <c r="W712" s="5"/>
      <c r="X712" s="4"/>
      <c r="Y712" s="4"/>
      <c r="Z712" s="4"/>
      <c r="AA712" s="4"/>
      <c r="AB712" s="4"/>
      <c r="AC712" s="3"/>
      <c r="AD712" s="3"/>
      <c r="AE712" s="4"/>
      <c r="AF712" s="3"/>
      <c r="AG712" s="4"/>
      <c r="AH712" s="4"/>
      <c r="AI712" s="4"/>
      <c r="AJ712" s="4"/>
      <c r="AK712" s="4"/>
      <c r="AL712" s="4"/>
      <c r="AM712" s="4"/>
    </row>
    <row r="713" spans="1:39" ht="15.75" customHeight="1" x14ac:dyDescent="0.2">
      <c r="A713" s="2"/>
      <c r="B713" s="3"/>
      <c r="C713" s="4"/>
      <c r="D713" s="4"/>
      <c r="E713" s="4"/>
      <c r="F713" s="4"/>
      <c r="G713" s="4"/>
      <c r="H713" s="4"/>
      <c r="I713" s="2"/>
      <c r="J713" s="4"/>
      <c r="K713" s="4"/>
      <c r="L713" s="4"/>
      <c r="M713" s="4"/>
      <c r="N713" s="2"/>
      <c r="O713" s="2"/>
      <c r="P713" s="2"/>
      <c r="Q713" s="2"/>
      <c r="R713" s="2"/>
      <c r="S713" s="2"/>
      <c r="T713" s="4"/>
      <c r="U713" s="4"/>
      <c r="V713" s="4"/>
      <c r="W713" s="5"/>
      <c r="X713" s="4"/>
      <c r="Y713" s="4"/>
      <c r="Z713" s="4"/>
      <c r="AA713" s="4"/>
      <c r="AB713" s="4"/>
      <c r="AC713" s="3"/>
      <c r="AD713" s="3"/>
      <c r="AE713" s="4"/>
      <c r="AF713" s="3"/>
      <c r="AG713" s="4"/>
      <c r="AH713" s="4"/>
      <c r="AI713" s="4"/>
      <c r="AJ713" s="4"/>
      <c r="AK713" s="4"/>
      <c r="AL713" s="4"/>
      <c r="AM713" s="4"/>
    </row>
    <row r="714" spans="1:39" ht="15.75" customHeight="1" x14ac:dyDescent="0.2">
      <c r="A714" s="2"/>
      <c r="B714" s="3"/>
      <c r="C714" s="4"/>
      <c r="D714" s="4"/>
      <c r="E714" s="4"/>
      <c r="F714" s="4"/>
      <c r="G714" s="4"/>
      <c r="H714" s="4"/>
      <c r="I714" s="2"/>
      <c r="J714" s="4"/>
      <c r="K714" s="4"/>
      <c r="L714" s="4"/>
      <c r="M714" s="4"/>
      <c r="N714" s="2"/>
      <c r="O714" s="2"/>
      <c r="P714" s="2"/>
      <c r="Q714" s="2"/>
      <c r="R714" s="2"/>
      <c r="S714" s="2"/>
      <c r="T714" s="4"/>
      <c r="U714" s="4"/>
      <c r="V714" s="4"/>
      <c r="W714" s="5"/>
      <c r="X714" s="4"/>
      <c r="Y714" s="4"/>
      <c r="Z714" s="4"/>
      <c r="AA714" s="4"/>
      <c r="AB714" s="4"/>
      <c r="AC714" s="3"/>
      <c r="AD714" s="3"/>
      <c r="AE714" s="4"/>
      <c r="AF714" s="3"/>
      <c r="AG714" s="4"/>
      <c r="AH714" s="4"/>
      <c r="AI714" s="4"/>
      <c r="AJ714" s="4"/>
      <c r="AK714" s="4"/>
      <c r="AL714" s="4"/>
      <c r="AM714" s="4"/>
    </row>
    <row r="715" spans="1:39" ht="15.75" customHeight="1" x14ac:dyDescent="0.2">
      <c r="A715" s="2"/>
      <c r="B715" s="3"/>
      <c r="C715" s="4"/>
      <c r="D715" s="4"/>
      <c r="E715" s="4"/>
      <c r="F715" s="4"/>
      <c r="G715" s="4"/>
      <c r="H715" s="4"/>
      <c r="I715" s="2"/>
      <c r="J715" s="4"/>
      <c r="K715" s="4"/>
      <c r="L715" s="4"/>
      <c r="M715" s="4"/>
      <c r="N715" s="2"/>
      <c r="O715" s="2"/>
      <c r="P715" s="2"/>
      <c r="Q715" s="2"/>
      <c r="R715" s="2"/>
      <c r="S715" s="2"/>
      <c r="T715" s="4"/>
      <c r="U715" s="4"/>
      <c r="V715" s="4"/>
      <c r="W715" s="5"/>
      <c r="X715" s="4"/>
      <c r="Y715" s="4"/>
      <c r="Z715" s="4"/>
      <c r="AA715" s="4"/>
      <c r="AB715" s="4"/>
      <c r="AC715" s="3"/>
      <c r="AD715" s="3"/>
      <c r="AE715" s="4"/>
      <c r="AF715" s="3"/>
      <c r="AG715" s="4"/>
      <c r="AH715" s="4"/>
      <c r="AI715" s="4"/>
      <c r="AJ715" s="4"/>
      <c r="AK715" s="4"/>
      <c r="AL715" s="4"/>
      <c r="AM715" s="4"/>
    </row>
    <row r="716" spans="1:39" ht="15.75" customHeight="1" x14ac:dyDescent="0.2">
      <c r="A716" s="2"/>
      <c r="B716" s="3"/>
      <c r="C716" s="4"/>
      <c r="D716" s="4"/>
      <c r="E716" s="4"/>
      <c r="F716" s="4"/>
      <c r="G716" s="4"/>
      <c r="H716" s="4"/>
      <c r="I716" s="2"/>
      <c r="J716" s="4"/>
      <c r="K716" s="4"/>
      <c r="L716" s="4"/>
      <c r="M716" s="4"/>
      <c r="N716" s="2"/>
      <c r="O716" s="2"/>
      <c r="P716" s="2"/>
      <c r="Q716" s="2"/>
      <c r="R716" s="2"/>
      <c r="S716" s="2"/>
      <c r="T716" s="4"/>
      <c r="U716" s="4"/>
      <c r="V716" s="4"/>
      <c r="W716" s="5"/>
      <c r="X716" s="4"/>
      <c r="Y716" s="4"/>
      <c r="Z716" s="4"/>
      <c r="AA716" s="4"/>
      <c r="AB716" s="4"/>
      <c r="AC716" s="3"/>
      <c r="AD716" s="3"/>
      <c r="AE716" s="4"/>
      <c r="AF716" s="3"/>
      <c r="AG716" s="4"/>
      <c r="AH716" s="4"/>
      <c r="AI716" s="4"/>
      <c r="AJ716" s="4"/>
      <c r="AK716" s="4"/>
      <c r="AL716" s="4"/>
      <c r="AM716" s="4"/>
    </row>
    <row r="717" spans="1:39" ht="15.75" customHeight="1" x14ac:dyDescent="0.2">
      <c r="A717" s="2"/>
      <c r="B717" s="3"/>
      <c r="C717" s="4"/>
      <c r="D717" s="4"/>
      <c r="E717" s="4"/>
      <c r="F717" s="4"/>
      <c r="G717" s="4"/>
      <c r="H717" s="4"/>
      <c r="I717" s="2"/>
      <c r="J717" s="4"/>
      <c r="K717" s="4"/>
      <c r="L717" s="4"/>
      <c r="M717" s="4"/>
      <c r="N717" s="2"/>
      <c r="O717" s="2"/>
      <c r="P717" s="2"/>
      <c r="Q717" s="2"/>
      <c r="R717" s="2"/>
      <c r="S717" s="2"/>
      <c r="T717" s="4"/>
      <c r="U717" s="4"/>
      <c r="V717" s="4"/>
      <c r="W717" s="5"/>
      <c r="X717" s="4"/>
      <c r="Y717" s="4"/>
      <c r="Z717" s="4"/>
      <c r="AA717" s="4"/>
      <c r="AB717" s="4"/>
      <c r="AC717" s="3"/>
      <c r="AD717" s="3"/>
      <c r="AE717" s="4"/>
      <c r="AF717" s="3"/>
      <c r="AG717" s="4"/>
      <c r="AH717" s="4"/>
      <c r="AI717" s="4"/>
      <c r="AJ717" s="4"/>
      <c r="AK717" s="4"/>
      <c r="AL717" s="4"/>
      <c r="AM717" s="4"/>
    </row>
    <row r="718" spans="1:39" ht="15.75" customHeight="1" x14ac:dyDescent="0.2">
      <c r="A718" s="2"/>
      <c r="B718" s="3"/>
      <c r="C718" s="4"/>
      <c r="D718" s="4"/>
      <c r="E718" s="4"/>
      <c r="F718" s="4"/>
      <c r="G718" s="4"/>
      <c r="H718" s="4"/>
      <c r="I718" s="2"/>
      <c r="J718" s="4"/>
      <c r="K718" s="4"/>
      <c r="L718" s="4"/>
      <c r="M718" s="4"/>
      <c r="N718" s="2"/>
      <c r="O718" s="2"/>
      <c r="P718" s="2"/>
      <c r="Q718" s="2"/>
      <c r="R718" s="2"/>
      <c r="S718" s="2"/>
      <c r="T718" s="4"/>
      <c r="U718" s="4"/>
      <c r="V718" s="4"/>
      <c r="W718" s="5"/>
      <c r="X718" s="4"/>
      <c r="Y718" s="4"/>
      <c r="Z718" s="4"/>
      <c r="AA718" s="4"/>
      <c r="AB718" s="4"/>
      <c r="AC718" s="3"/>
      <c r="AD718" s="3"/>
      <c r="AE718" s="4"/>
      <c r="AF718" s="3"/>
      <c r="AG718" s="4"/>
      <c r="AH718" s="4"/>
      <c r="AI718" s="4"/>
      <c r="AJ718" s="4"/>
      <c r="AK718" s="4"/>
      <c r="AL718" s="4"/>
      <c r="AM718" s="4"/>
    </row>
    <row r="719" spans="1:39" ht="15.75" customHeight="1" x14ac:dyDescent="0.2">
      <c r="A719" s="2"/>
      <c r="B719" s="3"/>
      <c r="C719" s="4"/>
      <c r="D719" s="4"/>
      <c r="E719" s="4"/>
      <c r="F719" s="4"/>
      <c r="G719" s="4"/>
      <c r="H719" s="4"/>
      <c r="I719" s="2"/>
      <c r="J719" s="4"/>
      <c r="K719" s="4"/>
      <c r="L719" s="4"/>
      <c r="M719" s="4"/>
      <c r="N719" s="2"/>
      <c r="O719" s="2"/>
      <c r="P719" s="2"/>
      <c r="Q719" s="2"/>
      <c r="R719" s="2"/>
      <c r="S719" s="2"/>
      <c r="T719" s="4"/>
      <c r="U719" s="4"/>
      <c r="V719" s="4"/>
      <c r="W719" s="5"/>
      <c r="X719" s="4"/>
      <c r="Y719" s="4"/>
      <c r="Z719" s="4"/>
      <c r="AA719" s="4"/>
      <c r="AB719" s="4"/>
      <c r="AC719" s="3"/>
      <c r="AD719" s="3"/>
      <c r="AE719" s="4"/>
      <c r="AF719" s="3"/>
      <c r="AG719" s="4"/>
      <c r="AH719" s="4"/>
      <c r="AI719" s="4"/>
      <c r="AJ719" s="4"/>
      <c r="AK719" s="4"/>
      <c r="AL719" s="4"/>
      <c r="AM719" s="4"/>
    </row>
    <row r="720" spans="1:39" ht="15.75" customHeight="1" x14ac:dyDescent="0.2">
      <c r="A720" s="2"/>
      <c r="B720" s="3"/>
      <c r="C720" s="4"/>
      <c r="D720" s="4"/>
      <c r="E720" s="4"/>
      <c r="F720" s="4"/>
      <c r="G720" s="4"/>
      <c r="H720" s="4"/>
      <c r="I720" s="2"/>
      <c r="J720" s="4"/>
      <c r="K720" s="4"/>
      <c r="L720" s="4"/>
      <c r="M720" s="4"/>
      <c r="N720" s="2"/>
      <c r="O720" s="2"/>
      <c r="P720" s="2"/>
      <c r="Q720" s="2"/>
      <c r="R720" s="2"/>
      <c r="S720" s="2"/>
      <c r="T720" s="4"/>
      <c r="U720" s="4"/>
      <c r="V720" s="4"/>
      <c r="W720" s="5"/>
      <c r="X720" s="4"/>
      <c r="Y720" s="4"/>
      <c r="Z720" s="4"/>
      <c r="AA720" s="4"/>
      <c r="AB720" s="4"/>
      <c r="AC720" s="3"/>
      <c r="AD720" s="3"/>
      <c r="AE720" s="4"/>
      <c r="AF720" s="3"/>
      <c r="AG720" s="4"/>
      <c r="AH720" s="4"/>
      <c r="AI720" s="4"/>
      <c r="AJ720" s="4"/>
      <c r="AK720" s="4"/>
      <c r="AL720" s="4"/>
      <c r="AM720" s="4"/>
    </row>
    <row r="721" spans="1:39" ht="15.75" customHeight="1" x14ac:dyDescent="0.2">
      <c r="A721" s="2"/>
      <c r="B721" s="3"/>
      <c r="C721" s="4"/>
      <c r="D721" s="4"/>
      <c r="E721" s="4"/>
      <c r="F721" s="4"/>
      <c r="G721" s="4"/>
      <c r="H721" s="4"/>
      <c r="I721" s="2"/>
      <c r="J721" s="4"/>
      <c r="K721" s="4"/>
      <c r="L721" s="4"/>
      <c r="M721" s="4"/>
      <c r="N721" s="2"/>
      <c r="O721" s="2"/>
      <c r="P721" s="2"/>
      <c r="Q721" s="2"/>
      <c r="R721" s="2"/>
      <c r="S721" s="2"/>
      <c r="T721" s="4"/>
      <c r="U721" s="4"/>
      <c r="V721" s="4"/>
      <c r="W721" s="5"/>
      <c r="X721" s="4"/>
      <c r="Y721" s="4"/>
      <c r="Z721" s="4"/>
      <c r="AA721" s="4"/>
      <c r="AB721" s="4"/>
      <c r="AC721" s="3"/>
      <c r="AD721" s="3"/>
      <c r="AE721" s="4"/>
      <c r="AF721" s="3"/>
      <c r="AG721" s="4"/>
      <c r="AH721" s="4"/>
      <c r="AI721" s="4"/>
      <c r="AJ721" s="4"/>
      <c r="AK721" s="4"/>
      <c r="AL721" s="4"/>
      <c r="AM721" s="4"/>
    </row>
    <row r="722" spans="1:39" ht="15.75" customHeight="1" x14ac:dyDescent="0.2">
      <c r="A722" s="2"/>
      <c r="B722" s="3"/>
      <c r="C722" s="4"/>
      <c r="D722" s="4"/>
      <c r="E722" s="4"/>
      <c r="F722" s="4"/>
      <c r="G722" s="4"/>
      <c r="H722" s="4"/>
      <c r="I722" s="2"/>
      <c r="J722" s="4"/>
      <c r="K722" s="4"/>
      <c r="L722" s="4"/>
      <c r="M722" s="4"/>
      <c r="N722" s="2"/>
      <c r="O722" s="2"/>
      <c r="P722" s="2"/>
      <c r="Q722" s="2"/>
      <c r="R722" s="2"/>
      <c r="S722" s="2"/>
      <c r="T722" s="4"/>
      <c r="U722" s="4"/>
      <c r="V722" s="4"/>
      <c r="W722" s="5"/>
      <c r="X722" s="4"/>
      <c r="Y722" s="4"/>
      <c r="Z722" s="4"/>
      <c r="AA722" s="4"/>
      <c r="AB722" s="4"/>
      <c r="AC722" s="3"/>
      <c r="AD722" s="3"/>
      <c r="AE722" s="4"/>
      <c r="AF722" s="3"/>
      <c r="AG722" s="4"/>
      <c r="AH722" s="4"/>
      <c r="AI722" s="4"/>
      <c r="AJ722" s="4"/>
      <c r="AK722" s="4"/>
      <c r="AL722" s="4"/>
      <c r="AM722" s="4"/>
    </row>
    <row r="723" spans="1:39" ht="15.75" customHeight="1" x14ac:dyDescent="0.2">
      <c r="A723" s="2"/>
      <c r="B723" s="3"/>
      <c r="C723" s="4"/>
      <c r="D723" s="4"/>
      <c r="E723" s="4"/>
      <c r="F723" s="4"/>
      <c r="G723" s="4"/>
      <c r="H723" s="4"/>
      <c r="I723" s="2"/>
      <c r="J723" s="4"/>
      <c r="K723" s="4"/>
      <c r="L723" s="4"/>
      <c r="M723" s="4"/>
      <c r="N723" s="2"/>
      <c r="O723" s="2"/>
      <c r="P723" s="2"/>
      <c r="Q723" s="2"/>
      <c r="R723" s="2"/>
      <c r="S723" s="2"/>
      <c r="T723" s="4"/>
      <c r="U723" s="4"/>
      <c r="V723" s="4"/>
      <c r="W723" s="5"/>
      <c r="X723" s="4"/>
      <c r="Y723" s="4"/>
      <c r="Z723" s="4"/>
      <c r="AA723" s="4"/>
      <c r="AB723" s="4"/>
      <c r="AC723" s="3"/>
      <c r="AD723" s="3"/>
      <c r="AE723" s="4"/>
      <c r="AF723" s="3"/>
      <c r="AG723" s="4"/>
      <c r="AH723" s="4"/>
      <c r="AI723" s="4"/>
      <c r="AJ723" s="4"/>
      <c r="AK723" s="4"/>
      <c r="AL723" s="4"/>
      <c r="AM723" s="4"/>
    </row>
    <row r="724" spans="1:39" ht="15.75" customHeight="1" x14ac:dyDescent="0.2">
      <c r="A724" s="2"/>
      <c r="B724" s="3"/>
      <c r="C724" s="4"/>
      <c r="D724" s="4"/>
      <c r="E724" s="4"/>
      <c r="F724" s="4"/>
      <c r="G724" s="4"/>
      <c r="H724" s="4"/>
      <c r="I724" s="2"/>
      <c r="J724" s="4"/>
      <c r="K724" s="4"/>
      <c r="L724" s="4"/>
      <c r="M724" s="4"/>
      <c r="N724" s="2"/>
      <c r="O724" s="2"/>
      <c r="P724" s="2"/>
      <c r="Q724" s="2"/>
      <c r="R724" s="2"/>
      <c r="S724" s="2"/>
      <c r="T724" s="4"/>
      <c r="U724" s="4"/>
      <c r="V724" s="4"/>
      <c r="W724" s="5"/>
      <c r="X724" s="4"/>
      <c r="Y724" s="4"/>
      <c r="Z724" s="4"/>
      <c r="AA724" s="4"/>
      <c r="AB724" s="4"/>
      <c r="AC724" s="3"/>
      <c r="AD724" s="3"/>
      <c r="AE724" s="4"/>
      <c r="AF724" s="3"/>
      <c r="AG724" s="4"/>
      <c r="AH724" s="4"/>
      <c r="AI724" s="4"/>
      <c r="AJ724" s="4"/>
      <c r="AK724" s="4"/>
      <c r="AL724" s="4"/>
      <c r="AM724" s="4"/>
    </row>
    <row r="725" spans="1:39" ht="15.75" customHeight="1" x14ac:dyDescent="0.2">
      <c r="A725" s="2"/>
      <c r="B725" s="3"/>
      <c r="C725" s="4"/>
      <c r="D725" s="4"/>
      <c r="E725" s="4"/>
      <c r="F725" s="4"/>
      <c r="G725" s="4"/>
      <c r="H725" s="4"/>
      <c r="I725" s="2"/>
      <c r="J725" s="4"/>
      <c r="K725" s="4"/>
      <c r="L725" s="4"/>
      <c r="M725" s="4"/>
      <c r="N725" s="2"/>
      <c r="O725" s="2"/>
      <c r="P725" s="2"/>
      <c r="Q725" s="2"/>
      <c r="R725" s="2"/>
      <c r="S725" s="2"/>
      <c r="T725" s="4"/>
      <c r="U725" s="4"/>
      <c r="V725" s="4"/>
      <c r="W725" s="5"/>
      <c r="X725" s="4"/>
      <c r="Y725" s="4"/>
      <c r="Z725" s="4"/>
      <c r="AA725" s="4"/>
      <c r="AB725" s="4"/>
      <c r="AC725" s="3"/>
      <c r="AD725" s="3"/>
      <c r="AE725" s="4"/>
      <c r="AF725" s="3"/>
      <c r="AG725" s="4"/>
      <c r="AH725" s="4"/>
      <c r="AI725" s="4"/>
      <c r="AJ725" s="4"/>
      <c r="AK725" s="4"/>
      <c r="AL725" s="4"/>
      <c r="AM725" s="4"/>
    </row>
    <row r="726" spans="1:39" ht="15.75" customHeight="1" x14ac:dyDescent="0.2">
      <c r="A726" s="2"/>
      <c r="B726" s="3"/>
      <c r="C726" s="4"/>
      <c r="D726" s="4"/>
      <c r="E726" s="4"/>
      <c r="F726" s="4"/>
      <c r="G726" s="4"/>
      <c r="H726" s="4"/>
      <c r="I726" s="2"/>
      <c r="J726" s="4"/>
      <c r="K726" s="4"/>
      <c r="L726" s="4"/>
      <c r="M726" s="4"/>
      <c r="N726" s="2"/>
      <c r="O726" s="2"/>
      <c r="P726" s="2"/>
      <c r="Q726" s="2"/>
      <c r="R726" s="2"/>
      <c r="S726" s="2"/>
      <c r="T726" s="4"/>
      <c r="U726" s="4"/>
      <c r="V726" s="4"/>
      <c r="W726" s="5"/>
      <c r="X726" s="4"/>
      <c r="Y726" s="4"/>
      <c r="Z726" s="4"/>
      <c r="AA726" s="4"/>
      <c r="AB726" s="4"/>
      <c r="AC726" s="3"/>
      <c r="AD726" s="3"/>
      <c r="AE726" s="4"/>
      <c r="AF726" s="3"/>
      <c r="AG726" s="4"/>
      <c r="AH726" s="4"/>
      <c r="AI726" s="4"/>
      <c r="AJ726" s="4"/>
      <c r="AK726" s="4"/>
      <c r="AL726" s="4"/>
      <c r="AM726" s="4"/>
    </row>
    <row r="727" spans="1:39" ht="15.75" customHeight="1" x14ac:dyDescent="0.2">
      <c r="A727" s="2"/>
      <c r="B727" s="3"/>
      <c r="C727" s="4"/>
      <c r="D727" s="4"/>
      <c r="E727" s="4"/>
      <c r="F727" s="4"/>
      <c r="G727" s="4"/>
      <c r="H727" s="4"/>
      <c r="I727" s="2"/>
      <c r="J727" s="4"/>
      <c r="K727" s="4"/>
      <c r="L727" s="4"/>
      <c r="M727" s="4"/>
      <c r="N727" s="2"/>
      <c r="O727" s="2"/>
      <c r="P727" s="2"/>
      <c r="Q727" s="2"/>
      <c r="R727" s="2"/>
      <c r="S727" s="2"/>
      <c r="T727" s="4"/>
      <c r="U727" s="4"/>
      <c r="V727" s="4"/>
      <c r="W727" s="5"/>
      <c r="X727" s="4"/>
      <c r="Y727" s="4"/>
      <c r="Z727" s="4"/>
      <c r="AA727" s="4"/>
      <c r="AB727" s="4"/>
      <c r="AC727" s="3"/>
      <c r="AD727" s="3"/>
      <c r="AE727" s="4"/>
      <c r="AF727" s="3"/>
      <c r="AG727" s="4"/>
      <c r="AH727" s="4"/>
      <c r="AI727" s="4"/>
      <c r="AJ727" s="4"/>
      <c r="AK727" s="4"/>
      <c r="AL727" s="4"/>
      <c r="AM727" s="4"/>
    </row>
    <row r="728" spans="1:39" ht="15.75" customHeight="1" x14ac:dyDescent="0.2">
      <c r="A728" s="2"/>
      <c r="B728" s="3"/>
      <c r="C728" s="4"/>
      <c r="D728" s="4"/>
      <c r="E728" s="4"/>
      <c r="F728" s="4"/>
      <c r="G728" s="4"/>
      <c r="H728" s="4"/>
      <c r="I728" s="2"/>
      <c r="J728" s="4"/>
      <c r="K728" s="4"/>
      <c r="L728" s="4"/>
      <c r="M728" s="4"/>
      <c r="N728" s="2"/>
      <c r="O728" s="2"/>
      <c r="P728" s="2"/>
      <c r="Q728" s="2"/>
      <c r="R728" s="2"/>
      <c r="S728" s="2"/>
      <c r="T728" s="4"/>
      <c r="U728" s="4"/>
      <c r="V728" s="4"/>
      <c r="W728" s="5"/>
      <c r="X728" s="4"/>
      <c r="Y728" s="4"/>
      <c r="Z728" s="4"/>
      <c r="AA728" s="4"/>
      <c r="AB728" s="4"/>
      <c r="AC728" s="3"/>
      <c r="AD728" s="3"/>
      <c r="AE728" s="4"/>
      <c r="AF728" s="3"/>
      <c r="AG728" s="4"/>
      <c r="AH728" s="4"/>
      <c r="AI728" s="4"/>
      <c r="AJ728" s="4"/>
      <c r="AK728" s="4"/>
      <c r="AL728" s="4"/>
      <c r="AM728" s="4"/>
    </row>
    <row r="729" spans="1:39" ht="15.75" customHeight="1" x14ac:dyDescent="0.2">
      <c r="A729" s="2"/>
      <c r="B729" s="3"/>
      <c r="C729" s="4"/>
      <c r="D729" s="4"/>
      <c r="E729" s="4"/>
      <c r="F729" s="4"/>
      <c r="G729" s="4"/>
      <c r="H729" s="4"/>
      <c r="I729" s="2"/>
      <c r="J729" s="4"/>
      <c r="K729" s="4"/>
      <c r="L729" s="4"/>
      <c r="M729" s="4"/>
      <c r="N729" s="2"/>
      <c r="O729" s="2"/>
      <c r="P729" s="2"/>
      <c r="Q729" s="2"/>
      <c r="R729" s="2"/>
      <c r="S729" s="2"/>
      <c r="T729" s="4"/>
      <c r="U729" s="4"/>
      <c r="V729" s="4"/>
      <c r="W729" s="5"/>
      <c r="X729" s="4"/>
      <c r="Y729" s="4"/>
      <c r="Z729" s="4"/>
      <c r="AA729" s="4"/>
      <c r="AB729" s="4"/>
      <c r="AC729" s="3"/>
      <c r="AD729" s="3"/>
      <c r="AE729" s="4"/>
      <c r="AF729" s="3"/>
      <c r="AG729" s="4"/>
      <c r="AH729" s="4"/>
      <c r="AI729" s="4"/>
      <c r="AJ729" s="4"/>
      <c r="AK729" s="4"/>
      <c r="AL729" s="4"/>
      <c r="AM729" s="4"/>
    </row>
    <row r="730" spans="1:39" ht="15.75" customHeight="1" x14ac:dyDescent="0.2">
      <c r="A730" s="2"/>
      <c r="B730" s="3"/>
      <c r="C730" s="4"/>
      <c r="D730" s="4"/>
      <c r="E730" s="4"/>
      <c r="F730" s="4"/>
      <c r="G730" s="4"/>
      <c r="H730" s="4"/>
      <c r="I730" s="2"/>
      <c r="J730" s="4"/>
      <c r="K730" s="4"/>
      <c r="L730" s="4"/>
      <c r="M730" s="4"/>
      <c r="N730" s="2"/>
      <c r="O730" s="2"/>
      <c r="P730" s="2"/>
      <c r="Q730" s="2"/>
      <c r="R730" s="2"/>
      <c r="S730" s="2"/>
      <c r="T730" s="4"/>
      <c r="U730" s="4"/>
      <c r="V730" s="4"/>
      <c r="W730" s="5"/>
      <c r="X730" s="4"/>
      <c r="Y730" s="4"/>
      <c r="Z730" s="4"/>
      <c r="AA730" s="4"/>
      <c r="AB730" s="4"/>
      <c r="AC730" s="3"/>
      <c r="AD730" s="3"/>
      <c r="AE730" s="4"/>
      <c r="AF730" s="3"/>
      <c r="AG730" s="4"/>
      <c r="AH730" s="4"/>
      <c r="AI730" s="4"/>
      <c r="AJ730" s="4"/>
      <c r="AK730" s="4"/>
      <c r="AL730" s="4"/>
      <c r="AM730" s="4"/>
    </row>
    <row r="731" spans="1:39" ht="15.75" customHeight="1" x14ac:dyDescent="0.2">
      <c r="A731" s="2"/>
      <c r="B731" s="3"/>
      <c r="C731" s="4"/>
      <c r="D731" s="4"/>
      <c r="E731" s="4"/>
      <c r="F731" s="4"/>
      <c r="G731" s="4"/>
      <c r="H731" s="4"/>
      <c r="I731" s="2"/>
      <c r="J731" s="4"/>
      <c r="K731" s="4"/>
      <c r="L731" s="4"/>
      <c r="M731" s="4"/>
      <c r="N731" s="2"/>
      <c r="O731" s="2"/>
      <c r="P731" s="2"/>
      <c r="Q731" s="2"/>
      <c r="R731" s="2"/>
      <c r="S731" s="2"/>
      <c r="T731" s="4"/>
      <c r="U731" s="4"/>
      <c r="V731" s="4"/>
      <c r="W731" s="5"/>
      <c r="X731" s="4"/>
      <c r="Y731" s="4"/>
      <c r="Z731" s="4"/>
      <c r="AA731" s="4"/>
      <c r="AB731" s="4"/>
      <c r="AC731" s="3"/>
      <c r="AD731" s="3"/>
      <c r="AE731" s="4"/>
      <c r="AF731" s="3"/>
      <c r="AG731" s="4"/>
      <c r="AH731" s="4"/>
      <c r="AI731" s="4"/>
      <c r="AJ731" s="4"/>
      <c r="AK731" s="4"/>
      <c r="AL731" s="4"/>
      <c r="AM731" s="4"/>
    </row>
    <row r="732" spans="1:39" ht="15.75" customHeight="1" x14ac:dyDescent="0.2">
      <c r="A732" s="2"/>
      <c r="B732" s="3"/>
      <c r="C732" s="4"/>
      <c r="D732" s="4"/>
      <c r="E732" s="4"/>
      <c r="F732" s="4"/>
      <c r="G732" s="4"/>
      <c r="H732" s="4"/>
      <c r="I732" s="2"/>
      <c r="J732" s="4"/>
      <c r="K732" s="4"/>
      <c r="L732" s="4"/>
      <c r="M732" s="4"/>
      <c r="N732" s="2"/>
      <c r="O732" s="2"/>
      <c r="P732" s="2"/>
      <c r="Q732" s="2"/>
      <c r="R732" s="2"/>
      <c r="S732" s="2"/>
      <c r="T732" s="4"/>
      <c r="U732" s="4"/>
      <c r="V732" s="4"/>
      <c r="W732" s="5"/>
      <c r="X732" s="4"/>
      <c r="Y732" s="4"/>
      <c r="Z732" s="4"/>
      <c r="AA732" s="4"/>
      <c r="AB732" s="4"/>
      <c r="AC732" s="3"/>
      <c r="AD732" s="3"/>
      <c r="AE732" s="4"/>
      <c r="AF732" s="3"/>
      <c r="AG732" s="4"/>
      <c r="AH732" s="4"/>
      <c r="AI732" s="4"/>
      <c r="AJ732" s="4"/>
      <c r="AK732" s="4"/>
      <c r="AL732" s="4"/>
      <c r="AM732" s="4"/>
    </row>
    <row r="733" spans="1:39" ht="15.75" customHeight="1" x14ac:dyDescent="0.2">
      <c r="A733" s="2"/>
      <c r="B733" s="3"/>
      <c r="C733" s="4"/>
      <c r="D733" s="4"/>
      <c r="E733" s="4"/>
      <c r="F733" s="4"/>
      <c r="G733" s="4"/>
      <c r="H733" s="4"/>
      <c r="I733" s="2"/>
      <c r="J733" s="4"/>
      <c r="K733" s="4"/>
      <c r="L733" s="4"/>
      <c r="M733" s="4"/>
      <c r="N733" s="2"/>
      <c r="O733" s="2"/>
      <c r="P733" s="2"/>
      <c r="Q733" s="2"/>
      <c r="R733" s="2"/>
      <c r="S733" s="2"/>
      <c r="T733" s="4"/>
      <c r="U733" s="4"/>
      <c r="V733" s="4"/>
      <c r="W733" s="5"/>
      <c r="X733" s="4"/>
      <c r="Y733" s="4"/>
      <c r="Z733" s="4"/>
      <c r="AA733" s="4"/>
      <c r="AB733" s="4"/>
      <c r="AC733" s="3"/>
      <c r="AD733" s="3"/>
      <c r="AE733" s="4"/>
      <c r="AF733" s="3"/>
      <c r="AG733" s="4"/>
      <c r="AH733" s="4"/>
      <c r="AI733" s="4"/>
      <c r="AJ733" s="4"/>
      <c r="AK733" s="4"/>
      <c r="AL733" s="4"/>
      <c r="AM733" s="4"/>
    </row>
    <row r="734" spans="1:39" ht="15.75" customHeight="1" x14ac:dyDescent="0.2">
      <c r="A734" s="2"/>
      <c r="B734" s="3"/>
      <c r="C734" s="4"/>
      <c r="D734" s="4"/>
      <c r="E734" s="4"/>
      <c r="F734" s="4"/>
      <c r="G734" s="4"/>
      <c r="H734" s="4"/>
      <c r="I734" s="2"/>
      <c r="J734" s="4"/>
      <c r="K734" s="4"/>
      <c r="L734" s="4"/>
      <c r="M734" s="4"/>
      <c r="N734" s="2"/>
      <c r="O734" s="2"/>
      <c r="P734" s="2"/>
      <c r="Q734" s="2"/>
      <c r="R734" s="2"/>
      <c r="S734" s="2"/>
      <c r="T734" s="4"/>
      <c r="U734" s="4"/>
      <c r="V734" s="4"/>
      <c r="W734" s="5"/>
      <c r="X734" s="4"/>
      <c r="Y734" s="4"/>
      <c r="Z734" s="4"/>
      <c r="AA734" s="4"/>
      <c r="AB734" s="4"/>
      <c r="AC734" s="3"/>
      <c r="AD734" s="3"/>
      <c r="AE734" s="4"/>
      <c r="AF734" s="3"/>
      <c r="AG734" s="4"/>
      <c r="AH734" s="4"/>
      <c r="AI734" s="4"/>
      <c r="AJ734" s="4"/>
      <c r="AK734" s="4"/>
      <c r="AL734" s="4"/>
      <c r="AM734" s="4"/>
    </row>
    <row r="735" spans="1:39" ht="15.75" customHeight="1" x14ac:dyDescent="0.2">
      <c r="A735" s="2"/>
      <c r="B735" s="3"/>
      <c r="C735" s="4"/>
      <c r="D735" s="4"/>
      <c r="E735" s="4"/>
      <c r="F735" s="4"/>
      <c r="G735" s="4"/>
      <c r="H735" s="4"/>
      <c r="I735" s="2"/>
      <c r="J735" s="4"/>
      <c r="K735" s="4"/>
      <c r="L735" s="4"/>
      <c r="M735" s="4"/>
      <c r="N735" s="2"/>
      <c r="O735" s="2"/>
      <c r="P735" s="2"/>
      <c r="Q735" s="2"/>
      <c r="R735" s="2"/>
      <c r="S735" s="2"/>
      <c r="T735" s="4"/>
      <c r="U735" s="4"/>
      <c r="V735" s="4"/>
      <c r="W735" s="5"/>
      <c r="X735" s="4"/>
      <c r="Y735" s="4"/>
      <c r="Z735" s="4"/>
      <c r="AA735" s="4"/>
      <c r="AB735" s="4"/>
      <c r="AC735" s="3"/>
      <c r="AD735" s="3"/>
      <c r="AE735" s="4"/>
      <c r="AF735" s="3"/>
      <c r="AG735" s="4"/>
      <c r="AH735" s="4"/>
      <c r="AI735" s="4"/>
      <c r="AJ735" s="4"/>
      <c r="AK735" s="4"/>
      <c r="AL735" s="4"/>
      <c r="AM735" s="4"/>
    </row>
    <row r="736" spans="1:39" ht="15.75" customHeight="1" x14ac:dyDescent="0.2">
      <c r="A736" s="2"/>
      <c r="B736" s="3"/>
      <c r="C736" s="4"/>
      <c r="D736" s="4"/>
      <c r="E736" s="4"/>
      <c r="F736" s="4"/>
      <c r="G736" s="4"/>
      <c r="H736" s="4"/>
      <c r="I736" s="2"/>
      <c r="J736" s="4"/>
      <c r="K736" s="4"/>
      <c r="L736" s="4"/>
      <c r="M736" s="4"/>
      <c r="N736" s="2"/>
      <c r="O736" s="2"/>
      <c r="P736" s="2"/>
      <c r="Q736" s="2"/>
      <c r="R736" s="2"/>
      <c r="S736" s="2"/>
      <c r="T736" s="4"/>
      <c r="U736" s="4"/>
      <c r="V736" s="4"/>
      <c r="W736" s="5"/>
      <c r="X736" s="4"/>
      <c r="Y736" s="4"/>
      <c r="Z736" s="4"/>
      <c r="AA736" s="4"/>
      <c r="AB736" s="4"/>
      <c r="AC736" s="3"/>
      <c r="AD736" s="3"/>
      <c r="AE736" s="4"/>
      <c r="AF736" s="3"/>
      <c r="AG736" s="4"/>
      <c r="AH736" s="4"/>
      <c r="AI736" s="4"/>
      <c r="AJ736" s="4"/>
      <c r="AK736" s="4"/>
      <c r="AL736" s="4"/>
      <c r="AM736" s="4"/>
    </row>
    <row r="737" spans="1:39" ht="15.75" customHeight="1" x14ac:dyDescent="0.2">
      <c r="A737" s="2"/>
      <c r="B737" s="3"/>
      <c r="C737" s="4"/>
      <c r="D737" s="4"/>
      <c r="E737" s="4"/>
      <c r="F737" s="4"/>
      <c r="G737" s="4"/>
      <c r="H737" s="4"/>
      <c r="I737" s="2"/>
      <c r="J737" s="4"/>
      <c r="K737" s="4"/>
      <c r="L737" s="4"/>
      <c r="M737" s="4"/>
      <c r="N737" s="2"/>
      <c r="O737" s="2"/>
      <c r="P737" s="2"/>
      <c r="Q737" s="2"/>
      <c r="R737" s="2"/>
      <c r="S737" s="2"/>
      <c r="T737" s="4"/>
      <c r="U737" s="4"/>
      <c r="V737" s="4"/>
      <c r="W737" s="5"/>
      <c r="X737" s="4"/>
      <c r="Y737" s="4"/>
      <c r="Z737" s="4"/>
      <c r="AA737" s="4"/>
      <c r="AB737" s="4"/>
      <c r="AC737" s="3"/>
      <c r="AD737" s="3"/>
      <c r="AE737" s="4"/>
      <c r="AF737" s="3"/>
      <c r="AG737" s="4"/>
      <c r="AH737" s="4"/>
      <c r="AI737" s="4"/>
      <c r="AJ737" s="4"/>
      <c r="AK737" s="4"/>
      <c r="AL737" s="4"/>
      <c r="AM737" s="4"/>
    </row>
    <row r="738" spans="1:39" ht="15.75" customHeight="1" x14ac:dyDescent="0.2">
      <c r="A738" s="2"/>
      <c r="B738" s="3"/>
      <c r="C738" s="4"/>
      <c r="D738" s="4"/>
      <c r="E738" s="4"/>
      <c r="F738" s="4"/>
      <c r="G738" s="4"/>
      <c r="H738" s="4"/>
      <c r="I738" s="2"/>
      <c r="J738" s="4"/>
      <c r="K738" s="4"/>
      <c r="L738" s="4"/>
      <c r="M738" s="4"/>
      <c r="N738" s="2"/>
      <c r="O738" s="2"/>
      <c r="P738" s="2"/>
      <c r="Q738" s="2"/>
      <c r="R738" s="2"/>
      <c r="S738" s="2"/>
      <c r="T738" s="4"/>
      <c r="U738" s="4"/>
      <c r="V738" s="4"/>
      <c r="W738" s="5"/>
      <c r="X738" s="4"/>
      <c r="Y738" s="4"/>
      <c r="Z738" s="4"/>
      <c r="AA738" s="4"/>
      <c r="AB738" s="4"/>
      <c r="AC738" s="3"/>
      <c r="AD738" s="3"/>
      <c r="AE738" s="4"/>
      <c r="AF738" s="3"/>
      <c r="AG738" s="4"/>
      <c r="AH738" s="4"/>
      <c r="AI738" s="4"/>
      <c r="AJ738" s="4"/>
      <c r="AK738" s="4"/>
      <c r="AL738" s="4"/>
      <c r="AM738" s="4"/>
    </row>
    <row r="739" spans="1:39" ht="15.75" customHeight="1" x14ac:dyDescent="0.2">
      <c r="A739" s="2"/>
      <c r="B739" s="3"/>
      <c r="C739" s="4"/>
      <c r="D739" s="4"/>
      <c r="E739" s="4"/>
      <c r="F739" s="4"/>
      <c r="G739" s="4"/>
      <c r="H739" s="4"/>
      <c r="I739" s="2"/>
      <c r="J739" s="4"/>
      <c r="K739" s="4"/>
      <c r="L739" s="4"/>
      <c r="M739" s="4"/>
      <c r="N739" s="2"/>
      <c r="O739" s="2"/>
      <c r="P739" s="2"/>
      <c r="Q739" s="2"/>
      <c r="R739" s="2"/>
      <c r="S739" s="2"/>
      <c r="T739" s="4"/>
      <c r="U739" s="4"/>
      <c r="V739" s="4"/>
      <c r="W739" s="5"/>
      <c r="X739" s="4"/>
      <c r="Y739" s="4"/>
      <c r="Z739" s="4"/>
      <c r="AA739" s="4"/>
      <c r="AB739" s="4"/>
      <c r="AC739" s="3"/>
      <c r="AD739" s="3"/>
      <c r="AE739" s="4"/>
      <c r="AF739" s="3"/>
      <c r="AG739" s="4"/>
      <c r="AH739" s="4"/>
      <c r="AI739" s="4"/>
      <c r="AJ739" s="4"/>
      <c r="AK739" s="4"/>
      <c r="AL739" s="4"/>
      <c r="AM739" s="4"/>
    </row>
    <row r="740" spans="1:39" ht="15.75" customHeight="1" x14ac:dyDescent="0.2">
      <c r="A740" s="2"/>
      <c r="B740" s="3"/>
      <c r="C740" s="4"/>
      <c r="D740" s="4"/>
      <c r="E740" s="4"/>
      <c r="F740" s="4"/>
      <c r="G740" s="4"/>
      <c r="H740" s="4"/>
      <c r="I740" s="2"/>
      <c r="J740" s="4"/>
      <c r="K740" s="4"/>
      <c r="L740" s="4"/>
      <c r="M740" s="4"/>
      <c r="N740" s="2"/>
      <c r="O740" s="2"/>
      <c r="P740" s="2"/>
      <c r="Q740" s="2"/>
      <c r="R740" s="2"/>
      <c r="S740" s="2"/>
      <c r="T740" s="4"/>
      <c r="U740" s="4"/>
      <c r="V740" s="4"/>
      <c r="W740" s="5"/>
      <c r="X740" s="4"/>
      <c r="Y740" s="4"/>
      <c r="Z740" s="4"/>
      <c r="AA740" s="4"/>
      <c r="AB740" s="4"/>
      <c r="AC740" s="3"/>
      <c r="AD740" s="3"/>
      <c r="AE740" s="4"/>
      <c r="AF740" s="3"/>
      <c r="AG740" s="4"/>
      <c r="AH740" s="4"/>
      <c r="AI740" s="4"/>
      <c r="AJ740" s="4"/>
      <c r="AK740" s="4"/>
      <c r="AL740" s="4"/>
      <c r="AM740" s="4"/>
    </row>
    <row r="741" spans="1:39" ht="15.75" customHeight="1" x14ac:dyDescent="0.2">
      <c r="A741" s="2"/>
      <c r="B741" s="3"/>
      <c r="C741" s="4"/>
      <c r="D741" s="4"/>
      <c r="E741" s="4"/>
      <c r="F741" s="4"/>
      <c r="G741" s="4"/>
      <c r="H741" s="4"/>
      <c r="I741" s="2"/>
      <c r="J741" s="4"/>
      <c r="K741" s="4"/>
      <c r="L741" s="4"/>
      <c r="M741" s="4"/>
      <c r="N741" s="2"/>
      <c r="O741" s="2"/>
      <c r="P741" s="2"/>
      <c r="Q741" s="2"/>
      <c r="R741" s="2"/>
      <c r="S741" s="2"/>
      <c r="T741" s="4"/>
      <c r="U741" s="4"/>
      <c r="V741" s="4"/>
      <c r="W741" s="5"/>
      <c r="X741" s="4"/>
      <c r="Y741" s="4"/>
      <c r="Z741" s="4"/>
      <c r="AA741" s="4"/>
      <c r="AB741" s="4"/>
      <c r="AC741" s="3"/>
      <c r="AD741" s="3"/>
      <c r="AE741" s="4"/>
      <c r="AF741" s="3"/>
      <c r="AG741" s="4"/>
      <c r="AH741" s="4"/>
      <c r="AI741" s="4"/>
      <c r="AJ741" s="4"/>
      <c r="AK741" s="4"/>
      <c r="AL741" s="4"/>
      <c r="AM741" s="4"/>
    </row>
    <row r="742" spans="1:39" ht="15.75" customHeight="1" x14ac:dyDescent="0.2">
      <c r="A742" s="2"/>
      <c r="B742" s="3"/>
      <c r="C742" s="4"/>
      <c r="D742" s="4"/>
      <c r="E742" s="4"/>
      <c r="F742" s="4"/>
      <c r="G742" s="4"/>
      <c r="H742" s="4"/>
      <c r="I742" s="2"/>
      <c r="J742" s="4"/>
      <c r="K742" s="4"/>
      <c r="L742" s="4"/>
      <c r="M742" s="4"/>
      <c r="N742" s="2"/>
      <c r="O742" s="2"/>
      <c r="P742" s="2"/>
      <c r="Q742" s="2"/>
      <c r="R742" s="2"/>
      <c r="S742" s="2"/>
      <c r="T742" s="4"/>
      <c r="U742" s="4"/>
      <c r="V742" s="4"/>
      <c r="W742" s="5"/>
      <c r="X742" s="4"/>
      <c r="Y742" s="4"/>
      <c r="Z742" s="4"/>
      <c r="AA742" s="4"/>
      <c r="AB742" s="4"/>
      <c r="AC742" s="3"/>
      <c r="AD742" s="3"/>
      <c r="AE742" s="4"/>
      <c r="AF742" s="3"/>
      <c r="AG742" s="4"/>
      <c r="AH742" s="4"/>
      <c r="AI742" s="4"/>
      <c r="AJ742" s="4"/>
      <c r="AK742" s="4"/>
      <c r="AL742" s="4"/>
      <c r="AM742" s="4"/>
    </row>
    <row r="743" spans="1:39" ht="15.75" customHeight="1" x14ac:dyDescent="0.2">
      <c r="A743" s="2"/>
      <c r="B743" s="3"/>
      <c r="C743" s="4"/>
      <c r="D743" s="4"/>
      <c r="E743" s="4"/>
      <c r="F743" s="4"/>
      <c r="G743" s="4"/>
      <c r="H743" s="4"/>
      <c r="I743" s="2"/>
      <c r="J743" s="4"/>
      <c r="K743" s="4"/>
      <c r="L743" s="4"/>
      <c r="M743" s="4"/>
      <c r="N743" s="2"/>
      <c r="O743" s="2"/>
      <c r="P743" s="2"/>
      <c r="Q743" s="2"/>
      <c r="R743" s="2"/>
      <c r="S743" s="2"/>
      <c r="T743" s="4"/>
      <c r="U743" s="4"/>
      <c r="V743" s="4"/>
      <c r="W743" s="5"/>
      <c r="X743" s="4"/>
      <c r="Y743" s="4"/>
      <c r="Z743" s="4"/>
      <c r="AA743" s="4"/>
      <c r="AB743" s="4"/>
      <c r="AC743" s="3"/>
      <c r="AD743" s="3"/>
      <c r="AE743" s="4"/>
      <c r="AF743" s="3"/>
      <c r="AG743" s="4"/>
      <c r="AH743" s="4"/>
      <c r="AI743" s="4"/>
      <c r="AJ743" s="4"/>
      <c r="AK743" s="4"/>
      <c r="AL743" s="4"/>
      <c r="AM743" s="4"/>
    </row>
    <row r="744" spans="1:39" ht="15.75" customHeight="1" x14ac:dyDescent="0.2">
      <c r="A744" s="2"/>
      <c r="B744" s="3"/>
      <c r="C744" s="4"/>
      <c r="D744" s="4"/>
      <c r="E744" s="4"/>
      <c r="F744" s="4"/>
      <c r="G744" s="4"/>
      <c r="H744" s="4"/>
      <c r="I744" s="2"/>
      <c r="J744" s="4"/>
      <c r="K744" s="4"/>
      <c r="L744" s="4"/>
      <c r="M744" s="4"/>
      <c r="N744" s="2"/>
      <c r="O744" s="2"/>
      <c r="P744" s="2"/>
      <c r="Q744" s="2"/>
      <c r="R744" s="2"/>
      <c r="S744" s="2"/>
      <c r="T744" s="4"/>
      <c r="U744" s="4"/>
      <c r="V744" s="4"/>
      <c r="W744" s="5"/>
      <c r="X744" s="4"/>
      <c r="Y744" s="4"/>
      <c r="Z744" s="4"/>
      <c r="AA744" s="4"/>
      <c r="AB744" s="4"/>
      <c r="AC744" s="3"/>
      <c r="AD744" s="3"/>
      <c r="AE744" s="4"/>
      <c r="AF744" s="3"/>
      <c r="AG744" s="4"/>
      <c r="AH744" s="4"/>
      <c r="AI744" s="4"/>
      <c r="AJ744" s="4"/>
      <c r="AK744" s="4"/>
      <c r="AL744" s="4"/>
      <c r="AM744" s="4"/>
    </row>
    <row r="745" spans="1:39" ht="15.75" customHeight="1" x14ac:dyDescent="0.2">
      <c r="A745" s="2"/>
      <c r="B745" s="3"/>
      <c r="C745" s="4"/>
      <c r="D745" s="4"/>
      <c r="E745" s="4"/>
      <c r="F745" s="4"/>
      <c r="G745" s="4"/>
      <c r="H745" s="4"/>
      <c r="I745" s="2"/>
      <c r="J745" s="4"/>
      <c r="K745" s="4"/>
      <c r="L745" s="4"/>
      <c r="M745" s="4"/>
      <c r="N745" s="2"/>
      <c r="O745" s="2"/>
      <c r="P745" s="2"/>
      <c r="Q745" s="2"/>
      <c r="R745" s="2"/>
      <c r="S745" s="2"/>
      <c r="T745" s="4"/>
      <c r="U745" s="4"/>
      <c r="V745" s="4"/>
      <c r="W745" s="5"/>
      <c r="X745" s="4"/>
      <c r="Y745" s="4"/>
      <c r="Z745" s="4"/>
      <c r="AA745" s="4"/>
      <c r="AB745" s="4"/>
      <c r="AC745" s="3"/>
      <c r="AD745" s="3"/>
      <c r="AE745" s="4"/>
      <c r="AF745" s="3"/>
      <c r="AG745" s="4"/>
      <c r="AH745" s="4"/>
      <c r="AI745" s="4"/>
      <c r="AJ745" s="4"/>
      <c r="AK745" s="4"/>
      <c r="AL745" s="4"/>
      <c r="AM745" s="4"/>
    </row>
    <row r="746" spans="1:39" ht="15.75" customHeight="1" x14ac:dyDescent="0.2">
      <c r="A746" s="2"/>
      <c r="B746" s="3"/>
      <c r="C746" s="4"/>
      <c r="D746" s="4"/>
      <c r="E746" s="4"/>
      <c r="F746" s="4"/>
      <c r="G746" s="4"/>
      <c r="H746" s="4"/>
      <c r="I746" s="2"/>
      <c r="J746" s="4"/>
      <c r="K746" s="4"/>
      <c r="L746" s="4"/>
      <c r="M746" s="4"/>
      <c r="N746" s="2"/>
      <c r="O746" s="2"/>
      <c r="P746" s="2"/>
      <c r="Q746" s="2"/>
      <c r="R746" s="2"/>
      <c r="S746" s="2"/>
      <c r="T746" s="4"/>
      <c r="U746" s="4"/>
      <c r="V746" s="4"/>
      <c r="W746" s="5"/>
      <c r="X746" s="4"/>
      <c r="Y746" s="4"/>
      <c r="Z746" s="4"/>
      <c r="AA746" s="4"/>
      <c r="AB746" s="4"/>
      <c r="AC746" s="3"/>
      <c r="AD746" s="3"/>
      <c r="AE746" s="4"/>
      <c r="AF746" s="3"/>
      <c r="AG746" s="4"/>
      <c r="AH746" s="4"/>
      <c r="AI746" s="4"/>
      <c r="AJ746" s="4"/>
      <c r="AK746" s="4"/>
      <c r="AL746" s="4"/>
      <c r="AM746" s="4"/>
    </row>
    <row r="747" spans="1:39" ht="15.75" customHeight="1" x14ac:dyDescent="0.2">
      <c r="A747" s="2"/>
      <c r="B747" s="3"/>
      <c r="C747" s="4"/>
      <c r="D747" s="4"/>
      <c r="E747" s="4"/>
      <c r="F747" s="4"/>
      <c r="G747" s="4"/>
      <c r="H747" s="4"/>
      <c r="I747" s="2"/>
      <c r="J747" s="4"/>
      <c r="K747" s="4"/>
      <c r="L747" s="4"/>
      <c r="M747" s="4"/>
      <c r="N747" s="2"/>
      <c r="O747" s="2"/>
      <c r="P747" s="2"/>
      <c r="Q747" s="2"/>
      <c r="R747" s="2"/>
      <c r="S747" s="2"/>
      <c r="T747" s="4"/>
      <c r="U747" s="4"/>
      <c r="V747" s="4"/>
      <c r="W747" s="5"/>
      <c r="X747" s="4"/>
      <c r="Y747" s="4"/>
      <c r="Z747" s="4"/>
      <c r="AA747" s="4"/>
      <c r="AB747" s="4"/>
      <c r="AC747" s="3"/>
      <c r="AD747" s="3"/>
      <c r="AE747" s="4"/>
      <c r="AF747" s="3"/>
      <c r="AG747" s="4"/>
      <c r="AH747" s="4"/>
      <c r="AI747" s="4"/>
      <c r="AJ747" s="4"/>
      <c r="AK747" s="4"/>
      <c r="AL747" s="4"/>
      <c r="AM747" s="4"/>
    </row>
    <row r="748" spans="1:39" ht="15.75" customHeight="1" x14ac:dyDescent="0.2">
      <c r="A748" s="2"/>
      <c r="B748" s="3"/>
      <c r="C748" s="4"/>
      <c r="D748" s="4"/>
      <c r="E748" s="4"/>
      <c r="F748" s="4"/>
      <c r="G748" s="4"/>
      <c r="H748" s="4"/>
      <c r="I748" s="2"/>
      <c r="J748" s="4"/>
      <c r="K748" s="4"/>
      <c r="L748" s="4"/>
      <c r="M748" s="4"/>
      <c r="N748" s="2"/>
      <c r="O748" s="2"/>
      <c r="P748" s="2"/>
      <c r="Q748" s="2"/>
      <c r="R748" s="2"/>
      <c r="S748" s="2"/>
      <c r="T748" s="4"/>
      <c r="U748" s="4"/>
      <c r="V748" s="4"/>
      <c r="W748" s="5"/>
      <c r="X748" s="4"/>
      <c r="Y748" s="4"/>
      <c r="Z748" s="4"/>
      <c r="AA748" s="4"/>
      <c r="AB748" s="4"/>
      <c r="AC748" s="3"/>
      <c r="AD748" s="3"/>
      <c r="AE748" s="4"/>
      <c r="AF748" s="3"/>
      <c r="AG748" s="4"/>
      <c r="AH748" s="4"/>
      <c r="AI748" s="4"/>
      <c r="AJ748" s="4"/>
      <c r="AK748" s="4"/>
      <c r="AL748" s="4"/>
      <c r="AM748" s="4"/>
    </row>
    <row r="749" spans="1:39" ht="15.75" customHeight="1" x14ac:dyDescent="0.2">
      <c r="A749" s="2"/>
      <c r="B749" s="3"/>
      <c r="C749" s="4"/>
      <c r="D749" s="4"/>
      <c r="E749" s="4"/>
      <c r="F749" s="4"/>
      <c r="G749" s="4"/>
      <c r="H749" s="4"/>
      <c r="I749" s="2"/>
      <c r="J749" s="4"/>
      <c r="K749" s="4"/>
      <c r="L749" s="4"/>
      <c r="M749" s="4"/>
      <c r="N749" s="2"/>
      <c r="O749" s="2"/>
      <c r="P749" s="2"/>
      <c r="Q749" s="2"/>
      <c r="R749" s="2"/>
      <c r="S749" s="2"/>
      <c r="T749" s="4"/>
      <c r="U749" s="4"/>
      <c r="V749" s="4"/>
      <c r="W749" s="5"/>
      <c r="X749" s="4"/>
      <c r="Y749" s="4"/>
      <c r="Z749" s="4"/>
      <c r="AA749" s="4"/>
      <c r="AB749" s="4"/>
      <c r="AC749" s="3"/>
      <c r="AD749" s="3"/>
      <c r="AE749" s="4"/>
      <c r="AF749" s="3"/>
      <c r="AG749" s="4"/>
      <c r="AH749" s="4"/>
      <c r="AI749" s="4"/>
      <c r="AJ749" s="4"/>
      <c r="AK749" s="4"/>
      <c r="AL749" s="4"/>
      <c r="AM749" s="4"/>
    </row>
    <row r="750" spans="1:39" ht="15.75" customHeight="1" x14ac:dyDescent="0.2">
      <c r="A750" s="2"/>
      <c r="B750" s="3"/>
      <c r="C750" s="4"/>
      <c r="D750" s="4"/>
      <c r="E750" s="4"/>
      <c r="F750" s="4"/>
      <c r="G750" s="4"/>
      <c r="H750" s="4"/>
      <c r="I750" s="2"/>
      <c r="J750" s="4"/>
      <c r="K750" s="4"/>
      <c r="L750" s="4"/>
      <c r="M750" s="4"/>
      <c r="N750" s="2"/>
      <c r="O750" s="2"/>
      <c r="P750" s="2"/>
      <c r="Q750" s="2"/>
      <c r="R750" s="2"/>
      <c r="S750" s="2"/>
      <c r="T750" s="4"/>
      <c r="U750" s="4"/>
      <c r="V750" s="4"/>
      <c r="W750" s="5"/>
      <c r="X750" s="4"/>
      <c r="Y750" s="4"/>
      <c r="Z750" s="4"/>
      <c r="AA750" s="4"/>
      <c r="AB750" s="4"/>
      <c r="AC750" s="3"/>
      <c r="AD750" s="3"/>
      <c r="AE750" s="4"/>
      <c r="AF750" s="3"/>
      <c r="AG750" s="4"/>
      <c r="AH750" s="4"/>
      <c r="AI750" s="4"/>
      <c r="AJ750" s="4"/>
      <c r="AK750" s="4"/>
      <c r="AL750" s="4"/>
      <c r="AM750" s="4"/>
    </row>
    <row r="751" spans="1:39" ht="15.75" customHeight="1" x14ac:dyDescent="0.2">
      <c r="A751" s="2"/>
      <c r="B751" s="3"/>
      <c r="C751" s="4"/>
      <c r="D751" s="4"/>
      <c r="E751" s="4"/>
      <c r="F751" s="4"/>
      <c r="G751" s="4"/>
      <c r="H751" s="4"/>
      <c r="I751" s="2"/>
      <c r="J751" s="4"/>
      <c r="K751" s="4"/>
      <c r="L751" s="4"/>
      <c r="M751" s="4"/>
      <c r="N751" s="2"/>
      <c r="O751" s="2"/>
      <c r="P751" s="2"/>
      <c r="Q751" s="2"/>
      <c r="R751" s="2"/>
      <c r="S751" s="2"/>
      <c r="T751" s="4"/>
      <c r="U751" s="4"/>
      <c r="V751" s="4"/>
      <c r="W751" s="5"/>
      <c r="X751" s="4"/>
      <c r="Y751" s="4"/>
      <c r="Z751" s="4"/>
      <c r="AA751" s="4"/>
      <c r="AB751" s="4"/>
      <c r="AC751" s="3"/>
      <c r="AD751" s="3"/>
      <c r="AE751" s="4"/>
      <c r="AF751" s="3"/>
      <c r="AG751" s="4"/>
      <c r="AH751" s="4"/>
      <c r="AI751" s="4"/>
      <c r="AJ751" s="4"/>
      <c r="AK751" s="4"/>
      <c r="AL751" s="4"/>
      <c r="AM751" s="4"/>
    </row>
    <row r="752" spans="1:39" ht="15.75" customHeight="1" x14ac:dyDescent="0.2">
      <c r="A752" s="2"/>
      <c r="B752" s="3"/>
      <c r="C752" s="4"/>
      <c r="D752" s="4"/>
      <c r="E752" s="4"/>
      <c r="F752" s="4"/>
      <c r="G752" s="4"/>
      <c r="H752" s="4"/>
      <c r="I752" s="2"/>
      <c r="J752" s="4"/>
      <c r="K752" s="4"/>
      <c r="L752" s="4"/>
      <c r="M752" s="4"/>
      <c r="N752" s="2"/>
      <c r="O752" s="2"/>
      <c r="P752" s="2"/>
      <c r="Q752" s="2"/>
      <c r="R752" s="2"/>
      <c r="S752" s="2"/>
      <c r="T752" s="4"/>
      <c r="U752" s="4"/>
      <c r="V752" s="4"/>
      <c r="W752" s="5"/>
      <c r="X752" s="4"/>
      <c r="Y752" s="4"/>
      <c r="Z752" s="4"/>
      <c r="AA752" s="4"/>
      <c r="AB752" s="4"/>
      <c r="AC752" s="3"/>
      <c r="AD752" s="3"/>
      <c r="AE752" s="4"/>
      <c r="AF752" s="3"/>
      <c r="AG752" s="4"/>
      <c r="AH752" s="4"/>
      <c r="AI752" s="4"/>
      <c r="AJ752" s="4"/>
      <c r="AK752" s="4"/>
      <c r="AL752" s="4"/>
      <c r="AM752" s="4"/>
    </row>
    <row r="753" spans="1:39" ht="15.75" customHeight="1" x14ac:dyDescent="0.2">
      <c r="A753" s="2"/>
      <c r="B753" s="3"/>
      <c r="C753" s="4"/>
      <c r="D753" s="4"/>
      <c r="E753" s="4"/>
      <c r="F753" s="4"/>
      <c r="G753" s="4"/>
      <c r="H753" s="4"/>
      <c r="I753" s="2"/>
      <c r="J753" s="4"/>
      <c r="K753" s="4"/>
      <c r="L753" s="4"/>
      <c r="M753" s="4"/>
      <c r="N753" s="2"/>
      <c r="O753" s="2"/>
      <c r="P753" s="2"/>
      <c r="Q753" s="2"/>
      <c r="R753" s="2"/>
      <c r="S753" s="2"/>
      <c r="T753" s="4"/>
      <c r="U753" s="4"/>
      <c r="V753" s="4"/>
      <c r="W753" s="5"/>
      <c r="X753" s="4"/>
      <c r="Y753" s="4"/>
      <c r="Z753" s="4"/>
      <c r="AA753" s="4"/>
      <c r="AB753" s="4"/>
      <c r="AC753" s="3"/>
      <c r="AD753" s="3"/>
      <c r="AE753" s="4"/>
      <c r="AF753" s="3"/>
      <c r="AG753" s="4"/>
      <c r="AH753" s="4"/>
      <c r="AI753" s="4"/>
      <c r="AJ753" s="4"/>
      <c r="AK753" s="4"/>
      <c r="AL753" s="4"/>
      <c r="AM753" s="4"/>
    </row>
    <row r="754" spans="1:39" ht="15.75" customHeight="1" x14ac:dyDescent="0.2">
      <c r="A754" s="2"/>
      <c r="B754" s="3"/>
      <c r="C754" s="4"/>
      <c r="D754" s="4"/>
      <c r="E754" s="4"/>
      <c r="F754" s="4"/>
      <c r="G754" s="4"/>
      <c r="H754" s="4"/>
      <c r="I754" s="2"/>
      <c r="J754" s="4"/>
      <c r="K754" s="4"/>
      <c r="L754" s="4"/>
      <c r="M754" s="4"/>
      <c r="N754" s="2"/>
      <c r="O754" s="2"/>
      <c r="P754" s="2"/>
      <c r="Q754" s="2"/>
      <c r="R754" s="2"/>
      <c r="S754" s="2"/>
      <c r="T754" s="4"/>
      <c r="U754" s="4"/>
      <c r="V754" s="4"/>
      <c r="W754" s="5"/>
      <c r="X754" s="4"/>
      <c r="Y754" s="4"/>
      <c r="Z754" s="4"/>
      <c r="AA754" s="4"/>
      <c r="AB754" s="4"/>
      <c r="AC754" s="3"/>
      <c r="AD754" s="3"/>
      <c r="AE754" s="4"/>
      <c r="AF754" s="3"/>
      <c r="AG754" s="4"/>
      <c r="AH754" s="4"/>
      <c r="AI754" s="4"/>
      <c r="AJ754" s="4"/>
      <c r="AK754" s="4"/>
      <c r="AL754" s="4"/>
      <c r="AM754" s="4"/>
    </row>
    <row r="755" spans="1:39" ht="15.75" customHeight="1" x14ac:dyDescent="0.2">
      <c r="A755" s="2"/>
      <c r="B755" s="3"/>
      <c r="C755" s="4"/>
      <c r="D755" s="4"/>
      <c r="E755" s="4"/>
      <c r="F755" s="4"/>
      <c r="G755" s="4"/>
      <c r="H755" s="4"/>
      <c r="I755" s="2"/>
      <c r="J755" s="4"/>
      <c r="K755" s="4"/>
      <c r="L755" s="4"/>
      <c r="M755" s="4"/>
      <c r="N755" s="2"/>
      <c r="O755" s="2"/>
      <c r="P755" s="2"/>
      <c r="Q755" s="2"/>
      <c r="R755" s="2"/>
      <c r="S755" s="2"/>
      <c r="T755" s="4"/>
      <c r="U755" s="4"/>
      <c r="V755" s="4"/>
      <c r="W755" s="5"/>
      <c r="X755" s="4"/>
      <c r="Y755" s="4"/>
      <c r="Z755" s="4"/>
      <c r="AA755" s="4"/>
      <c r="AB755" s="4"/>
      <c r="AC755" s="3"/>
      <c r="AD755" s="3"/>
      <c r="AE755" s="4"/>
      <c r="AF755" s="3"/>
      <c r="AG755" s="4"/>
      <c r="AH755" s="4"/>
      <c r="AI755" s="4"/>
      <c r="AJ755" s="4"/>
      <c r="AK755" s="4"/>
      <c r="AL755" s="4"/>
      <c r="AM755" s="4"/>
    </row>
    <row r="756" spans="1:39" ht="15.75" customHeight="1" x14ac:dyDescent="0.2">
      <c r="A756" s="2"/>
      <c r="B756" s="3"/>
      <c r="C756" s="4"/>
      <c r="D756" s="4"/>
      <c r="E756" s="4"/>
      <c r="F756" s="4"/>
      <c r="G756" s="4"/>
      <c r="H756" s="4"/>
      <c r="I756" s="2"/>
      <c r="J756" s="4"/>
      <c r="K756" s="4"/>
      <c r="L756" s="4"/>
      <c r="M756" s="4"/>
      <c r="N756" s="2"/>
      <c r="O756" s="2"/>
      <c r="P756" s="2"/>
      <c r="Q756" s="2"/>
      <c r="R756" s="2"/>
      <c r="S756" s="2"/>
      <c r="T756" s="4"/>
      <c r="U756" s="4"/>
      <c r="V756" s="4"/>
      <c r="W756" s="5"/>
      <c r="X756" s="4"/>
      <c r="Y756" s="4"/>
      <c r="Z756" s="4"/>
      <c r="AA756" s="4"/>
      <c r="AB756" s="4"/>
      <c r="AC756" s="3"/>
      <c r="AD756" s="3"/>
      <c r="AE756" s="4"/>
      <c r="AF756" s="3"/>
      <c r="AG756" s="4"/>
      <c r="AH756" s="4"/>
      <c r="AI756" s="4"/>
      <c r="AJ756" s="4"/>
      <c r="AK756" s="4"/>
      <c r="AL756" s="4"/>
      <c r="AM756" s="4"/>
    </row>
    <row r="757" spans="1:39" ht="15.75" customHeight="1" x14ac:dyDescent="0.2">
      <c r="A757" s="2"/>
      <c r="B757" s="3"/>
      <c r="C757" s="4"/>
      <c r="D757" s="4"/>
      <c r="E757" s="4"/>
      <c r="F757" s="4"/>
      <c r="G757" s="4"/>
      <c r="H757" s="4"/>
      <c r="I757" s="2"/>
      <c r="J757" s="4"/>
      <c r="K757" s="4"/>
      <c r="L757" s="4"/>
      <c r="M757" s="4"/>
      <c r="N757" s="2"/>
      <c r="O757" s="2"/>
      <c r="P757" s="2"/>
      <c r="Q757" s="2"/>
      <c r="R757" s="2"/>
      <c r="S757" s="2"/>
      <c r="T757" s="4"/>
      <c r="U757" s="4"/>
      <c r="V757" s="4"/>
      <c r="W757" s="5"/>
      <c r="X757" s="4"/>
      <c r="Y757" s="4"/>
      <c r="Z757" s="4"/>
      <c r="AA757" s="4"/>
      <c r="AB757" s="4"/>
      <c r="AC757" s="3"/>
      <c r="AD757" s="3"/>
      <c r="AE757" s="4"/>
      <c r="AF757" s="3"/>
      <c r="AG757" s="4"/>
      <c r="AH757" s="4"/>
      <c r="AI757" s="4"/>
      <c r="AJ757" s="4"/>
      <c r="AK757" s="4"/>
      <c r="AL757" s="4"/>
      <c r="AM757" s="4"/>
    </row>
    <row r="758" spans="1:39" ht="15.75" customHeight="1" x14ac:dyDescent="0.2">
      <c r="A758" s="2"/>
      <c r="B758" s="3"/>
      <c r="C758" s="4"/>
      <c r="D758" s="4"/>
      <c r="E758" s="4"/>
      <c r="F758" s="4"/>
      <c r="G758" s="4"/>
      <c r="H758" s="4"/>
      <c r="I758" s="2"/>
      <c r="J758" s="4"/>
      <c r="K758" s="4"/>
      <c r="L758" s="4"/>
      <c r="M758" s="4"/>
      <c r="N758" s="2"/>
      <c r="O758" s="2"/>
      <c r="P758" s="2"/>
      <c r="Q758" s="2"/>
      <c r="R758" s="2"/>
      <c r="S758" s="2"/>
      <c r="T758" s="4"/>
      <c r="U758" s="4"/>
      <c r="V758" s="4"/>
      <c r="W758" s="5"/>
      <c r="X758" s="4"/>
      <c r="Y758" s="4"/>
      <c r="Z758" s="4"/>
      <c r="AA758" s="4"/>
      <c r="AB758" s="4"/>
      <c r="AC758" s="3"/>
      <c r="AD758" s="3"/>
      <c r="AE758" s="4"/>
      <c r="AF758" s="3"/>
      <c r="AG758" s="4"/>
      <c r="AH758" s="4"/>
      <c r="AI758" s="4"/>
      <c r="AJ758" s="4"/>
      <c r="AK758" s="4"/>
      <c r="AL758" s="4"/>
      <c r="AM758" s="4"/>
    </row>
    <row r="759" spans="1:39" ht="15.75" customHeight="1" x14ac:dyDescent="0.2">
      <c r="A759" s="2"/>
      <c r="B759" s="3"/>
      <c r="C759" s="4"/>
      <c r="D759" s="4"/>
      <c r="E759" s="4"/>
      <c r="F759" s="4"/>
      <c r="G759" s="4"/>
      <c r="H759" s="4"/>
      <c r="I759" s="2"/>
      <c r="J759" s="4"/>
      <c r="K759" s="4"/>
      <c r="L759" s="4"/>
      <c r="M759" s="4"/>
      <c r="N759" s="2"/>
      <c r="O759" s="2"/>
      <c r="P759" s="2"/>
      <c r="Q759" s="2"/>
      <c r="R759" s="2"/>
      <c r="S759" s="2"/>
      <c r="T759" s="4"/>
      <c r="U759" s="4"/>
      <c r="V759" s="4"/>
      <c r="W759" s="5"/>
      <c r="X759" s="4"/>
      <c r="Y759" s="4"/>
      <c r="Z759" s="4"/>
      <c r="AA759" s="4"/>
      <c r="AB759" s="4"/>
      <c r="AC759" s="3"/>
      <c r="AD759" s="3"/>
      <c r="AE759" s="4"/>
      <c r="AF759" s="3"/>
      <c r="AG759" s="4"/>
      <c r="AH759" s="4"/>
      <c r="AI759" s="4"/>
      <c r="AJ759" s="4"/>
      <c r="AK759" s="4"/>
      <c r="AL759" s="4"/>
      <c r="AM759" s="4"/>
    </row>
    <row r="760" spans="1:39" ht="15.75" customHeight="1" x14ac:dyDescent="0.2">
      <c r="A760" s="2"/>
      <c r="B760" s="3"/>
      <c r="C760" s="4"/>
      <c r="D760" s="4"/>
      <c r="E760" s="4"/>
      <c r="F760" s="4"/>
      <c r="G760" s="4"/>
      <c r="H760" s="4"/>
      <c r="I760" s="2"/>
      <c r="J760" s="4"/>
      <c r="K760" s="4"/>
      <c r="L760" s="4"/>
      <c r="M760" s="4"/>
      <c r="N760" s="2"/>
      <c r="O760" s="2"/>
      <c r="P760" s="2"/>
      <c r="Q760" s="2"/>
      <c r="R760" s="2"/>
      <c r="S760" s="2"/>
      <c r="T760" s="4"/>
      <c r="U760" s="4"/>
      <c r="V760" s="4"/>
      <c r="W760" s="5"/>
      <c r="X760" s="4"/>
      <c r="Y760" s="4"/>
      <c r="Z760" s="4"/>
      <c r="AA760" s="4"/>
      <c r="AB760" s="4"/>
      <c r="AC760" s="3"/>
      <c r="AD760" s="3"/>
      <c r="AE760" s="4"/>
      <c r="AF760" s="3"/>
      <c r="AG760" s="4"/>
      <c r="AH760" s="4"/>
      <c r="AI760" s="4"/>
      <c r="AJ760" s="4"/>
      <c r="AK760" s="4"/>
      <c r="AL760" s="4"/>
      <c r="AM760" s="4"/>
    </row>
    <row r="761" spans="1:39" ht="15.75" customHeight="1" x14ac:dyDescent="0.2">
      <c r="A761" s="2"/>
      <c r="B761" s="3"/>
      <c r="C761" s="4"/>
      <c r="D761" s="4"/>
      <c r="E761" s="4"/>
      <c r="F761" s="4"/>
      <c r="G761" s="4"/>
      <c r="H761" s="4"/>
      <c r="I761" s="2"/>
      <c r="J761" s="4"/>
      <c r="K761" s="4"/>
      <c r="L761" s="4"/>
      <c r="M761" s="4"/>
      <c r="N761" s="2"/>
      <c r="O761" s="2"/>
      <c r="P761" s="2"/>
      <c r="Q761" s="2"/>
      <c r="R761" s="2"/>
      <c r="S761" s="2"/>
      <c r="T761" s="4"/>
      <c r="U761" s="4"/>
      <c r="V761" s="4"/>
      <c r="W761" s="5"/>
      <c r="X761" s="4"/>
      <c r="Y761" s="4"/>
      <c r="Z761" s="4"/>
      <c r="AA761" s="4"/>
      <c r="AB761" s="4"/>
      <c r="AC761" s="3"/>
      <c r="AD761" s="3"/>
      <c r="AE761" s="4"/>
      <c r="AF761" s="3"/>
      <c r="AG761" s="4"/>
      <c r="AH761" s="4"/>
      <c r="AI761" s="4"/>
      <c r="AJ761" s="4"/>
      <c r="AK761" s="4"/>
      <c r="AL761" s="4"/>
      <c r="AM761" s="4"/>
    </row>
    <row r="762" spans="1:39" ht="15.75" customHeight="1" x14ac:dyDescent="0.2">
      <c r="A762" s="2"/>
      <c r="B762" s="3"/>
      <c r="C762" s="4"/>
      <c r="D762" s="4"/>
      <c r="E762" s="4"/>
      <c r="F762" s="4"/>
      <c r="G762" s="4"/>
      <c r="H762" s="4"/>
      <c r="I762" s="2"/>
      <c r="J762" s="4"/>
      <c r="K762" s="4"/>
      <c r="L762" s="4"/>
      <c r="M762" s="4"/>
      <c r="N762" s="2"/>
      <c r="O762" s="2"/>
      <c r="P762" s="2"/>
      <c r="Q762" s="2"/>
      <c r="R762" s="2"/>
      <c r="S762" s="2"/>
      <c r="T762" s="4"/>
      <c r="U762" s="4"/>
      <c r="V762" s="4"/>
      <c r="W762" s="5"/>
      <c r="X762" s="4"/>
      <c r="Y762" s="4"/>
      <c r="Z762" s="4"/>
      <c r="AA762" s="4"/>
      <c r="AB762" s="4"/>
      <c r="AC762" s="3"/>
      <c r="AD762" s="3"/>
      <c r="AE762" s="4"/>
      <c r="AF762" s="3"/>
      <c r="AG762" s="4"/>
      <c r="AH762" s="4"/>
      <c r="AI762" s="4"/>
      <c r="AJ762" s="4"/>
      <c r="AK762" s="4"/>
      <c r="AL762" s="4"/>
      <c r="AM762" s="4"/>
    </row>
    <row r="763" spans="1:39" ht="15.75" customHeight="1" x14ac:dyDescent="0.2">
      <c r="A763" s="2"/>
      <c r="B763" s="3"/>
      <c r="C763" s="4"/>
      <c r="D763" s="4"/>
      <c r="E763" s="4"/>
      <c r="F763" s="4"/>
      <c r="G763" s="4"/>
      <c r="H763" s="4"/>
      <c r="I763" s="2"/>
      <c r="J763" s="4"/>
      <c r="K763" s="4"/>
      <c r="L763" s="4"/>
      <c r="M763" s="4"/>
      <c r="N763" s="2"/>
      <c r="O763" s="2"/>
      <c r="P763" s="2"/>
      <c r="Q763" s="2"/>
      <c r="R763" s="2"/>
      <c r="S763" s="2"/>
      <c r="T763" s="4"/>
      <c r="U763" s="4"/>
      <c r="V763" s="4"/>
      <c r="W763" s="5"/>
      <c r="X763" s="4"/>
      <c r="Y763" s="4"/>
      <c r="Z763" s="4"/>
      <c r="AA763" s="4"/>
      <c r="AB763" s="4"/>
      <c r="AC763" s="3"/>
      <c r="AD763" s="3"/>
      <c r="AE763" s="4"/>
      <c r="AF763" s="3"/>
      <c r="AG763" s="4"/>
      <c r="AH763" s="4"/>
      <c r="AI763" s="4"/>
      <c r="AJ763" s="4"/>
      <c r="AK763" s="4"/>
      <c r="AL763" s="4"/>
      <c r="AM763" s="4"/>
    </row>
    <row r="764" spans="1:39" ht="15.75" customHeight="1" x14ac:dyDescent="0.2">
      <c r="A764" s="2"/>
      <c r="B764" s="3"/>
      <c r="C764" s="4"/>
      <c r="D764" s="4"/>
      <c r="E764" s="4"/>
      <c r="F764" s="4"/>
      <c r="G764" s="4"/>
      <c r="H764" s="4"/>
      <c r="I764" s="2"/>
      <c r="J764" s="4"/>
      <c r="K764" s="4"/>
      <c r="L764" s="4"/>
      <c r="M764" s="4"/>
      <c r="N764" s="2"/>
      <c r="O764" s="2"/>
      <c r="P764" s="2"/>
      <c r="Q764" s="2"/>
      <c r="R764" s="2"/>
      <c r="S764" s="2"/>
      <c r="T764" s="4"/>
      <c r="U764" s="4"/>
      <c r="V764" s="4"/>
      <c r="W764" s="5"/>
      <c r="X764" s="4"/>
      <c r="Y764" s="4"/>
      <c r="Z764" s="4"/>
      <c r="AA764" s="4"/>
      <c r="AB764" s="4"/>
      <c r="AC764" s="3"/>
      <c r="AD764" s="3"/>
      <c r="AE764" s="4"/>
      <c r="AF764" s="3"/>
      <c r="AG764" s="4"/>
      <c r="AH764" s="4"/>
      <c r="AI764" s="4"/>
      <c r="AJ764" s="4"/>
      <c r="AK764" s="4"/>
      <c r="AL764" s="4"/>
      <c r="AM764" s="4"/>
    </row>
    <row r="765" spans="1:39" ht="15.75" customHeight="1" x14ac:dyDescent="0.2">
      <c r="A765" s="2"/>
      <c r="B765" s="3"/>
      <c r="C765" s="4"/>
      <c r="D765" s="4"/>
      <c r="E765" s="4"/>
      <c r="F765" s="4"/>
      <c r="G765" s="4"/>
      <c r="H765" s="4"/>
      <c r="I765" s="2"/>
      <c r="J765" s="4"/>
      <c r="K765" s="4"/>
      <c r="L765" s="4"/>
      <c r="M765" s="4"/>
      <c r="N765" s="2"/>
      <c r="O765" s="2"/>
      <c r="P765" s="2"/>
      <c r="Q765" s="2"/>
      <c r="R765" s="2"/>
      <c r="S765" s="2"/>
      <c r="T765" s="4"/>
      <c r="U765" s="4"/>
      <c r="V765" s="4"/>
      <c r="W765" s="5"/>
      <c r="X765" s="4"/>
      <c r="Y765" s="4"/>
      <c r="Z765" s="4"/>
      <c r="AA765" s="4"/>
      <c r="AB765" s="4"/>
      <c r="AC765" s="3"/>
      <c r="AD765" s="3"/>
      <c r="AE765" s="4"/>
      <c r="AF765" s="3"/>
      <c r="AG765" s="4"/>
      <c r="AH765" s="4"/>
      <c r="AI765" s="4"/>
      <c r="AJ765" s="4"/>
      <c r="AK765" s="4"/>
      <c r="AL765" s="4"/>
      <c r="AM765" s="4"/>
    </row>
    <row r="766" spans="1:39" ht="15.75" customHeight="1" x14ac:dyDescent="0.2">
      <c r="A766" s="2"/>
      <c r="B766" s="3"/>
      <c r="C766" s="4"/>
      <c r="D766" s="4"/>
      <c r="E766" s="4"/>
      <c r="F766" s="4"/>
      <c r="G766" s="4"/>
      <c r="H766" s="4"/>
      <c r="I766" s="2"/>
      <c r="J766" s="4"/>
      <c r="K766" s="4"/>
      <c r="L766" s="4"/>
      <c r="M766" s="4"/>
      <c r="N766" s="2"/>
      <c r="O766" s="2"/>
      <c r="P766" s="2"/>
      <c r="Q766" s="2"/>
      <c r="R766" s="2"/>
      <c r="S766" s="2"/>
      <c r="T766" s="4"/>
      <c r="U766" s="4"/>
      <c r="V766" s="4"/>
      <c r="W766" s="5"/>
      <c r="X766" s="4"/>
      <c r="Y766" s="4"/>
      <c r="Z766" s="4"/>
      <c r="AA766" s="4"/>
      <c r="AB766" s="4"/>
      <c r="AC766" s="3"/>
      <c r="AD766" s="3"/>
      <c r="AE766" s="4"/>
      <c r="AF766" s="3"/>
      <c r="AG766" s="4"/>
      <c r="AH766" s="4"/>
      <c r="AI766" s="4"/>
      <c r="AJ766" s="4"/>
      <c r="AK766" s="4"/>
      <c r="AL766" s="4"/>
      <c r="AM766" s="4"/>
    </row>
    <row r="767" spans="1:39" ht="15.75" customHeight="1" x14ac:dyDescent="0.2">
      <c r="A767" s="2"/>
      <c r="B767" s="3"/>
      <c r="C767" s="4"/>
      <c r="D767" s="4"/>
      <c r="E767" s="4"/>
      <c r="F767" s="4"/>
      <c r="G767" s="4"/>
      <c r="H767" s="4"/>
      <c r="I767" s="2"/>
      <c r="J767" s="4"/>
      <c r="K767" s="4"/>
      <c r="L767" s="4"/>
      <c r="M767" s="4"/>
      <c r="N767" s="2"/>
      <c r="O767" s="2"/>
      <c r="P767" s="2"/>
      <c r="Q767" s="2"/>
      <c r="R767" s="2"/>
      <c r="S767" s="2"/>
      <c r="T767" s="4"/>
      <c r="U767" s="4"/>
      <c r="V767" s="4"/>
      <c r="W767" s="5"/>
      <c r="X767" s="4"/>
      <c r="Y767" s="4"/>
      <c r="Z767" s="4"/>
      <c r="AA767" s="4"/>
      <c r="AB767" s="4"/>
      <c r="AC767" s="3"/>
      <c r="AD767" s="3"/>
      <c r="AE767" s="4"/>
      <c r="AF767" s="3"/>
      <c r="AG767" s="4"/>
      <c r="AH767" s="4"/>
      <c r="AI767" s="4"/>
      <c r="AJ767" s="4"/>
      <c r="AK767" s="4"/>
      <c r="AL767" s="4"/>
      <c r="AM767" s="4"/>
    </row>
    <row r="768" spans="1:39" ht="15.75" customHeight="1" x14ac:dyDescent="0.2">
      <c r="A768" s="2"/>
      <c r="B768" s="3"/>
      <c r="C768" s="4"/>
      <c r="D768" s="4"/>
      <c r="E768" s="4"/>
      <c r="F768" s="4"/>
      <c r="G768" s="4"/>
      <c r="H768" s="4"/>
      <c r="I768" s="2"/>
      <c r="J768" s="4"/>
      <c r="K768" s="4"/>
      <c r="L768" s="4"/>
      <c r="M768" s="4"/>
      <c r="N768" s="2"/>
      <c r="O768" s="2"/>
      <c r="P768" s="2"/>
      <c r="Q768" s="2"/>
      <c r="R768" s="2"/>
      <c r="S768" s="2"/>
      <c r="T768" s="4"/>
      <c r="U768" s="4"/>
      <c r="V768" s="4"/>
      <c r="W768" s="5"/>
      <c r="X768" s="4"/>
      <c r="Y768" s="4"/>
      <c r="Z768" s="4"/>
      <c r="AA768" s="4"/>
      <c r="AB768" s="4"/>
      <c r="AC768" s="3"/>
      <c r="AD768" s="3"/>
      <c r="AE768" s="4"/>
      <c r="AF768" s="3"/>
      <c r="AG768" s="4"/>
      <c r="AH768" s="4"/>
      <c r="AI768" s="4"/>
      <c r="AJ768" s="4"/>
      <c r="AK768" s="4"/>
      <c r="AL768" s="4"/>
      <c r="AM768" s="4"/>
    </row>
    <row r="769" spans="1:39" ht="15.75" customHeight="1" x14ac:dyDescent="0.2">
      <c r="A769" s="2"/>
      <c r="B769" s="3"/>
      <c r="C769" s="4"/>
      <c r="D769" s="4"/>
      <c r="E769" s="4"/>
      <c r="F769" s="4"/>
      <c r="G769" s="4"/>
      <c r="H769" s="4"/>
      <c r="I769" s="2"/>
      <c r="J769" s="4"/>
      <c r="K769" s="4"/>
      <c r="L769" s="4"/>
      <c r="M769" s="4"/>
      <c r="N769" s="2"/>
      <c r="O769" s="2"/>
      <c r="P769" s="2"/>
      <c r="Q769" s="2"/>
      <c r="R769" s="2"/>
      <c r="S769" s="2"/>
      <c r="T769" s="4"/>
      <c r="U769" s="4"/>
      <c r="V769" s="4"/>
      <c r="W769" s="5"/>
      <c r="X769" s="4"/>
      <c r="Y769" s="4"/>
      <c r="Z769" s="4"/>
      <c r="AA769" s="4"/>
      <c r="AB769" s="4"/>
      <c r="AC769" s="3"/>
      <c r="AD769" s="3"/>
      <c r="AE769" s="4"/>
      <c r="AF769" s="3"/>
      <c r="AG769" s="4"/>
      <c r="AH769" s="4"/>
      <c r="AI769" s="4"/>
      <c r="AJ769" s="4"/>
      <c r="AK769" s="4"/>
      <c r="AL769" s="4"/>
      <c r="AM769" s="4"/>
    </row>
    <row r="770" spans="1:39" ht="15.75" customHeight="1" x14ac:dyDescent="0.2">
      <c r="A770" s="2"/>
      <c r="B770" s="3"/>
      <c r="C770" s="4"/>
      <c r="D770" s="4"/>
      <c r="E770" s="4"/>
      <c r="F770" s="4"/>
      <c r="G770" s="4"/>
      <c r="H770" s="4"/>
      <c r="I770" s="2"/>
      <c r="J770" s="4"/>
      <c r="K770" s="4"/>
      <c r="L770" s="4"/>
      <c r="M770" s="4"/>
      <c r="N770" s="2"/>
      <c r="O770" s="2"/>
      <c r="P770" s="2"/>
      <c r="Q770" s="2"/>
      <c r="R770" s="2"/>
      <c r="S770" s="2"/>
      <c r="T770" s="4"/>
      <c r="U770" s="4"/>
      <c r="V770" s="4"/>
      <c r="W770" s="5"/>
      <c r="X770" s="4"/>
      <c r="Y770" s="4"/>
      <c r="Z770" s="4"/>
      <c r="AA770" s="4"/>
      <c r="AB770" s="4"/>
      <c r="AC770" s="3"/>
      <c r="AD770" s="3"/>
      <c r="AE770" s="4"/>
      <c r="AF770" s="3"/>
      <c r="AG770" s="4"/>
      <c r="AH770" s="4"/>
      <c r="AI770" s="4"/>
      <c r="AJ770" s="4"/>
      <c r="AK770" s="4"/>
      <c r="AL770" s="4"/>
      <c r="AM770" s="4"/>
    </row>
    <row r="771" spans="1:39" ht="15.75" customHeight="1" x14ac:dyDescent="0.2">
      <c r="A771" s="2"/>
      <c r="B771" s="3"/>
      <c r="C771" s="4"/>
      <c r="D771" s="4"/>
      <c r="E771" s="4"/>
      <c r="F771" s="4"/>
      <c r="G771" s="4"/>
      <c r="H771" s="4"/>
      <c r="I771" s="2"/>
      <c r="J771" s="4"/>
      <c r="K771" s="4"/>
      <c r="L771" s="4"/>
      <c r="M771" s="4"/>
      <c r="N771" s="2"/>
      <c r="O771" s="2"/>
      <c r="P771" s="2"/>
      <c r="Q771" s="2"/>
      <c r="R771" s="2"/>
      <c r="S771" s="2"/>
      <c r="T771" s="4"/>
      <c r="U771" s="4"/>
      <c r="V771" s="4"/>
      <c r="W771" s="5"/>
      <c r="X771" s="4"/>
      <c r="Y771" s="4"/>
      <c r="Z771" s="4"/>
      <c r="AA771" s="4"/>
      <c r="AB771" s="4"/>
      <c r="AC771" s="3"/>
      <c r="AD771" s="3"/>
      <c r="AE771" s="4"/>
      <c r="AF771" s="3"/>
      <c r="AG771" s="4"/>
      <c r="AH771" s="4"/>
      <c r="AI771" s="4"/>
      <c r="AJ771" s="4"/>
      <c r="AK771" s="4"/>
      <c r="AL771" s="4"/>
      <c r="AM771" s="4"/>
    </row>
    <row r="772" spans="1:39" ht="15.75" customHeight="1" x14ac:dyDescent="0.2">
      <c r="A772" s="2"/>
      <c r="B772" s="3"/>
      <c r="C772" s="4"/>
      <c r="D772" s="4"/>
      <c r="E772" s="4"/>
      <c r="F772" s="4"/>
      <c r="G772" s="4"/>
      <c r="H772" s="4"/>
      <c r="I772" s="2"/>
      <c r="J772" s="4"/>
      <c r="K772" s="4"/>
      <c r="L772" s="4"/>
      <c r="M772" s="4"/>
      <c r="N772" s="2"/>
      <c r="O772" s="2"/>
      <c r="P772" s="2"/>
      <c r="Q772" s="2"/>
      <c r="R772" s="2"/>
      <c r="S772" s="2"/>
      <c r="T772" s="4"/>
      <c r="U772" s="4"/>
      <c r="V772" s="4"/>
      <c r="W772" s="5"/>
      <c r="X772" s="4"/>
      <c r="Y772" s="4"/>
      <c r="Z772" s="4"/>
      <c r="AA772" s="4"/>
      <c r="AB772" s="4"/>
      <c r="AC772" s="3"/>
      <c r="AD772" s="3"/>
      <c r="AE772" s="4"/>
      <c r="AF772" s="3"/>
      <c r="AG772" s="4"/>
      <c r="AH772" s="4"/>
      <c r="AI772" s="4"/>
      <c r="AJ772" s="4"/>
      <c r="AK772" s="4"/>
      <c r="AL772" s="4"/>
      <c r="AM772" s="4"/>
    </row>
    <row r="773" spans="1:39" ht="15.75" customHeight="1" x14ac:dyDescent="0.2">
      <c r="A773" s="2"/>
      <c r="B773" s="3"/>
      <c r="C773" s="4"/>
      <c r="D773" s="4"/>
      <c r="E773" s="4"/>
      <c r="F773" s="4"/>
      <c r="G773" s="4"/>
      <c r="H773" s="4"/>
      <c r="I773" s="2"/>
      <c r="J773" s="4"/>
      <c r="K773" s="4"/>
      <c r="L773" s="4"/>
      <c r="M773" s="4"/>
      <c r="N773" s="2"/>
      <c r="O773" s="2"/>
      <c r="P773" s="2"/>
      <c r="Q773" s="2"/>
      <c r="R773" s="2"/>
      <c r="S773" s="2"/>
      <c r="T773" s="4"/>
      <c r="U773" s="4"/>
      <c r="V773" s="4"/>
      <c r="W773" s="5"/>
      <c r="X773" s="4"/>
      <c r="Y773" s="4"/>
      <c r="Z773" s="4"/>
      <c r="AA773" s="4"/>
      <c r="AB773" s="4"/>
      <c r="AC773" s="3"/>
      <c r="AD773" s="3"/>
      <c r="AE773" s="4"/>
      <c r="AF773" s="3"/>
      <c r="AG773" s="4"/>
      <c r="AH773" s="4"/>
      <c r="AI773" s="4"/>
      <c r="AJ773" s="4"/>
      <c r="AK773" s="4"/>
      <c r="AL773" s="4"/>
      <c r="AM773" s="4"/>
    </row>
    <row r="774" spans="1:39" ht="15.75" customHeight="1" x14ac:dyDescent="0.2">
      <c r="A774" s="2"/>
      <c r="B774" s="3"/>
      <c r="C774" s="4"/>
      <c r="D774" s="4"/>
      <c r="E774" s="4"/>
      <c r="F774" s="4"/>
      <c r="G774" s="4"/>
      <c r="H774" s="4"/>
      <c r="I774" s="2"/>
      <c r="J774" s="4"/>
      <c r="K774" s="4"/>
      <c r="L774" s="4"/>
      <c r="M774" s="4"/>
      <c r="N774" s="2"/>
      <c r="O774" s="2"/>
      <c r="P774" s="2"/>
      <c r="Q774" s="2"/>
      <c r="R774" s="2"/>
      <c r="S774" s="2"/>
      <c r="T774" s="4"/>
      <c r="U774" s="4"/>
      <c r="V774" s="4"/>
      <c r="W774" s="5"/>
      <c r="X774" s="4"/>
      <c r="Y774" s="4"/>
      <c r="Z774" s="4"/>
      <c r="AA774" s="4"/>
      <c r="AB774" s="4"/>
      <c r="AC774" s="3"/>
      <c r="AD774" s="3"/>
      <c r="AE774" s="4"/>
      <c r="AF774" s="3"/>
      <c r="AG774" s="4"/>
      <c r="AH774" s="4"/>
      <c r="AI774" s="4"/>
      <c r="AJ774" s="4"/>
      <c r="AK774" s="4"/>
      <c r="AL774" s="4"/>
      <c r="AM774" s="4"/>
    </row>
    <row r="775" spans="1:39" ht="15.75" customHeight="1" x14ac:dyDescent="0.2">
      <c r="A775" s="2"/>
      <c r="B775" s="3"/>
      <c r="C775" s="4"/>
      <c r="D775" s="4"/>
      <c r="E775" s="4"/>
      <c r="F775" s="4"/>
      <c r="G775" s="4"/>
      <c r="H775" s="4"/>
      <c r="I775" s="2"/>
      <c r="J775" s="4"/>
      <c r="K775" s="4"/>
      <c r="L775" s="4"/>
      <c r="M775" s="4"/>
      <c r="N775" s="2"/>
      <c r="O775" s="2"/>
      <c r="P775" s="2"/>
      <c r="Q775" s="2"/>
      <c r="R775" s="2"/>
      <c r="S775" s="2"/>
      <c r="T775" s="4"/>
      <c r="U775" s="4"/>
      <c r="V775" s="4"/>
      <c r="W775" s="5"/>
      <c r="X775" s="4"/>
      <c r="Y775" s="4"/>
      <c r="Z775" s="4"/>
      <c r="AA775" s="4"/>
      <c r="AB775" s="4"/>
      <c r="AC775" s="3"/>
      <c r="AD775" s="3"/>
      <c r="AE775" s="4"/>
      <c r="AF775" s="3"/>
      <c r="AG775" s="4"/>
      <c r="AH775" s="4"/>
      <c r="AI775" s="4"/>
      <c r="AJ775" s="4"/>
      <c r="AK775" s="4"/>
      <c r="AL775" s="4"/>
      <c r="AM775" s="4"/>
    </row>
    <row r="776" spans="1:39" ht="15.75" customHeight="1" x14ac:dyDescent="0.2">
      <c r="A776" s="2"/>
      <c r="B776" s="3"/>
      <c r="C776" s="4"/>
      <c r="D776" s="4"/>
      <c r="E776" s="4"/>
      <c r="F776" s="4"/>
      <c r="G776" s="4"/>
      <c r="H776" s="4"/>
      <c r="I776" s="2"/>
      <c r="J776" s="4"/>
      <c r="K776" s="4"/>
      <c r="L776" s="4"/>
      <c r="M776" s="4"/>
      <c r="N776" s="2"/>
      <c r="O776" s="2"/>
      <c r="P776" s="2"/>
      <c r="Q776" s="2"/>
      <c r="R776" s="2"/>
      <c r="S776" s="2"/>
      <c r="T776" s="4"/>
      <c r="U776" s="4"/>
      <c r="V776" s="4"/>
      <c r="W776" s="5"/>
      <c r="X776" s="4"/>
      <c r="Y776" s="4"/>
      <c r="Z776" s="4"/>
      <c r="AA776" s="4"/>
      <c r="AB776" s="4"/>
      <c r="AC776" s="3"/>
      <c r="AD776" s="3"/>
      <c r="AE776" s="4"/>
      <c r="AF776" s="3"/>
      <c r="AG776" s="4"/>
      <c r="AH776" s="4"/>
      <c r="AI776" s="4"/>
      <c r="AJ776" s="4"/>
      <c r="AK776" s="4"/>
      <c r="AL776" s="4"/>
      <c r="AM776" s="4"/>
    </row>
    <row r="777" spans="1:39" ht="15.75" customHeight="1" x14ac:dyDescent="0.2">
      <c r="A777" s="2"/>
      <c r="B777" s="3"/>
      <c r="C777" s="4"/>
      <c r="D777" s="4"/>
      <c r="E777" s="4"/>
      <c r="F777" s="4"/>
      <c r="G777" s="4"/>
      <c r="H777" s="4"/>
      <c r="I777" s="2"/>
      <c r="J777" s="4"/>
      <c r="K777" s="4"/>
      <c r="L777" s="4"/>
      <c r="M777" s="4"/>
      <c r="N777" s="2"/>
      <c r="O777" s="2"/>
      <c r="P777" s="2"/>
      <c r="Q777" s="2"/>
      <c r="R777" s="2"/>
      <c r="S777" s="2"/>
      <c r="T777" s="4"/>
      <c r="U777" s="4"/>
      <c r="V777" s="4"/>
      <c r="W777" s="5"/>
      <c r="X777" s="4"/>
      <c r="Y777" s="4"/>
      <c r="Z777" s="4"/>
      <c r="AA777" s="4"/>
      <c r="AB777" s="4"/>
      <c r="AC777" s="3"/>
      <c r="AD777" s="3"/>
      <c r="AE777" s="4"/>
      <c r="AF777" s="3"/>
      <c r="AG777" s="4"/>
      <c r="AH777" s="4"/>
      <c r="AI777" s="4"/>
      <c r="AJ777" s="4"/>
      <c r="AK777" s="4"/>
      <c r="AL777" s="4"/>
      <c r="AM777" s="4"/>
    </row>
    <row r="778" spans="1:39" ht="15.75" customHeight="1" x14ac:dyDescent="0.2">
      <c r="A778" s="2"/>
      <c r="B778" s="3"/>
      <c r="C778" s="4"/>
      <c r="D778" s="4"/>
      <c r="E778" s="4"/>
      <c r="F778" s="4"/>
      <c r="G778" s="4"/>
      <c r="H778" s="4"/>
      <c r="I778" s="2"/>
      <c r="J778" s="4"/>
      <c r="K778" s="4"/>
      <c r="L778" s="4"/>
      <c r="M778" s="4"/>
      <c r="N778" s="2"/>
      <c r="O778" s="2"/>
      <c r="P778" s="2"/>
      <c r="Q778" s="2"/>
      <c r="R778" s="2"/>
      <c r="S778" s="2"/>
      <c r="T778" s="4"/>
      <c r="U778" s="4"/>
      <c r="V778" s="4"/>
      <c r="W778" s="5"/>
      <c r="X778" s="4"/>
      <c r="Y778" s="4"/>
      <c r="Z778" s="4"/>
      <c r="AA778" s="4"/>
      <c r="AB778" s="4"/>
      <c r="AC778" s="3"/>
      <c r="AD778" s="3"/>
      <c r="AE778" s="4"/>
      <c r="AF778" s="3"/>
      <c r="AG778" s="4"/>
      <c r="AH778" s="4"/>
      <c r="AI778" s="4"/>
      <c r="AJ778" s="4"/>
      <c r="AK778" s="4"/>
      <c r="AL778" s="4"/>
      <c r="AM778" s="4"/>
    </row>
    <row r="779" spans="1:39" ht="15.75" customHeight="1" x14ac:dyDescent="0.2">
      <c r="A779" s="2"/>
      <c r="B779" s="3"/>
      <c r="C779" s="4"/>
      <c r="D779" s="4"/>
      <c r="E779" s="4"/>
      <c r="F779" s="4"/>
      <c r="G779" s="4"/>
      <c r="H779" s="4"/>
      <c r="I779" s="2"/>
      <c r="J779" s="4"/>
      <c r="K779" s="4"/>
      <c r="L779" s="4"/>
      <c r="M779" s="4"/>
      <c r="N779" s="2"/>
      <c r="O779" s="2"/>
      <c r="P779" s="2"/>
      <c r="Q779" s="2"/>
      <c r="R779" s="2"/>
      <c r="S779" s="2"/>
      <c r="T779" s="4"/>
      <c r="U779" s="4"/>
      <c r="V779" s="4"/>
      <c r="W779" s="5"/>
      <c r="X779" s="4"/>
      <c r="Y779" s="4"/>
      <c r="Z779" s="4"/>
      <c r="AA779" s="4"/>
      <c r="AB779" s="4"/>
      <c r="AC779" s="3"/>
      <c r="AD779" s="3"/>
      <c r="AE779" s="4"/>
      <c r="AF779" s="3"/>
      <c r="AG779" s="4"/>
      <c r="AH779" s="4"/>
      <c r="AI779" s="4"/>
      <c r="AJ779" s="4"/>
      <c r="AK779" s="4"/>
      <c r="AL779" s="4"/>
      <c r="AM779" s="4"/>
    </row>
    <row r="780" spans="1:39" ht="15.75" customHeight="1" x14ac:dyDescent="0.2">
      <c r="A780" s="2"/>
      <c r="B780" s="3"/>
      <c r="C780" s="4"/>
      <c r="D780" s="4"/>
      <c r="E780" s="4"/>
      <c r="F780" s="4"/>
      <c r="G780" s="4"/>
      <c r="H780" s="4"/>
      <c r="I780" s="2"/>
      <c r="J780" s="4"/>
      <c r="K780" s="4"/>
      <c r="L780" s="4"/>
      <c r="M780" s="4"/>
      <c r="N780" s="2"/>
      <c r="O780" s="2"/>
      <c r="P780" s="2"/>
      <c r="Q780" s="2"/>
      <c r="R780" s="2"/>
      <c r="S780" s="2"/>
      <c r="T780" s="4"/>
      <c r="U780" s="4"/>
      <c r="V780" s="4"/>
      <c r="W780" s="5"/>
      <c r="X780" s="4"/>
      <c r="Y780" s="4"/>
      <c r="Z780" s="4"/>
      <c r="AA780" s="4"/>
      <c r="AB780" s="4"/>
      <c r="AC780" s="3"/>
      <c r="AD780" s="3"/>
      <c r="AE780" s="4"/>
      <c r="AF780" s="3"/>
      <c r="AG780" s="4"/>
      <c r="AH780" s="4"/>
      <c r="AI780" s="4"/>
      <c r="AJ780" s="4"/>
      <c r="AK780" s="4"/>
      <c r="AL780" s="4"/>
      <c r="AM780" s="4"/>
    </row>
    <row r="781" spans="1:39" ht="15.75" customHeight="1" x14ac:dyDescent="0.2">
      <c r="A781" s="2"/>
      <c r="B781" s="3"/>
      <c r="C781" s="4"/>
      <c r="D781" s="4"/>
      <c r="E781" s="4"/>
      <c r="F781" s="4"/>
      <c r="G781" s="4"/>
      <c r="H781" s="4"/>
      <c r="I781" s="2"/>
      <c r="J781" s="4"/>
      <c r="K781" s="4"/>
      <c r="L781" s="4"/>
      <c r="M781" s="4"/>
      <c r="N781" s="2"/>
      <c r="O781" s="2"/>
      <c r="P781" s="2"/>
      <c r="Q781" s="2"/>
      <c r="R781" s="2"/>
      <c r="S781" s="2"/>
      <c r="T781" s="4"/>
      <c r="U781" s="4"/>
      <c r="V781" s="4"/>
      <c r="W781" s="5"/>
      <c r="X781" s="4"/>
      <c r="Y781" s="4"/>
      <c r="Z781" s="4"/>
      <c r="AA781" s="4"/>
      <c r="AB781" s="4"/>
      <c r="AC781" s="3"/>
      <c r="AD781" s="3"/>
      <c r="AE781" s="4"/>
      <c r="AF781" s="3"/>
      <c r="AG781" s="4"/>
      <c r="AH781" s="4"/>
      <c r="AI781" s="4"/>
      <c r="AJ781" s="4"/>
      <c r="AK781" s="4"/>
      <c r="AL781" s="4"/>
      <c r="AM781" s="4"/>
    </row>
    <row r="782" spans="1:39" ht="15.75" customHeight="1" x14ac:dyDescent="0.2">
      <c r="A782" s="2"/>
      <c r="B782" s="3"/>
      <c r="C782" s="4"/>
      <c r="D782" s="4"/>
      <c r="E782" s="4"/>
      <c r="F782" s="4"/>
      <c r="G782" s="4"/>
      <c r="H782" s="4"/>
      <c r="I782" s="2"/>
      <c r="J782" s="4"/>
      <c r="K782" s="4"/>
      <c r="L782" s="4"/>
      <c r="M782" s="4"/>
      <c r="N782" s="2"/>
      <c r="O782" s="2"/>
      <c r="P782" s="2"/>
      <c r="Q782" s="2"/>
      <c r="R782" s="2"/>
      <c r="S782" s="2"/>
      <c r="T782" s="4"/>
      <c r="U782" s="4"/>
      <c r="V782" s="4"/>
      <c r="W782" s="5"/>
      <c r="X782" s="4"/>
      <c r="Y782" s="4"/>
      <c r="Z782" s="4"/>
      <c r="AA782" s="4"/>
      <c r="AB782" s="4"/>
      <c r="AC782" s="3"/>
      <c r="AD782" s="3"/>
      <c r="AE782" s="4"/>
      <c r="AF782" s="3"/>
      <c r="AG782" s="4"/>
      <c r="AH782" s="4"/>
      <c r="AI782" s="4"/>
      <c r="AJ782" s="4"/>
      <c r="AK782" s="4"/>
      <c r="AL782" s="4"/>
      <c r="AM782" s="4"/>
    </row>
    <row r="783" spans="1:39" ht="15.75" customHeight="1" x14ac:dyDescent="0.2">
      <c r="A783" s="2"/>
      <c r="B783" s="3"/>
      <c r="C783" s="4"/>
      <c r="D783" s="4"/>
      <c r="E783" s="4"/>
      <c r="F783" s="4"/>
      <c r="G783" s="4"/>
      <c r="H783" s="4"/>
      <c r="I783" s="2"/>
      <c r="J783" s="4"/>
      <c r="K783" s="4"/>
      <c r="L783" s="4"/>
      <c r="M783" s="4"/>
      <c r="N783" s="2"/>
      <c r="O783" s="2"/>
      <c r="P783" s="2"/>
      <c r="Q783" s="2"/>
      <c r="R783" s="2"/>
      <c r="S783" s="2"/>
      <c r="T783" s="4"/>
      <c r="U783" s="4"/>
      <c r="V783" s="4"/>
      <c r="W783" s="5"/>
      <c r="X783" s="4"/>
      <c r="Y783" s="4"/>
      <c r="Z783" s="4"/>
      <c r="AA783" s="4"/>
      <c r="AB783" s="4"/>
      <c r="AC783" s="3"/>
      <c r="AD783" s="3"/>
      <c r="AE783" s="4"/>
      <c r="AF783" s="3"/>
      <c r="AG783" s="4"/>
      <c r="AH783" s="4"/>
      <c r="AI783" s="4"/>
      <c r="AJ783" s="4"/>
      <c r="AK783" s="4"/>
      <c r="AL783" s="4"/>
      <c r="AM783" s="4"/>
    </row>
    <row r="784" spans="1:39" ht="15.75" customHeight="1" x14ac:dyDescent="0.2">
      <c r="A784" s="2"/>
      <c r="B784" s="3"/>
      <c r="C784" s="4"/>
      <c r="D784" s="4"/>
      <c r="E784" s="4"/>
      <c r="F784" s="4"/>
      <c r="G784" s="4"/>
      <c r="H784" s="4"/>
      <c r="I784" s="2"/>
      <c r="J784" s="4"/>
      <c r="K784" s="4"/>
      <c r="L784" s="4"/>
      <c r="M784" s="4"/>
      <c r="N784" s="2"/>
      <c r="O784" s="2"/>
      <c r="P784" s="2"/>
      <c r="Q784" s="2"/>
      <c r="R784" s="2"/>
      <c r="S784" s="2"/>
      <c r="T784" s="4"/>
      <c r="U784" s="4"/>
      <c r="V784" s="4"/>
      <c r="W784" s="5"/>
      <c r="X784" s="4"/>
      <c r="Y784" s="4"/>
      <c r="Z784" s="4"/>
      <c r="AA784" s="4"/>
      <c r="AB784" s="4"/>
      <c r="AC784" s="3"/>
      <c r="AD784" s="3"/>
      <c r="AE784" s="4"/>
      <c r="AF784" s="3"/>
      <c r="AG784" s="4"/>
      <c r="AH784" s="4"/>
      <c r="AI784" s="4"/>
      <c r="AJ784" s="4"/>
      <c r="AK784" s="4"/>
      <c r="AL784" s="4"/>
      <c r="AM784" s="4"/>
    </row>
    <row r="785" spans="1:39" ht="15.75" customHeight="1" x14ac:dyDescent="0.2">
      <c r="A785" s="2"/>
      <c r="B785" s="3"/>
      <c r="C785" s="4"/>
      <c r="D785" s="4"/>
      <c r="E785" s="4"/>
      <c r="F785" s="4"/>
      <c r="G785" s="4"/>
      <c r="H785" s="4"/>
      <c r="I785" s="2"/>
      <c r="J785" s="4"/>
      <c r="K785" s="4"/>
      <c r="L785" s="4"/>
      <c r="M785" s="4"/>
      <c r="N785" s="2"/>
      <c r="O785" s="2"/>
      <c r="P785" s="2"/>
      <c r="Q785" s="2"/>
      <c r="R785" s="2"/>
      <c r="S785" s="2"/>
      <c r="T785" s="4"/>
      <c r="U785" s="4"/>
      <c r="V785" s="4"/>
      <c r="W785" s="5"/>
      <c r="X785" s="4"/>
      <c r="Y785" s="4"/>
      <c r="Z785" s="4"/>
      <c r="AA785" s="4"/>
      <c r="AB785" s="4"/>
      <c r="AC785" s="3"/>
      <c r="AD785" s="3"/>
      <c r="AE785" s="4"/>
      <c r="AF785" s="3"/>
      <c r="AG785" s="4"/>
      <c r="AH785" s="4"/>
      <c r="AI785" s="4"/>
      <c r="AJ785" s="4"/>
      <c r="AK785" s="4"/>
      <c r="AL785" s="4"/>
      <c r="AM785" s="4"/>
    </row>
    <row r="786" spans="1:39" ht="15.75" customHeight="1" x14ac:dyDescent="0.2">
      <c r="A786" s="2"/>
      <c r="B786" s="3"/>
      <c r="C786" s="4"/>
      <c r="D786" s="4"/>
      <c r="E786" s="4"/>
      <c r="F786" s="4"/>
      <c r="G786" s="4"/>
      <c r="H786" s="4"/>
      <c r="I786" s="2"/>
      <c r="J786" s="4"/>
      <c r="K786" s="4"/>
      <c r="L786" s="4"/>
      <c r="M786" s="4"/>
      <c r="N786" s="2"/>
      <c r="O786" s="2"/>
      <c r="P786" s="2"/>
      <c r="Q786" s="2"/>
      <c r="R786" s="2"/>
      <c r="S786" s="2"/>
      <c r="T786" s="4"/>
      <c r="U786" s="4"/>
      <c r="V786" s="4"/>
      <c r="W786" s="5"/>
      <c r="X786" s="4"/>
      <c r="Y786" s="4"/>
      <c r="Z786" s="4"/>
      <c r="AA786" s="4"/>
      <c r="AB786" s="4"/>
      <c r="AC786" s="3"/>
      <c r="AD786" s="3"/>
      <c r="AE786" s="4"/>
      <c r="AF786" s="3"/>
      <c r="AG786" s="4"/>
      <c r="AH786" s="4"/>
      <c r="AI786" s="4"/>
      <c r="AJ786" s="4"/>
      <c r="AK786" s="4"/>
      <c r="AL786" s="4"/>
      <c r="AM786" s="4"/>
    </row>
    <row r="787" spans="1:39" ht="15.75" customHeight="1" x14ac:dyDescent="0.2">
      <c r="A787" s="2"/>
      <c r="B787" s="3"/>
      <c r="C787" s="4"/>
      <c r="D787" s="4"/>
      <c r="E787" s="4"/>
      <c r="F787" s="4"/>
      <c r="G787" s="4"/>
      <c r="H787" s="4"/>
      <c r="I787" s="2"/>
      <c r="J787" s="4"/>
      <c r="K787" s="4"/>
      <c r="L787" s="4"/>
      <c r="M787" s="4"/>
      <c r="N787" s="2"/>
      <c r="O787" s="2"/>
      <c r="P787" s="2"/>
      <c r="Q787" s="2"/>
      <c r="R787" s="2"/>
      <c r="S787" s="2"/>
      <c r="T787" s="4"/>
      <c r="U787" s="4"/>
      <c r="V787" s="4"/>
      <c r="W787" s="5"/>
      <c r="X787" s="4"/>
      <c r="Y787" s="4"/>
      <c r="Z787" s="4"/>
      <c r="AA787" s="4"/>
      <c r="AB787" s="4"/>
      <c r="AC787" s="3"/>
      <c r="AD787" s="3"/>
      <c r="AE787" s="4"/>
      <c r="AF787" s="3"/>
      <c r="AG787" s="4"/>
      <c r="AH787" s="4"/>
      <c r="AI787" s="4"/>
      <c r="AJ787" s="4"/>
      <c r="AK787" s="4"/>
      <c r="AL787" s="4"/>
      <c r="AM787" s="4"/>
    </row>
    <row r="788" spans="1:39" ht="15.75" customHeight="1" x14ac:dyDescent="0.2">
      <c r="A788" s="2"/>
      <c r="B788" s="3"/>
      <c r="C788" s="4"/>
      <c r="D788" s="4"/>
      <c r="E788" s="4"/>
      <c r="F788" s="4"/>
      <c r="G788" s="4"/>
      <c r="H788" s="4"/>
      <c r="I788" s="2"/>
      <c r="J788" s="4"/>
      <c r="K788" s="4"/>
      <c r="L788" s="4"/>
      <c r="M788" s="4"/>
      <c r="N788" s="2"/>
      <c r="O788" s="2"/>
      <c r="P788" s="2"/>
      <c r="Q788" s="2"/>
      <c r="R788" s="2"/>
      <c r="S788" s="2"/>
      <c r="T788" s="4"/>
      <c r="U788" s="4"/>
      <c r="V788" s="4"/>
      <c r="W788" s="5"/>
      <c r="X788" s="4"/>
      <c r="Y788" s="4"/>
      <c r="Z788" s="4"/>
      <c r="AA788" s="4"/>
      <c r="AB788" s="4"/>
      <c r="AC788" s="3"/>
      <c r="AD788" s="3"/>
      <c r="AE788" s="4"/>
      <c r="AF788" s="3"/>
      <c r="AG788" s="4"/>
      <c r="AH788" s="4"/>
      <c r="AI788" s="4"/>
      <c r="AJ788" s="4"/>
      <c r="AK788" s="4"/>
      <c r="AL788" s="4"/>
      <c r="AM788" s="4"/>
    </row>
    <row r="789" spans="1:39" ht="15.75" customHeight="1" x14ac:dyDescent="0.2">
      <c r="A789" s="2"/>
      <c r="B789" s="3"/>
      <c r="C789" s="4"/>
      <c r="D789" s="4"/>
      <c r="E789" s="4"/>
      <c r="F789" s="4"/>
      <c r="G789" s="4"/>
      <c r="H789" s="4"/>
      <c r="I789" s="2"/>
      <c r="J789" s="4"/>
      <c r="K789" s="4"/>
      <c r="L789" s="4"/>
      <c r="M789" s="4"/>
      <c r="N789" s="2"/>
      <c r="O789" s="2"/>
      <c r="P789" s="2"/>
      <c r="Q789" s="2"/>
      <c r="R789" s="2"/>
      <c r="S789" s="2"/>
      <c r="T789" s="4"/>
      <c r="U789" s="4"/>
      <c r="V789" s="4"/>
      <c r="W789" s="5"/>
      <c r="X789" s="4"/>
      <c r="Y789" s="4"/>
      <c r="Z789" s="4"/>
      <c r="AA789" s="4"/>
      <c r="AB789" s="4"/>
      <c r="AC789" s="3"/>
      <c r="AD789" s="3"/>
      <c r="AE789" s="4"/>
      <c r="AF789" s="3"/>
      <c r="AG789" s="4"/>
      <c r="AH789" s="4"/>
      <c r="AI789" s="4"/>
      <c r="AJ789" s="4"/>
      <c r="AK789" s="4"/>
      <c r="AL789" s="4"/>
      <c r="AM789" s="4"/>
    </row>
    <row r="790" spans="1:39" ht="15.75" customHeight="1" x14ac:dyDescent="0.2">
      <c r="A790" s="2"/>
      <c r="B790" s="3"/>
      <c r="C790" s="4"/>
      <c r="D790" s="4"/>
      <c r="E790" s="4"/>
      <c r="F790" s="4"/>
      <c r="G790" s="4"/>
      <c r="H790" s="4"/>
      <c r="I790" s="2"/>
      <c r="J790" s="4"/>
      <c r="K790" s="4"/>
      <c r="L790" s="4"/>
      <c r="M790" s="4"/>
      <c r="N790" s="2"/>
      <c r="O790" s="2"/>
      <c r="P790" s="2"/>
      <c r="Q790" s="2"/>
      <c r="R790" s="2"/>
      <c r="S790" s="2"/>
      <c r="T790" s="4"/>
      <c r="U790" s="4"/>
      <c r="V790" s="4"/>
      <c r="W790" s="5"/>
      <c r="X790" s="4"/>
      <c r="Y790" s="4"/>
      <c r="Z790" s="4"/>
      <c r="AA790" s="4"/>
      <c r="AB790" s="4"/>
      <c r="AC790" s="3"/>
      <c r="AD790" s="3"/>
      <c r="AE790" s="4"/>
      <c r="AF790" s="3"/>
      <c r="AG790" s="4"/>
      <c r="AH790" s="4"/>
      <c r="AI790" s="4"/>
      <c r="AJ790" s="4"/>
      <c r="AK790" s="4"/>
      <c r="AL790" s="4"/>
      <c r="AM790" s="4"/>
    </row>
    <row r="791" spans="1:39" ht="15.75" customHeight="1" x14ac:dyDescent="0.2">
      <c r="A791" s="2"/>
      <c r="B791" s="3"/>
      <c r="C791" s="4"/>
      <c r="D791" s="4"/>
      <c r="E791" s="4"/>
      <c r="F791" s="4"/>
      <c r="G791" s="4"/>
      <c r="H791" s="4"/>
      <c r="I791" s="2"/>
      <c r="J791" s="4"/>
      <c r="K791" s="4"/>
      <c r="L791" s="4"/>
      <c r="M791" s="4"/>
      <c r="N791" s="2"/>
      <c r="O791" s="2"/>
      <c r="P791" s="2"/>
      <c r="Q791" s="2"/>
      <c r="R791" s="2"/>
      <c r="S791" s="2"/>
      <c r="T791" s="4"/>
      <c r="U791" s="4"/>
      <c r="V791" s="4"/>
      <c r="W791" s="5"/>
      <c r="X791" s="4"/>
      <c r="Y791" s="4"/>
      <c r="Z791" s="4"/>
      <c r="AA791" s="4"/>
      <c r="AB791" s="4"/>
      <c r="AC791" s="3"/>
      <c r="AD791" s="3"/>
      <c r="AE791" s="4"/>
      <c r="AF791" s="3"/>
      <c r="AG791" s="4"/>
      <c r="AH791" s="4"/>
      <c r="AI791" s="4"/>
      <c r="AJ791" s="4"/>
      <c r="AK791" s="4"/>
      <c r="AL791" s="4"/>
      <c r="AM791" s="4"/>
    </row>
    <row r="792" spans="1:39" ht="15.75" customHeight="1" x14ac:dyDescent="0.2">
      <c r="A792" s="2"/>
      <c r="B792" s="3"/>
      <c r="C792" s="4"/>
      <c r="D792" s="4"/>
      <c r="E792" s="4"/>
      <c r="F792" s="4"/>
      <c r="G792" s="4"/>
      <c r="H792" s="4"/>
      <c r="I792" s="2"/>
      <c r="J792" s="4"/>
      <c r="K792" s="4"/>
      <c r="L792" s="4"/>
      <c r="M792" s="4"/>
      <c r="N792" s="2"/>
      <c r="O792" s="2"/>
      <c r="P792" s="2"/>
      <c r="Q792" s="2"/>
      <c r="R792" s="2"/>
      <c r="S792" s="2"/>
      <c r="T792" s="4"/>
      <c r="U792" s="4"/>
      <c r="V792" s="4"/>
      <c r="W792" s="5"/>
      <c r="X792" s="4"/>
      <c r="Y792" s="4"/>
      <c r="Z792" s="4"/>
      <c r="AA792" s="4"/>
      <c r="AB792" s="4"/>
      <c r="AC792" s="3"/>
      <c r="AD792" s="3"/>
      <c r="AE792" s="4"/>
      <c r="AF792" s="3"/>
      <c r="AG792" s="4"/>
      <c r="AH792" s="4"/>
      <c r="AI792" s="4"/>
      <c r="AJ792" s="4"/>
      <c r="AK792" s="4"/>
      <c r="AL792" s="4"/>
      <c r="AM792" s="4"/>
    </row>
    <row r="793" spans="1:39" ht="15.75" customHeight="1" x14ac:dyDescent="0.2">
      <c r="A793" s="2"/>
      <c r="B793" s="3"/>
      <c r="C793" s="4"/>
      <c r="D793" s="4"/>
      <c r="E793" s="4"/>
      <c r="F793" s="4"/>
      <c r="G793" s="4"/>
      <c r="H793" s="4"/>
      <c r="I793" s="2"/>
      <c r="J793" s="4"/>
      <c r="K793" s="4"/>
      <c r="L793" s="4"/>
      <c r="M793" s="4"/>
      <c r="N793" s="2"/>
      <c r="O793" s="2"/>
      <c r="P793" s="2"/>
      <c r="Q793" s="2"/>
      <c r="R793" s="2"/>
      <c r="S793" s="2"/>
      <c r="T793" s="4"/>
      <c r="U793" s="4"/>
      <c r="V793" s="4"/>
      <c r="W793" s="5"/>
      <c r="X793" s="4"/>
      <c r="Y793" s="4"/>
      <c r="Z793" s="4"/>
      <c r="AA793" s="4"/>
      <c r="AB793" s="4"/>
      <c r="AC793" s="3"/>
      <c r="AD793" s="3"/>
      <c r="AE793" s="4"/>
      <c r="AF793" s="3"/>
      <c r="AG793" s="4"/>
      <c r="AH793" s="4"/>
      <c r="AI793" s="4"/>
      <c r="AJ793" s="4"/>
      <c r="AK793" s="4"/>
      <c r="AL793" s="4"/>
      <c r="AM793" s="4"/>
    </row>
    <row r="794" spans="1:39" ht="15.75" customHeight="1" x14ac:dyDescent="0.2">
      <c r="A794" s="2"/>
      <c r="B794" s="3"/>
      <c r="C794" s="4"/>
      <c r="D794" s="4"/>
      <c r="E794" s="4"/>
      <c r="F794" s="4"/>
      <c r="G794" s="4"/>
      <c r="H794" s="4"/>
      <c r="I794" s="2"/>
      <c r="J794" s="4"/>
      <c r="K794" s="4"/>
      <c r="L794" s="4"/>
      <c r="M794" s="4"/>
      <c r="N794" s="2"/>
      <c r="O794" s="2"/>
      <c r="P794" s="2"/>
      <c r="Q794" s="2"/>
      <c r="R794" s="2"/>
      <c r="S794" s="2"/>
      <c r="T794" s="4"/>
      <c r="U794" s="4"/>
      <c r="V794" s="4"/>
      <c r="W794" s="5"/>
      <c r="X794" s="4"/>
      <c r="Y794" s="4"/>
      <c r="Z794" s="4"/>
      <c r="AA794" s="4"/>
      <c r="AB794" s="4"/>
      <c r="AC794" s="3"/>
      <c r="AD794" s="3"/>
      <c r="AE794" s="4"/>
      <c r="AF794" s="3"/>
      <c r="AG794" s="4"/>
      <c r="AH794" s="4"/>
      <c r="AI794" s="4"/>
      <c r="AJ794" s="4"/>
      <c r="AK794" s="4"/>
      <c r="AL794" s="4"/>
      <c r="AM794" s="4"/>
    </row>
    <row r="795" spans="1:39" ht="15.75" customHeight="1" x14ac:dyDescent="0.2">
      <c r="A795" s="2"/>
      <c r="B795" s="3"/>
      <c r="C795" s="4"/>
      <c r="D795" s="4"/>
      <c r="E795" s="4"/>
      <c r="F795" s="4"/>
      <c r="G795" s="4"/>
      <c r="H795" s="4"/>
      <c r="I795" s="2"/>
      <c r="J795" s="4"/>
      <c r="K795" s="4"/>
      <c r="L795" s="4"/>
      <c r="M795" s="4"/>
      <c r="N795" s="2"/>
      <c r="O795" s="2"/>
      <c r="P795" s="2"/>
      <c r="Q795" s="2"/>
      <c r="R795" s="2"/>
      <c r="S795" s="2"/>
      <c r="T795" s="4"/>
      <c r="U795" s="4"/>
      <c r="V795" s="4"/>
      <c r="W795" s="5"/>
      <c r="X795" s="4"/>
      <c r="Y795" s="4"/>
      <c r="Z795" s="4"/>
      <c r="AA795" s="4"/>
      <c r="AB795" s="4"/>
      <c r="AC795" s="3"/>
      <c r="AD795" s="3"/>
      <c r="AE795" s="4"/>
      <c r="AF795" s="3"/>
      <c r="AG795" s="4"/>
      <c r="AH795" s="4"/>
      <c r="AI795" s="4"/>
      <c r="AJ795" s="4"/>
      <c r="AK795" s="4"/>
      <c r="AL795" s="4"/>
      <c r="AM795" s="4"/>
    </row>
    <row r="796" spans="1:39" ht="15.75" customHeight="1" x14ac:dyDescent="0.2">
      <c r="A796" s="2"/>
      <c r="B796" s="3"/>
      <c r="C796" s="4"/>
      <c r="D796" s="4"/>
      <c r="E796" s="4"/>
      <c r="F796" s="4"/>
      <c r="G796" s="4"/>
      <c r="H796" s="4"/>
      <c r="I796" s="2"/>
      <c r="J796" s="4"/>
      <c r="K796" s="4"/>
      <c r="L796" s="4"/>
      <c r="M796" s="4"/>
      <c r="N796" s="2"/>
      <c r="O796" s="2"/>
      <c r="P796" s="2"/>
      <c r="Q796" s="2"/>
      <c r="R796" s="2"/>
      <c r="S796" s="2"/>
      <c r="T796" s="4"/>
      <c r="U796" s="4"/>
      <c r="V796" s="4"/>
      <c r="W796" s="5"/>
      <c r="X796" s="4"/>
      <c r="Y796" s="4"/>
      <c r="Z796" s="4"/>
      <c r="AA796" s="4"/>
      <c r="AB796" s="4"/>
      <c r="AC796" s="3"/>
      <c r="AD796" s="3"/>
      <c r="AE796" s="4"/>
      <c r="AF796" s="3"/>
      <c r="AG796" s="4"/>
      <c r="AH796" s="4"/>
      <c r="AI796" s="4"/>
      <c r="AJ796" s="4"/>
      <c r="AK796" s="4"/>
      <c r="AL796" s="4"/>
      <c r="AM796" s="4"/>
    </row>
    <row r="797" spans="1:39" ht="15.75" customHeight="1" x14ac:dyDescent="0.2">
      <c r="A797" s="2"/>
      <c r="B797" s="3"/>
      <c r="C797" s="4"/>
      <c r="D797" s="4"/>
      <c r="E797" s="4"/>
      <c r="F797" s="4"/>
      <c r="G797" s="4"/>
      <c r="H797" s="4"/>
      <c r="I797" s="2"/>
      <c r="J797" s="4"/>
      <c r="K797" s="4"/>
      <c r="L797" s="4"/>
      <c r="M797" s="4"/>
      <c r="N797" s="2"/>
      <c r="O797" s="2"/>
      <c r="P797" s="2"/>
      <c r="Q797" s="2"/>
      <c r="R797" s="2"/>
      <c r="S797" s="2"/>
      <c r="T797" s="4"/>
      <c r="U797" s="4"/>
      <c r="V797" s="4"/>
      <c r="W797" s="5"/>
      <c r="X797" s="4"/>
      <c r="Y797" s="4"/>
      <c r="Z797" s="4"/>
      <c r="AA797" s="4"/>
      <c r="AB797" s="4"/>
      <c r="AC797" s="3"/>
      <c r="AD797" s="3"/>
      <c r="AE797" s="4"/>
      <c r="AF797" s="3"/>
      <c r="AG797" s="4"/>
      <c r="AH797" s="4"/>
      <c r="AI797" s="4"/>
      <c r="AJ797" s="4"/>
      <c r="AK797" s="4"/>
      <c r="AL797" s="4"/>
      <c r="AM797" s="4"/>
    </row>
    <row r="798" spans="1:39" ht="15.75" customHeight="1" x14ac:dyDescent="0.2">
      <c r="A798" s="2"/>
      <c r="B798" s="3"/>
      <c r="C798" s="4"/>
      <c r="D798" s="4"/>
      <c r="E798" s="4"/>
      <c r="F798" s="4"/>
      <c r="G798" s="4"/>
      <c r="H798" s="4"/>
      <c r="I798" s="2"/>
      <c r="J798" s="4"/>
      <c r="K798" s="4"/>
      <c r="L798" s="4"/>
      <c r="M798" s="4"/>
      <c r="N798" s="2"/>
      <c r="O798" s="2"/>
      <c r="P798" s="2"/>
      <c r="Q798" s="2"/>
      <c r="R798" s="2"/>
      <c r="S798" s="2"/>
      <c r="T798" s="4"/>
      <c r="U798" s="4"/>
      <c r="V798" s="4"/>
      <c r="W798" s="5"/>
      <c r="X798" s="4"/>
      <c r="Y798" s="4"/>
      <c r="Z798" s="4"/>
      <c r="AA798" s="4"/>
      <c r="AB798" s="4"/>
      <c r="AC798" s="3"/>
      <c r="AD798" s="3"/>
      <c r="AE798" s="4"/>
      <c r="AF798" s="3"/>
      <c r="AG798" s="4"/>
      <c r="AH798" s="4"/>
      <c r="AI798" s="4"/>
      <c r="AJ798" s="4"/>
      <c r="AK798" s="4"/>
      <c r="AL798" s="4"/>
      <c r="AM798" s="4"/>
    </row>
    <row r="799" spans="1:39" ht="15.75" customHeight="1" x14ac:dyDescent="0.2">
      <c r="A799" s="2"/>
      <c r="B799" s="3"/>
      <c r="C799" s="4"/>
      <c r="D799" s="4"/>
      <c r="E799" s="4"/>
      <c r="F799" s="4"/>
      <c r="G799" s="4"/>
      <c r="H799" s="4"/>
      <c r="I799" s="2"/>
      <c r="J799" s="4"/>
      <c r="K799" s="4"/>
      <c r="L799" s="4"/>
      <c r="M799" s="4"/>
      <c r="N799" s="2"/>
      <c r="O799" s="2"/>
      <c r="P799" s="2"/>
      <c r="Q799" s="2"/>
      <c r="R799" s="2"/>
      <c r="S799" s="2"/>
      <c r="T799" s="4"/>
      <c r="U799" s="4"/>
      <c r="V799" s="4"/>
      <c r="W799" s="5"/>
      <c r="X799" s="4"/>
      <c r="Y799" s="4"/>
      <c r="Z799" s="4"/>
      <c r="AA799" s="4"/>
      <c r="AB799" s="4"/>
      <c r="AC799" s="3"/>
      <c r="AD799" s="3"/>
      <c r="AE799" s="4"/>
      <c r="AF799" s="3"/>
      <c r="AG799" s="4"/>
      <c r="AH799" s="4"/>
      <c r="AI799" s="4"/>
      <c r="AJ799" s="4"/>
      <c r="AK799" s="4"/>
      <c r="AL799" s="4"/>
      <c r="AM799" s="4"/>
    </row>
    <row r="800" spans="1:39" ht="15.75" customHeight="1" x14ac:dyDescent="0.2">
      <c r="A800" s="2"/>
      <c r="B800" s="3"/>
      <c r="C800" s="4"/>
      <c r="D800" s="4"/>
      <c r="E800" s="4"/>
      <c r="F800" s="4"/>
      <c r="G800" s="4"/>
      <c r="H800" s="4"/>
      <c r="I800" s="2"/>
      <c r="J800" s="4"/>
      <c r="K800" s="4"/>
      <c r="L800" s="4"/>
      <c r="M800" s="4"/>
      <c r="N800" s="2"/>
      <c r="O800" s="2"/>
      <c r="P800" s="2"/>
      <c r="Q800" s="2"/>
      <c r="R800" s="2"/>
      <c r="S800" s="2"/>
      <c r="T800" s="4"/>
      <c r="U800" s="4"/>
      <c r="V800" s="4"/>
      <c r="W800" s="5"/>
      <c r="X800" s="4"/>
      <c r="Y800" s="4"/>
      <c r="Z800" s="4"/>
      <c r="AA800" s="4"/>
      <c r="AB800" s="4"/>
      <c r="AC800" s="3"/>
      <c r="AD800" s="3"/>
      <c r="AE800" s="4"/>
      <c r="AF800" s="3"/>
      <c r="AG800" s="4"/>
      <c r="AH800" s="4"/>
      <c r="AI800" s="4"/>
      <c r="AJ800" s="4"/>
      <c r="AK800" s="4"/>
      <c r="AL800" s="4"/>
      <c r="AM800" s="4"/>
    </row>
    <row r="801" spans="1:39" ht="15.75" customHeight="1" x14ac:dyDescent="0.2">
      <c r="A801" s="2"/>
      <c r="B801" s="3"/>
      <c r="C801" s="4"/>
      <c r="D801" s="4"/>
      <c r="E801" s="4"/>
      <c r="F801" s="4"/>
      <c r="G801" s="4"/>
      <c r="H801" s="4"/>
      <c r="I801" s="2"/>
      <c r="J801" s="4"/>
      <c r="K801" s="4"/>
      <c r="L801" s="4"/>
      <c r="M801" s="4"/>
      <c r="N801" s="2"/>
      <c r="O801" s="2"/>
      <c r="P801" s="2"/>
      <c r="Q801" s="2"/>
      <c r="R801" s="2"/>
      <c r="S801" s="2"/>
      <c r="T801" s="4"/>
      <c r="U801" s="4"/>
      <c r="V801" s="4"/>
      <c r="W801" s="5"/>
      <c r="X801" s="4"/>
      <c r="Y801" s="4"/>
      <c r="Z801" s="4"/>
      <c r="AA801" s="4"/>
      <c r="AB801" s="4"/>
      <c r="AC801" s="3"/>
      <c r="AD801" s="3"/>
      <c r="AE801" s="4"/>
      <c r="AF801" s="3"/>
      <c r="AG801" s="4"/>
      <c r="AH801" s="4"/>
      <c r="AI801" s="4"/>
      <c r="AJ801" s="4"/>
      <c r="AK801" s="4"/>
      <c r="AL801" s="4"/>
      <c r="AM801" s="4"/>
    </row>
    <row r="802" spans="1:39" ht="15.75" customHeight="1" x14ac:dyDescent="0.2">
      <c r="A802" s="2"/>
      <c r="B802" s="3"/>
      <c r="C802" s="4"/>
      <c r="D802" s="4"/>
      <c r="E802" s="4"/>
      <c r="F802" s="4"/>
      <c r="G802" s="4"/>
      <c r="H802" s="4"/>
      <c r="I802" s="2"/>
      <c r="J802" s="4"/>
      <c r="K802" s="4"/>
      <c r="L802" s="4"/>
      <c r="M802" s="4"/>
      <c r="N802" s="2"/>
      <c r="O802" s="2"/>
      <c r="P802" s="2"/>
      <c r="Q802" s="2"/>
      <c r="R802" s="2"/>
      <c r="S802" s="2"/>
      <c r="T802" s="4"/>
      <c r="U802" s="4"/>
      <c r="V802" s="4"/>
      <c r="W802" s="5"/>
      <c r="X802" s="4"/>
      <c r="Y802" s="4"/>
      <c r="Z802" s="4"/>
      <c r="AA802" s="4"/>
      <c r="AB802" s="4"/>
      <c r="AC802" s="3"/>
      <c r="AD802" s="3"/>
      <c r="AE802" s="4"/>
      <c r="AF802" s="3"/>
      <c r="AG802" s="4"/>
      <c r="AH802" s="4"/>
      <c r="AI802" s="4"/>
      <c r="AJ802" s="4"/>
      <c r="AK802" s="4"/>
      <c r="AL802" s="4"/>
      <c r="AM802" s="4"/>
    </row>
    <row r="803" spans="1:39" ht="15.75" customHeight="1" x14ac:dyDescent="0.2">
      <c r="A803" s="2"/>
      <c r="B803" s="3"/>
      <c r="C803" s="4"/>
      <c r="D803" s="4"/>
      <c r="E803" s="4"/>
      <c r="F803" s="4"/>
      <c r="G803" s="4"/>
      <c r="H803" s="4"/>
      <c r="I803" s="2"/>
      <c r="J803" s="4"/>
      <c r="K803" s="4"/>
      <c r="L803" s="4"/>
      <c r="M803" s="4"/>
      <c r="N803" s="2"/>
      <c r="O803" s="2"/>
      <c r="P803" s="2"/>
      <c r="Q803" s="2"/>
      <c r="R803" s="2"/>
      <c r="S803" s="2"/>
      <c r="T803" s="4"/>
      <c r="U803" s="4"/>
      <c r="V803" s="4"/>
      <c r="W803" s="5"/>
      <c r="X803" s="4"/>
      <c r="Y803" s="4"/>
      <c r="Z803" s="4"/>
      <c r="AA803" s="4"/>
      <c r="AB803" s="4"/>
      <c r="AC803" s="3"/>
      <c r="AD803" s="3"/>
      <c r="AE803" s="4"/>
      <c r="AF803" s="3"/>
      <c r="AG803" s="4"/>
      <c r="AH803" s="4"/>
      <c r="AI803" s="4"/>
      <c r="AJ803" s="4"/>
      <c r="AK803" s="4"/>
      <c r="AL803" s="4"/>
      <c r="AM803" s="4"/>
    </row>
    <row r="804" spans="1:39" ht="15.75" customHeight="1" x14ac:dyDescent="0.2">
      <c r="A804" s="2"/>
      <c r="B804" s="3"/>
      <c r="C804" s="4"/>
      <c r="D804" s="4"/>
      <c r="E804" s="4"/>
      <c r="F804" s="4"/>
      <c r="G804" s="4"/>
      <c r="H804" s="4"/>
      <c r="I804" s="2"/>
      <c r="J804" s="4"/>
      <c r="K804" s="4"/>
      <c r="L804" s="4"/>
      <c r="M804" s="4"/>
      <c r="N804" s="2"/>
      <c r="O804" s="2"/>
      <c r="P804" s="2"/>
      <c r="Q804" s="2"/>
      <c r="R804" s="2"/>
      <c r="S804" s="2"/>
      <c r="T804" s="4"/>
      <c r="U804" s="4"/>
      <c r="V804" s="4"/>
      <c r="W804" s="5"/>
      <c r="X804" s="4"/>
      <c r="Y804" s="4"/>
      <c r="Z804" s="4"/>
      <c r="AA804" s="4"/>
      <c r="AB804" s="4"/>
      <c r="AC804" s="3"/>
      <c r="AD804" s="3"/>
      <c r="AE804" s="4"/>
      <c r="AF804" s="3"/>
      <c r="AG804" s="4"/>
      <c r="AH804" s="4"/>
      <c r="AI804" s="4"/>
      <c r="AJ804" s="4"/>
      <c r="AK804" s="4"/>
      <c r="AL804" s="4"/>
      <c r="AM804" s="4"/>
    </row>
    <row r="805" spans="1:39" ht="15.75" customHeight="1" x14ac:dyDescent="0.2">
      <c r="A805" s="2"/>
      <c r="B805" s="3"/>
      <c r="C805" s="4"/>
      <c r="D805" s="4"/>
      <c r="E805" s="4"/>
      <c r="F805" s="4"/>
      <c r="G805" s="4"/>
      <c r="H805" s="4"/>
      <c r="I805" s="2"/>
      <c r="J805" s="4"/>
      <c r="K805" s="4"/>
      <c r="L805" s="4"/>
      <c r="M805" s="4"/>
      <c r="N805" s="2"/>
      <c r="O805" s="2"/>
      <c r="P805" s="2"/>
      <c r="Q805" s="2"/>
      <c r="R805" s="2"/>
      <c r="S805" s="2"/>
      <c r="T805" s="4"/>
      <c r="U805" s="4"/>
      <c r="V805" s="4"/>
      <c r="W805" s="5"/>
      <c r="X805" s="4"/>
      <c r="Y805" s="4"/>
      <c r="Z805" s="4"/>
      <c r="AA805" s="4"/>
      <c r="AB805" s="4"/>
      <c r="AC805" s="3"/>
      <c r="AD805" s="3"/>
      <c r="AE805" s="4"/>
      <c r="AF805" s="3"/>
      <c r="AG805" s="4"/>
      <c r="AH805" s="4"/>
      <c r="AI805" s="4"/>
      <c r="AJ805" s="4"/>
      <c r="AK805" s="4"/>
      <c r="AL805" s="4"/>
      <c r="AM805" s="4"/>
    </row>
    <row r="806" spans="1:39" ht="15.75" customHeight="1" x14ac:dyDescent="0.2">
      <c r="A806" s="2"/>
      <c r="B806" s="3"/>
      <c r="C806" s="4"/>
      <c r="D806" s="4"/>
      <c r="E806" s="4"/>
      <c r="F806" s="4"/>
      <c r="G806" s="4"/>
      <c r="H806" s="4"/>
      <c r="I806" s="2"/>
      <c r="J806" s="4"/>
      <c r="K806" s="4"/>
      <c r="L806" s="4"/>
      <c r="M806" s="4"/>
      <c r="N806" s="2"/>
      <c r="O806" s="2"/>
      <c r="P806" s="2"/>
      <c r="Q806" s="2"/>
      <c r="R806" s="2"/>
      <c r="S806" s="2"/>
      <c r="T806" s="4"/>
      <c r="U806" s="4"/>
      <c r="V806" s="4"/>
      <c r="W806" s="5"/>
      <c r="X806" s="4"/>
      <c r="Y806" s="4"/>
      <c r="Z806" s="4"/>
      <c r="AA806" s="4"/>
      <c r="AB806" s="4"/>
      <c r="AC806" s="3"/>
      <c r="AD806" s="3"/>
      <c r="AE806" s="4"/>
      <c r="AF806" s="3"/>
      <c r="AG806" s="4"/>
      <c r="AH806" s="4"/>
      <c r="AI806" s="4"/>
      <c r="AJ806" s="4"/>
      <c r="AK806" s="4"/>
      <c r="AL806" s="4"/>
      <c r="AM806" s="4"/>
    </row>
    <row r="807" spans="1:39" ht="15.75" customHeight="1" x14ac:dyDescent="0.2">
      <c r="A807" s="2"/>
      <c r="B807" s="3"/>
      <c r="C807" s="4"/>
      <c r="D807" s="4"/>
      <c r="E807" s="4"/>
      <c r="F807" s="4"/>
      <c r="G807" s="4"/>
      <c r="H807" s="4"/>
      <c r="I807" s="2"/>
      <c r="J807" s="4"/>
      <c r="K807" s="4"/>
      <c r="L807" s="4"/>
      <c r="M807" s="4"/>
      <c r="N807" s="2"/>
      <c r="O807" s="2"/>
      <c r="P807" s="2"/>
      <c r="Q807" s="2"/>
      <c r="R807" s="2"/>
      <c r="S807" s="2"/>
      <c r="T807" s="4"/>
      <c r="U807" s="4"/>
      <c r="V807" s="4"/>
      <c r="W807" s="5"/>
      <c r="X807" s="4"/>
      <c r="Y807" s="4"/>
      <c r="Z807" s="4"/>
      <c r="AA807" s="4"/>
      <c r="AB807" s="4"/>
      <c r="AC807" s="3"/>
      <c r="AD807" s="3"/>
      <c r="AE807" s="4"/>
      <c r="AF807" s="3"/>
      <c r="AG807" s="4"/>
      <c r="AH807" s="4"/>
      <c r="AI807" s="4"/>
      <c r="AJ807" s="4"/>
      <c r="AK807" s="4"/>
      <c r="AL807" s="4"/>
      <c r="AM807" s="4"/>
    </row>
    <row r="808" spans="1:39" ht="15.75" customHeight="1" x14ac:dyDescent="0.2">
      <c r="A808" s="2"/>
      <c r="B808" s="3"/>
      <c r="C808" s="4"/>
      <c r="D808" s="4"/>
      <c r="E808" s="4"/>
      <c r="F808" s="4"/>
      <c r="G808" s="4"/>
      <c r="H808" s="4"/>
      <c r="I808" s="2"/>
      <c r="J808" s="4"/>
      <c r="K808" s="4"/>
      <c r="L808" s="4"/>
      <c r="M808" s="4"/>
      <c r="N808" s="2"/>
      <c r="O808" s="2"/>
      <c r="P808" s="2"/>
      <c r="Q808" s="2"/>
      <c r="R808" s="2"/>
      <c r="S808" s="2"/>
      <c r="T808" s="4"/>
      <c r="U808" s="4"/>
      <c r="V808" s="4"/>
      <c r="W808" s="5"/>
      <c r="X808" s="4"/>
      <c r="Y808" s="4"/>
      <c r="Z808" s="4"/>
      <c r="AA808" s="4"/>
      <c r="AB808" s="4"/>
      <c r="AC808" s="3"/>
      <c r="AD808" s="3"/>
      <c r="AE808" s="4"/>
      <c r="AF808" s="3"/>
      <c r="AG808" s="4"/>
      <c r="AH808" s="4"/>
      <c r="AI808" s="4"/>
      <c r="AJ808" s="4"/>
      <c r="AK808" s="4"/>
      <c r="AL808" s="4"/>
      <c r="AM808" s="4"/>
    </row>
    <row r="809" spans="1:39" ht="15.75" customHeight="1" x14ac:dyDescent="0.2">
      <c r="A809" s="2"/>
      <c r="B809" s="3"/>
      <c r="C809" s="4"/>
      <c r="D809" s="4"/>
      <c r="E809" s="4"/>
      <c r="F809" s="4"/>
      <c r="G809" s="4"/>
      <c r="H809" s="4"/>
      <c r="I809" s="2"/>
      <c r="J809" s="4"/>
      <c r="K809" s="4"/>
      <c r="L809" s="4"/>
      <c r="M809" s="4"/>
      <c r="N809" s="2"/>
      <c r="O809" s="2"/>
      <c r="P809" s="2"/>
      <c r="Q809" s="2"/>
      <c r="R809" s="2"/>
      <c r="S809" s="2"/>
      <c r="T809" s="4"/>
      <c r="U809" s="4"/>
      <c r="V809" s="4"/>
      <c r="W809" s="5"/>
      <c r="X809" s="4"/>
      <c r="Y809" s="4"/>
      <c r="Z809" s="4"/>
      <c r="AA809" s="4"/>
      <c r="AB809" s="4"/>
      <c r="AC809" s="3"/>
      <c r="AD809" s="3"/>
      <c r="AE809" s="4"/>
      <c r="AF809" s="3"/>
      <c r="AG809" s="4"/>
      <c r="AH809" s="4"/>
      <c r="AI809" s="4"/>
      <c r="AJ809" s="4"/>
      <c r="AK809" s="4"/>
      <c r="AL809" s="4"/>
      <c r="AM809" s="4"/>
    </row>
    <row r="810" spans="1:39" ht="15.75" customHeight="1" x14ac:dyDescent="0.2">
      <c r="A810" s="2"/>
      <c r="B810" s="3"/>
      <c r="C810" s="4"/>
      <c r="D810" s="4"/>
      <c r="E810" s="4"/>
      <c r="F810" s="4"/>
      <c r="G810" s="4"/>
      <c r="H810" s="4"/>
      <c r="I810" s="2"/>
      <c r="J810" s="4"/>
      <c r="K810" s="4"/>
      <c r="L810" s="4"/>
      <c r="M810" s="4"/>
      <c r="N810" s="2"/>
      <c r="O810" s="2"/>
      <c r="P810" s="2"/>
      <c r="Q810" s="2"/>
      <c r="R810" s="2"/>
      <c r="S810" s="2"/>
      <c r="T810" s="4"/>
      <c r="U810" s="4"/>
      <c r="V810" s="4"/>
      <c r="W810" s="5"/>
      <c r="X810" s="4"/>
      <c r="Y810" s="4"/>
      <c r="Z810" s="4"/>
      <c r="AA810" s="4"/>
      <c r="AB810" s="4"/>
      <c r="AC810" s="3"/>
      <c r="AD810" s="3"/>
      <c r="AE810" s="4"/>
      <c r="AF810" s="3"/>
      <c r="AG810" s="4"/>
      <c r="AH810" s="4"/>
      <c r="AI810" s="4"/>
      <c r="AJ810" s="4"/>
      <c r="AK810" s="4"/>
      <c r="AL810" s="4"/>
      <c r="AM810" s="4"/>
    </row>
    <row r="811" spans="1:39" ht="15.75" customHeight="1" x14ac:dyDescent="0.2">
      <c r="A811" s="2"/>
      <c r="B811" s="3"/>
      <c r="C811" s="4"/>
      <c r="D811" s="4"/>
      <c r="E811" s="4"/>
      <c r="F811" s="4"/>
      <c r="G811" s="4"/>
      <c r="H811" s="4"/>
      <c r="I811" s="2"/>
      <c r="J811" s="4"/>
      <c r="K811" s="4"/>
      <c r="L811" s="4"/>
      <c r="M811" s="4"/>
      <c r="N811" s="2"/>
      <c r="O811" s="2"/>
      <c r="P811" s="2"/>
      <c r="Q811" s="2"/>
      <c r="R811" s="2"/>
      <c r="S811" s="2"/>
      <c r="T811" s="4"/>
      <c r="U811" s="4"/>
      <c r="V811" s="4"/>
      <c r="W811" s="5"/>
      <c r="X811" s="4"/>
      <c r="Y811" s="4"/>
      <c r="Z811" s="4"/>
      <c r="AA811" s="4"/>
      <c r="AB811" s="4"/>
      <c r="AC811" s="3"/>
      <c r="AD811" s="3"/>
      <c r="AE811" s="4"/>
      <c r="AF811" s="3"/>
      <c r="AG811" s="4"/>
      <c r="AH811" s="4"/>
      <c r="AI811" s="4"/>
      <c r="AJ811" s="4"/>
      <c r="AK811" s="4"/>
      <c r="AL811" s="4"/>
      <c r="AM811" s="4"/>
    </row>
    <row r="812" spans="1:39" ht="15.75" customHeight="1" x14ac:dyDescent="0.2">
      <c r="A812" s="2"/>
      <c r="B812" s="3"/>
      <c r="C812" s="4"/>
      <c r="D812" s="4"/>
      <c r="E812" s="4"/>
      <c r="F812" s="4"/>
      <c r="G812" s="4"/>
      <c r="H812" s="4"/>
      <c r="I812" s="2"/>
      <c r="J812" s="4"/>
      <c r="K812" s="4"/>
      <c r="L812" s="4"/>
      <c r="M812" s="4"/>
      <c r="N812" s="2"/>
      <c r="O812" s="2"/>
      <c r="P812" s="2"/>
      <c r="Q812" s="2"/>
      <c r="R812" s="2"/>
      <c r="S812" s="2"/>
      <c r="T812" s="4"/>
      <c r="U812" s="4"/>
      <c r="V812" s="4"/>
      <c r="W812" s="5"/>
      <c r="X812" s="4"/>
      <c r="Y812" s="4"/>
      <c r="Z812" s="4"/>
      <c r="AA812" s="4"/>
      <c r="AB812" s="4"/>
      <c r="AC812" s="3"/>
      <c r="AD812" s="3"/>
      <c r="AE812" s="4"/>
      <c r="AF812" s="3"/>
      <c r="AG812" s="4"/>
      <c r="AH812" s="4"/>
      <c r="AI812" s="4"/>
      <c r="AJ812" s="4"/>
      <c r="AK812" s="4"/>
      <c r="AL812" s="4"/>
      <c r="AM812" s="4"/>
    </row>
    <row r="813" spans="1:39" ht="15.75" customHeight="1" x14ac:dyDescent="0.2">
      <c r="A813" s="2"/>
      <c r="B813" s="3"/>
      <c r="C813" s="4"/>
      <c r="D813" s="4"/>
      <c r="E813" s="4"/>
      <c r="F813" s="4"/>
      <c r="G813" s="4"/>
      <c r="H813" s="4"/>
      <c r="I813" s="2"/>
      <c r="J813" s="4"/>
      <c r="K813" s="4"/>
      <c r="L813" s="4"/>
      <c r="M813" s="4"/>
      <c r="N813" s="2"/>
      <c r="O813" s="2"/>
      <c r="P813" s="2"/>
      <c r="Q813" s="2"/>
      <c r="R813" s="2"/>
      <c r="S813" s="2"/>
      <c r="T813" s="4"/>
      <c r="U813" s="4"/>
      <c r="V813" s="4"/>
      <c r="W813" s="5"/>
      <c r="X813" s="4"/>
      <c r="Y813" s="4"/>
      <c r="Z813" s="4"/>
      <c r="AA813" s="4"/>
      <c r="AB813" s="4"/>
      <c r="AC813" s="3"/>
      <c r="AD813" s="3"/>
      <c r="AE813" s="4"/>
      <c r="AF813" s="3"/>
      <c r="AG813" s="4"/>
      <c r="AH813" s="4"/>
      <c r="AI813" s="4"/>
      <c r="AJ813" s="4"/>
      <c r="AK813" s="4"/>
      <c r="AL813" s="4"/>
      <c r="AM813" s="4"/>
    </row>
    <row r="814" spans="1:39" ht="15.75" customHeight="1" x14ac:dyDescent="0.2">
      <c r="A814" s="2"/>
      <c r="B814" s="3"/>
      <c r="C814" s="4"/>
      <c r="D814" s="4"/>
      <c r="E814" s="4"/>
      <c r="F814" s="4"/>
      <c r="G814" s="4"/>
      <c r="H814" s="4"/>
      <c r="I814" s="2"/>
      <c r="J814" s="4"/>
      <c r="K814" s="4"/>
      <c r="L814" s="4"/>
      <c r="M814" s="4"/>
      <c r="N814" s="2"/>
      <c r="O814" s="2"/>
      <c r="P814" s="2"/>
      <c r="Q814" s="2"/>
      <c r="R814" s="2"/>
      <c r="S814" s="2"/>
      <c r="T814" s="4"/>
      <c r="U814" s="4"/>
      <c r="V814" s="4"/>
      <c r="W814" s="5"/>
      <c r="X814" s="4"/>
      <c r="Y814" s="4"/>
      <c r="Z814" s="4"/>
      <c r="AA814" s="4"/>
      <c r="AB814" s="4"/>
      <c r="AC814" s="3"/>
      <c r="AD814" s="3"/>
      <c r="AE814" s="4"/>
      <c r="AF814" s="3"/>
      <c r="AG814" s="4"/>
      <c r="AH814" s="4"/>
      <c r="AI814" s="4"/>
      <c r="AJ814" s="4"/>
      <c r="AK814" s="4"/>
      <c r="AL814" s="4"/>
      <c r="AM814" s="4"/>
    </row>
    <row r="815" spans="1:39" ht="15.75" customHeight="1" x14ac:dyDescent="0.2">
      <c r="A815" s="2"/>
      <c r="B815" s="3"/>
      <c r="C815" s="4"/>
      <c r="D815" s="4"/>
      <c r="E815" s="4"/>
      <c r="F815" s="4"/>
      <c r="G815" s="4"/>
      <c r="H815" s="4"/>
      <c r="I815" s="2"/>
      <c r="J815" s="4"/>
      <c r="K815" s="4"/>
      <c r="L815" s="4"/>
      <c r="M815" s="4"/>
      <c r="N815" s="2"/>
      <c r="O815" s="2"/>
      <c r="P815" s="2"/>
      <c r="Q815" s="2"/>
      <c r="R815" s="2"/>
      <c r="S815" s="2"/>
      <c r="T815" s="4"/>
      <c r="U815" s="4"/>
      <c r="V815" s="4"/>
      <c r="W815" s="5"/>
      <c r="X815" s="4"/>
      <c r="Y815" s="4"/>
      <c r="Z815" s="4"/>
      <c r="AA815" s="4"/>
      <c r="AB815" s="4"/>
      <c r="AC815" s="3"/>
      <c r="AD815" s="3"/>
      <c r="AE815" s="4"/>
      <c r="AF815" s="3"/>
      <c r="AG815" s="4"/>
      <c r="AH815" s="4"/>
      <c r="AI815" s="4"/>
      <c r="AJ815" s="4"/>
      <c r="AK815" s="4"/>
      <c r="AL815" s="4"/>
      <c r="AM815" s="4"/>
    </row>
    <row r="816" spans="1:39" ht="15.75" customHeight="1" x14ac:dyDescent="0.2">
      <c r="A816" s="2"/>
      <c r="B816" s="3"/>
      <c r="C816" s="4"/>
      <c r="D816" s="4"/>
      <c r="E816" s="4"/>
      <c r="F816" s="4"/>
      <c r="G816" s="4"/>
      <c r="H816" s="4"/>
      <c r="I816" s="2"/>
      <c r="J816" s="4"/>
      <c r="K816" s="4"/>
      <c r="L816" s="4"/>
      <c r="M816" s="4"/>
      <c r="N816" s="2"/>
      <c r="O816" s="2"/>
      <c r="P816" s="2"/>
      <c r="Q816" s="2"/>
      <c r="R816" s="2"/>
      <c r="S816" s="2"/>
      <c r="T816" s="4"/>
      <c r="U816" s="4"/>
      <c r="V816" s="4"/>
      <c r="W816" s="5"/>
      <c r="X816" s="4"/>
      <c r="Y816" s="4"/>
      <c r="Z816" s="4"/>
      <c r="AA816" s="4"/>
      <c r="AB816" s="4"/>
      <c r="AC816" s="3"/>
      <c r="AD816" s="3"/>
      <c r="AE816" s="4"/>
      <c r="AF816" s="3"/>
      <c r="AG816" s="4"/>
      <c r="AH816" s="4"/>
      <c r="AI816" s="4"/>
      <c r="AJ816" s="4"/>
      <c r="AK816" s="4"/>
      <c r="AL816" s="4"/>
      <c r="AM816" s="4"/>
    </row>
    <row r="817" spans="1:39" ht="15.75" customHeight="1" x14ac:dyDescent="0.2">
      <c r="A817" s="2"/>
      <c r="B817" s="3"/>
      <c r="C817" s="4"/>
      <c r="D817" s="4"/>
      <c r="E817" s="4"/>
      <c r="F817" s="4"/>
      <c r="G817" s="4"/>
      <c r="H817" s="4"/>
      <c r="I817" s="2"/>
      <c r="J817" s="4"/>
      <c r="K817" s="4"/>
      <c r="L817" s="4"/>
      <c r="M817" s="4"/>
      <c r="N817" s="2"/>
      <c r="O817" s="2"/>
      <c r="P817" s="2"/>
      <c r="Q817" s="2"/>
      <c r="R817" s="2"/>
      <c r="S817" s="2"/>
      <c r="T817" s="4"/>
      <c r="U817" s="4"/>
      <c r="V817" s="4"/>
      <c r="W817" s="5"/>
      <c r="X817" s="4"/>
      <c r="Y817" s="4"/>
      <c r="Z817" s="4"/>
      <c r="AA817" s="4"/>
      <c r="AB817" s="4"/>
      <c r="AC817" s="3"/>
      <c r="AD817" s="3"/>
      <c r="AE817" s="4"/>
      <c r="AF817" s="3"/>
      <c r="AG817" s="4"/>
      <c r="AH817" s="4"/>
      <c r="AI817" s="4"/>
      <c r="AJ817" s="4"/>
      <c r="AK817" s="4"/>
      <c r="AL817" s="4"/>
      <c r="AM817" s="4"/>
    </row>
    <row r="818" spans="1:39" ht="15.75" customHeight="1" x14ac:dyDescent="0.2">
      <c r="A818" s="2"/>
      <c r="B818" s="3"/>
      <c r="C818" s="4"/>
      <c r="D818" s="4"/>
      <c r="E818" s="4"/>
      <c r="F818" s="4"/>
      <c r="G818" s="4"/>
      <c r="H818" s="4"/>
      <c r="I818" s="2"/>
      <c r="J818" s="4"/>
      <c r="K818" s="4"/>
      <c r="L818" s="4"/>
      <c r="M818" s="4"/>
      <c r="N818" s="2"/>
      <c r="O818" s="2"/>
      <c r="P818" s="2"/>
      <c r="Q818" s="2"/>
      <c r="R818" s="2"/>
      <c r="S818" s="2"/>
      <c r="T818" s="4"/>
      <c r="U818" s="4"/>
      <c r="V818" s="4"/>
      <c r="W818" s="5"/>
      <c r="X818" s="4"/>
      <c r="Y818" s="4"/>
      <c r="Z818" s="4"/>
      <c r="AA818" s="4"/>
      <c r="AB818" s="4"/>
      <c r="AC818" s="3"/>
      <c r="AD818" s="3"/>
      <c r="AE818" s="4"/>
      <c r="AF818" s="3"/>
      <c r="AG818" s="4"/>
      <c r="AH818" s="4"/>
      <c r="AI818" s="4"/>
      <c r="AJ818" s="4"/>
      <c r="AK818" s="4"/>
      <c r="AL818" s="4"/>
      <c r="AM818" s="4"/>
    </row>
    <row r="819" spans="1:39" ht="15.75" customHeight="1" x14ac:dyDescent="0.2">
      <c r="A819" s="2"/>
      <c r="B819" s="3"/>
      <c r="C819" s="4"/>
      <c r="D819" s="4"/>
      <c r="E819" s="4"/>
      <c r="F819" s="4"/>
      <c r="G819" s="4"/>
      <c r="H819" s="4"/>
      <c r="I819" s="2"/>
      <c r="J819" s="4"/>
      <c r="K819" s="4"/>
      <c r="L819" s="4"/>
      <c r="M819" s="4"/>
      <c r="N819" s="2"/>
      <c r="O819" s="2"/>
      <c r="P819" s="2"/>
      <c r="Q819" s="2"/>
      <c r="R819" s="2"/>
      <c r="S819" s="2"/>
      <c r="T819" s="4"/>
      <c r="U819" s="4"/>
      <c r="V819" s="4"/>
      <c r="W819" s="5"/>
      <c r="X819" s="4"/>
      <c r="Y819" s="4"/>
      <c r="Z819" s="4"/>
      <c r="AA819" s="4"/>
      <c r="AB819" s="4"/>
      <c r="AC819" s="3"/>
      <c r="AD819" s="3"/>
      <c r="AE819" s="4"/>
      <c r="AF819" s="3"/>
      <c r="AG819" s="4"/>
      <c r="AH819" s="4"/>
      <c r="AI819" s="4"/>
      <c r="AJ819" s="4"/>
      <c r="AK819" s="4"/>
      <c r="AL819" s="4"/>
      <c r="AM819" s="4"/>
    </row>
    <row r="820" spans="1:39" ht="15.75" customHeight="1" x14ac:dyDescent="0.2">
      <c r="A820" s="2"/>
      <c r="B820" s="3"/>
      <c r="C820" s="4"/>
      <c r="D820" s="4"/>
      <c r="E820" s="4"/>
      <c r="F820" s="4"/>
      <c r="G820" s="4"/>
      <c r="H820" s="4"/>
      <c r="I820" s="2"/>
      <c r="J820" s="4"/>
      <c r="K820" s="4"/>
      <c r="L820" s="4"/>
      <c r="M820" s="4"/>
      <c r="N820" s="2"/>
      <c r="O820" s="2"/>
      <c r="P820" s="2"/>
      <c r="Q820" s="2"/>
      <c r="R820" s="2"/>
      <c r="S820" s="2"/>
      <c r="T820" s="4"/>
      <c r="U820" s="4"/>
      <c r="V820" s="4"/>
      <c r="W820" s="5"/>
      <c r="X820" s="4"/>
      <c r="Y820" s="4"/>
      <c r="Z820" s="4"/>
      <c r="AA820" s="4"/>
      <c r="AB820" s="4"/>
      <c r="AC820" s="3"/>
      <c r="AD820" s="3"/>
      <c r="AE820" s="4"/>
      <c r="AF820" s="3"/>
      <c r="AG820" s="4"/>
      <c r="AH820" s="4"/>
      <c r="AI820" s="4"/>
      <c r="AJ820" s="4"/>
      <c r="AK820" s="4"/>
      <c r="AL820" s="4"/>
      <c r="AM820" s="4"/>
    </row>
    <row r="821" spans="1:39" ht="15.75" customHeight="1" x14ac:dyDescent="0.2">
      <c r="A821" s="2"/>
      <c r="B821" s="3"/>
      <c r="C821" s="4"/>
      <c r="D821" s="4"/>
      <c r="E821" s="4"/>
      <c r="F821" s="4"/>
      <c r="G821" s="4"/>
      <c r="H821" s="4"/>
      <c r="I821" s="2"/>
      <c r="J821" s="4"/>
      <c r="K821" s="4"/>
      <c r="L821" s="4"/>
      <c r="M821" s="4"/>
      <c r="N821" s="2"/>
      <c r="O821" s="2"/>
      <c r="P821" s="2"/>
      <c r="Q821" s="2"/>
      <c r="R821" s="2"/>
      <c r="S821" s="2"/>
      <c r="T821" s="4"/>
      <c r="U821" s="4"/>
      <c r="V821" s="4"/>
      <c r="W821" s="5"/>
      <c r="X821" s="4"/>
      <c r="Y821" s="4"/>
      <c r="Z821" s="4"/>
      <c r="AA821" s="4"/>
      <c r="AB821" s="4"/>
      <c r="AC821" s="3"/>
      <c r="AD821" s="3"/>
      <c r="AE821" s="4"/>
      <c r="AF821" s="3"/>
      <c r="AG821" s="4"/>
      <c r="AH821" s="4"/>
      <c r="AI821" s="4"/>
      <c r="AJ821" s="4"/>
      <c r="AK821" s="4"/>
      <c r="AL821" s="4"/>
      <c r="AM821" s="4"/>
    </row>
    <row r="822" spans="1:39" ht="15.75" customHeight="1" x14ac:dyDescent="0.2">
      <c r="A822" s="2"/>
      <c r="B822" s="3"/>
      <c r="C822" s="4"/>
      <c r="D822" s="4"/>
      <c r="E822" s="4"/>
      <c r="F822" s="4"/>
      <c r="G822" s="4"/>
      <c r="H822" s="4"/>
      <c r="I822" s="2"/>
      <c r="J822" s="4"/>
      <c r="K822" s="4"/>
      <c r="L822" s="4"/>
      <c r="M822" s="4"/>
      <c r="N822" s="2"/>
      <c r="O822" s="2"/>
      <c r="P822" s="2"/>
      <c r="Q822" s="2"/>
      <c r="R822" s="2"/>
      <c r="S822" s="2"/>
      <c r="T822" s="4"/>
      <c r="U822" s="4"/>
      <c r="V822" s="4"/>
      <c r="W822" s="5"/>
      <c r="X822" s="4"/>
      <c r="Y822" s="4"/>
      <c r="Z822" s="4"/>
      <c r="AA822" s="4"/>
      <c r="AB822" s="4"/>
      <c r="AC822" s="3"/>
      <c r="AD822" s="3"/>
      <c r="AE822" s="4"/>
      <c r="AF822" s="3"/>
      <c r="AG822" s="4"/>
      <c r="AH822" s="4"/>
      <c r="AI822" s="4"/>
      <c r="AJ822" s="4"/>
      <c r="AK822" s="4"/>
      <c r="AL822" s="4"/>
      <c r="AM822" s="4"/>
    </row>
    <row r="823" spans="1:39" ht="15.75" customHeight="1" x14ac:dyDescent="0.2">
      <c r="A823" s="2"/>
      <c r="B823" s="3"/>
      <c r="C823" s="4"/>
      <c r="D823" s="4"/>
      <c r="E823" s="4"/>
      <c r="F823" s="4"/>
      <c r="G823" s="4"/>
      <c r="H823" s="4"/>
      <c r="I823" s="2"/>
      <c r="J823" s="4"/>
      <c r="K823" s="4"/>
      <c r="L823" s="4"/>
      <c r="M823" s="4"/>
      <c r="N823" s="2"/>
      <c r="O823" s="2"/>
      <c r="P823" s="2"/>
      <c r="Q823" s="2"/>
      <c r="R823" s="2"/>
      <c r="S823" s="2"/>
      <c r="T823" s="4"/>
      <c r="U823" s="4"/>
      <c r="V823" s="4"/>
      <c r="W823" s="5"/>
      <c r="X823" s="4"/>
      <c r="Y823" s="4"/>
      <c r="Z823" s="4"/>
      <c r="AA823" s="4"/>
      <c r="AB823" s="4"/>
      <c r="AC823" s="3"/>
      <c r="AD823" s="3"/>
      <c r="AE823" s="4"/>
      <c r="AF823" s="3"/>
      <c r="AG823" s="4"/>
      <c r="AH823" s="4"/>
      <c r="AI823" s="4"/>
      <c r="AJ823" s="4"/>
      <c r="AK823" s="4"/>
      <c r="AL823" s="4"/>
      <c r="AM823" s="4"/>
    </row>
    <row r="824" spans="1:39" ht="15.75" customHeight="1" x14ac:dyDescent="0.2">
      <c r="A824" s="2"/>
      <c r="B824" s="3"/>
      <c r="C824" s="4"/>
      <c r="D824" s="4"/>
      <c r="E824" s="4"/>
      <c r="F824" s="4"/>
      <c r="G824" s="4"/>
      <c r="H824" s="4"/>
      <c r="I824" s="2"/>
      <c r="J824" s="4"/>
      <c r="K824" s="4"/>
      <c r="L824" s="4"/>
      <c r="M824" s="4"/>
      <c r="N824" s="2"/>
      <c r="O824" s="2"/>
      <c r="P824" s="2"/>
      <c r="Q824" s="2"/>
      <c r="R824" s="2"/>
      <c r="S824" s="2"/>
      <c r="T824" s="4"/>
      <c r="U824" s="4"/>
      <c r="V824" s="4"/>
      <c r="W824" s="5"/>
      <c r="X824" s="4"/>
      <c r="Y824" s="4"/>
      <c r="Z824" s="4"/>
      <c r="AA824" s="4"/>
      <c r="AB824" s="4"/>
      <c r="AC824" s="3"/>
      <c r="AD824" s="3"/>
      <c r="AE824" s="4"/>
      <c r="AF824" s="3"/>
      <c r="AG824" s="4"/>
      <c r="AH824" s="4"/>
      <c r="AI824" s="4"/>
      <c r="AJ824" s="4"/>
      <c r="AK824" s="4"/>
      <c r="AL824" s="4"/>
      <c r="AM824" s="4"/>
    </row>
    <row r="825" spans="1:39" ht="15.75" customHeight="1" x14ac:dyDescent="0.2">
      <c r="A825" s="2"/>
      <c r="B825" s="3"/>
      <c r="C825" s="4"/>
      <c r="D825" s="4"/>
      <c r="E825" s="4"/>
      <c r="F825" s="4"/>
      <c r="G825" s="4"/>
      <c r="H825" s="4"/>
      <c r="I825" s="2"/>
      <c r="J825" s="4"/>
      <c r="K825" s="4"/>
      <c r="L825" s="4"/>
      <c r="M825" s="4"/>
      <c r="N825" s="2"/>
      <c r="O825" s="2"/>
      <c r="P825" s="2"/>
      <c r="Q825" s="2"/>
      <c r="R825" s="2"/>
      <c r="S825" s="2"/>
      <c r="T825" s="4"/>
      <c r="U825" s="4"/>
      <c r="V825" s="4"/>
      <c r="W825" s="5"/>
      <c r="X825" s="4"/>
      <c r="Y825" s="4"/>
      <c r="Z825" s="4"/>
      <c r="AA825" s="4"/>
      <c r="AB825" s="4"/>
      <c r="AC825" s="3"/>
      <c r="AD825" s="3"/>
      <c r="AE825" s="4"/>
      <c r="AF825" s="3"/>
      <c r="AG825" s="4"/>
      <c r="AH825" s="4"/>
      <c r="AI825" s="4"/>
      <c r="AJ825" s="4"/>
      <c r="AK825" s="4"/>
      <c r="AL825" s="4"/>
      <c r="AM825" s="4"/>
    </row>
    <row r="826" spans="1:39" ht="15.75" customHeight="1" x14ac:dyDescent="0.2">
      <c r="A826" s="2"/>
      <c r="B826" s="3"/>
      <c r="C826" s="4"/>
      <c r="D826" s="4"/>
      <c r="E826" s="4"/>
      <c r="F826" s="4"/>
      <c r="G826" s="4"/>
      <c r="H826" s="4"/>
      <c r="I826" s="2"/>
      <c r="J826" s="4"/>
      <c r="K826" s="4"/>
      <c r="L826" s="4"/>
      <c r="M826" s="4"/>
      <c r="N826" s="2"/>
      <c r="O826" s="2"/>
      <c r="P826" s="2"/>
      <c r="Q826" s="2"/>
      <c r="R826" s="2"/>
      <c r="S826" s="2"/>
      <c r="T826" s="4"/>
      <c r="U826" s="4"/>
      <c r="V826" s="4"/>
      <c r="W826" s="5"/>
      <c r="X826" s="4"/>
      <c r="Y826" s="4"/>
      <c r="Z826" s="4"/>
      <c r="AA826" s="4"/>
      <c r="AB826" s="4"/>
      <c r="AC826" s="3"/>
      <c r="AD826" s="3"/>
      <c r="AE826" s="4"/>
      <c r="AF826" s="3"/>
      <c r="AG826" s="4"/>
      <c r="AH826" s="4"/>
      <c r="AI826" s="4"/>
      <c r="AJ826" s="4"/>
      <c r="AK826" s="4"/>
      <c r="AL826" s="4"/>
      <c r="AM826" s="4"/>
    </row>
    <row r="827" spans="1:39" ht="15.75" customHeight="1" x14ac:dyDescent="0.2">
      <c r="A827" s="2"/>
      <c r="B827" s="3"/>
      <c r="C827" s="4"/>
      <c r="D827" s="4"/>
      <c r="E827" s="4"/>
      <c r="F827" s="4"/>
      <c r="G827" s="4"/>
      <c r="H827" s="4"/>
      <c r="I827" s="2"/>
      <c r="J827" s="4"/>
      <c r="K827" s="4"/>
      <c r="L827" s="4"/>
      <c r="M827" s="4"/>
      <c r="N827" s="2"/>
      <c r="O827" s="2"/>
      <c r="P827" s="2"/>
      <c r="Q827" s="2"/>
      <c r="R827" s="2"/>
      <c r="S827" s="2"/>
      <c r="T827" s="4"/>
      <c r="U827" s="4"/>
      <c r="V827" s="4"/>
      <c r="W827" s="5"/>
      <c r="X827" s="4"/>
      <c r="Y827" s="4"/>
      <c r="Z827" s="4"/>
      <c r="AA827" s="4"/>
      <c r="AB827" s="4"/>
      <c r="AC827" s="3"/>
      <c r="AD827" s="3"/>
      <c r="AE827" s="4"/>
      <c r="AF827" s="3"/>
      <c r="AG827" s="4"/>
      <c r="AH827" s="4"/>
      <c r="AI827" s="4"/>
      <c r="AJ827" s="4"/>
      <c r="AK827" s="4"/>
      <c r="AL827" s="4"/>
      <c r="AM827" s="4"/>
    </row>
    <row r="828" spans="1:39" ht="15.75" customHeight="1" x14ac:dyDescent="0.2">
      <c r="A828" s="2"/>
      <c r="B828" s="3"/>
      <c r="C828" s="4"/>
      <c r="D828" s="4"/>
      <c r="E828" s="4"/>
      <c r="F828" s="4"/>
      <c r="G828" s="4"/>
      <c r="H828" s="4"/>
      <c r="I828" s="2"/>
      <c r="J828" s="4"/>
      <c r="K828" s="4"/>
      <c r="L828" s="4"/>
      <c r="M828" s="4"/>
      <c r="N828" s="2"/>
      <c r="O828" s="2"/>
      <c r="P828" s="2"/>
      <c r="Q828" s="2"/>
      <c r="R828" s="2"/>
      <c r="S828" s="2"/>
      <c r="T828" s="4"/>
      <c r="U828" s="4"/>
      <c r="V828" s="4"/>
      <c r="W828" s="5"/>
      <c r="X828" s="4"/>
      <c r="Y828" s="4"/>
      <c r="Z828" s="4"/>
      <c r="AA828" s="4"/>
      <c r="AB828" s="4"/>
      <c r="AC828" s="3"/>
      <c r="AD828" s="3"/>
      <c r="AE828" s="4"/>
      <c r="AF828" s="3"/>
      <c r="AG828" s="4"/>
      <c r="AH828" s="4"/>
      <c r="AI828" s="4"/>
      <c r="AJ828" s="4"/>
      <c r="AK828" s="4"/>
      <c r="AL828" s="4"/>
      <c r="AM828" s="4"/>
    </row>
    <row r="829" spans="1:39" ht="15.75" customHeight="1" x14ac:dyDescent="0.2">
      <c r="A829" s="2"/>
      <c r="B829" s="3"/>
      <c r="C829" s="4"/>
      <c r="D829" s="4"/>
      <c r="E829" s="4"/>
      <c r="F829" s="4"/>
      <c r="G829" s="4"/>
      <c r="H829" s="4"/>
      <c r="I829" s="2"/>
      <c r="J829" s="4"/>
      <c r="K829" s="4"/>
      <c r="L829" s="4"/>
      <c r="M829" s="4"/>
      <c r="N829" s="2"/>
      <c r="O829" s="2"/>
      <c r="P829" s="2"/>
      <c r="Q829" s="2"/>
      <c r="R829" s="2"/>
      <c r="S829" s="2"/>
      <c r="T829" s="4"/>
      <c r="U829" s="4"/>
      <c r="V829" s="4"/>
      <c r="W829" s="5"/>
      <c r="X829" s="4"/>
      <c r="Y829" s="4"/>
      <c r="Z829" s="4"/>
      <c r="AA829" s="4"/>
      <c r="AB829" s="4"/>
      <c r="AC829" s="3"/>
      <c r="AD829" s="3"/>
      <c r="AE829" s="4"/>
      <c r="AF829" s="3"/>
      <c r="AG829" s="4"/>
      <c r="AH829" s="4"/>
      <c r="AI829" s="4"/>
      <c r="AJ829" s="4"/>
      <c r="AK829" s="4"/>
      <c r="AL829" s="4"/>
      <c r="AM829" s="4"/>
    </row>
    <row r="830" spans="1:39" ht="15.75" customHeight="1" x14ac:dyDescent="0.2">
      <c r="A830" s="2"/>
      <c r="B830" s="3"/>
      <c r="C830" s="4"/>
      <c r="D830" s="4"/>
      <c r="E830" s="4"/>
      <c r="F830" s="4"/>
      <c r="G830" s="4"/>
      <c r="H830" s="4"/>
      <c r="I830" s="2"/>
      <c r="J830" s="4"/>
      <c r="K830" s="4"/>
      <c r="L830" s="4"/>
      <c r="M830" s="4"/>
      <c r="N830" s="2"/>
      <c r="O830" s="2"/>
      <c r="P830" s="2"/>
      <c r="Q830" s="2"/>
      <c r="R830" s="2"/>
      <c r="S830" s="2"/>
      <c r="T830" s="4"/>
      <c r="U830" s="4"/>
      <c r="V830" s="4"/>
      <c r="W830" s="5"/>
      <c r="X830" s="4"/>
      <c r="Y830" s="4"/>
      <c r="Z830" s="4"/>
      <c r="AA830" s="4"/>
      <c r="AB830" s="4"/>
      <c r="AC830" s="3"/>
      <c r="AD830" s="3"/>
      <c r="AE830" s="4"/>
      <c r="AF830" s="3"/>
      <c r="AG830" s="4"/>
      <c r="AH830" s="4"/>
      <c r="AI830" s="4"/>
      <c r="AJ830" s="4"/>
      <c r="AK830" s="4"/>
      <c r="AL830" s="4"/>
      <c r="AM830" s="4"/>
    </row>
    <row r="831" spans="1:39" ht="15.75" customHeight="1" x14ac:dyDescent="0.2">
      <c r="A831" s="2"/>
      <c r="B831" s="3"/>
      <c r="C831" s="4"/>
      <c r="D831" s="4"/>
      <c r="E831" s="4"/>
      <c r="F831" s="4"/>
      <c r="G831" s="4"/>
      <c r="H831" s="4"/>
      <c r="I831" s="2"/>
      <c r="J831" s="4"/>
      <c r="K831" s="4"/>
      <c r="L831" s="4"/>
      <c r="M831" s="4"/>
      <c r="N831" s="2"/>
      <c r="O831" s="2"/>
      <c r="P831" s="2"/>
      <c r="Q831" s="2"/>
      <c r="R831" s="2"/>
      <c r="S831" s="2"/>
      <c r="T831" s="4"/>
      <c r="U831" s="4"/>
      <c r="V831" s="4"/>
      <c r="W831" s="5"/>
      <c r="X831" s="4"/>
      <c r="Y831" s="4"/>
      <c r="Z831" s="4"/>
      <c r="AA831" s="4"/>
      <c r="AB831" s="4"/>
      <c r="AC831" s="3"/>
      <c r="AD831" s="3"/>
      <c r="AE831" s="4"/>
      <c r="AF831" s="3"/>
      <c r="AG831" s="4"/>
      <c r="AH831" s="4"/>
      <c r="AI831" s="4"/>
      <c r="AJ831" s="4"/>
      <c r="AK831" s="4"/>
      <c r="AL831" s="4"/>
      <c r="AM831" s="4"/>
    </row>
    <row r="832" spans="1:39" ht="15.75" customHeight="1" x14ac:dyDescent="0.2">
      <c r="A832" s="2"/>
      <c r="B832" s="3"/>
      <c r="C832" s="4"/>
      <c r="D832" s="4"/>
      <c r="E832" s="4"/>
      <c r="F832" s="4"/>
      <c r="G832" s="4"/>
      <c r="H832" s="4"/>
      <c r="I832" s="2"/>
      <c r="J832" s="4"/>
      <c r="K832" s="4"/>
      <c r="L832" s="4"/>
      <c r="M832" s="4"/>
      <c r="N832" s="2"/>
      <c r="O832" s="2"/>
      <c r="P832" s="2"/>
      <c r="Q832" s="2"/>
      <c r="R832" s="2"/>
      <c r="S832" s="2"/>
      <c r="T832" s="4"/>
      <c r="U832" s="4"/>
      <c r="V832" s="4"/>
      <c r="W832" s="5"/>
      <c r="X832" s="4"/>
      <c r="Y832" s="4"/>
      <c r="Z832" s="4"/>
      <c r="AA832" s="4"/>
      <c r="AB832" s="4"/>
      <c r="AC832" s="3"/>
      <c r="AD832" s="3"/>
      <c r="AE832" s="4"/>
      <c r="AF832" s="3"/>
      <c r="AG832" s="4"/>
      <c r="AH832" s="4"/>
      <c r="AI832" s="4"/>
      <c r="AJ832" s="4"/>
      <c r="AK832" s="4"/>
      <c r="AL832" s="4"/>
      <c r="AM832" s="4"/>
    </row>
    <row r="833" spans="1:39" ht="15.75" customHeight="1" x14ac:dyDescent="0.2">
      <c r="A833" s="2"/>
      <c r="B833" s="3"/>
      <c r="C833" s="4"/>
      <c r="D833" s="4"/>
      <c r="E833" s="4"/>
      <c r="F833" s="4"/>
      <c r="G833" s="4"/>
      <c r="H833" s="4"/>
      <c r="I833" s="2"/>
      <c r="J833" s="4"/>
      <c r="K833" s="4"/>
      <c r="L833" s="4"/>
      <c r="M833" s="4"/>
      <c r="N833" s="2"/>
      <c r="O833" s="2"/>
      <c r="P833" s="2"/>
      <c r="Q833" s="2"/>
      <c r="R833" s="2"/>
      <c r="S833" s="2"/>
      <c r="T833" s="4"/>
      <c r="U833" s="4"/>
      <c r="V833" s="4"/>
      <c r="W833" s="5"/>
      <c r="X833" s="4"/>
      <c r="Y833" s="4"/>
      <c r="Z833" s="4"/>
      <c r="AA833" s="4"/>
      <c r="AB833" s="4"/>
      <c r="AC833" s="3"/>
      <c r="AD833" s="3"/>
      <c r="AE833" s="4"/>
      <c r="AF833" s="3"/>
      <c r="AG833" s="4"/>
      <c r="AH833" s="4"/>
      <c r="AI833" s="4"/>
      <c r="AJ833" s="4"/>
      <c r="AK833" s="4"/>
      <c r="AL833" s="4"/>
      <c r="AM833" s="4"/>
    </row>
    <row r="834" spans="1:39" ht="15.75" customHeight="1" x14ac:dyDescent="0.2">
      <c r="A834" s="2"/>
      <c r="B834" s="3"/>
      <c r="C834" s="4"/>
      <c r="D834" s="4"/>
      <c r="E834" s="4"/>
      <c r="F834" s="4"/>
      <c r="G834" s="4"/>
      <c r="H834" s="4"/>
      <c r="I834" s="2"/>
      <c r="J834" s="4"/>
      <c r="K834" s="4"/>
      <c r="L834" s="4"/>
      <c r="M834" s="4"/>
      <c r="N834" s="2"/>
      <c r="O834" s="2"/>
      <c r="P834" s="2"/>
      <c r="Q834" s="2"/>
      <c r="R834" s="2"/>
      <c r="S834" s="2"/>
      <c r="T834" s="4"/>
      <c r="U834" s="4"/>
      <c r="V834" s="4"/>
      <c r="W834" s="5"/>
      <c r="X834" s="4"/>
      <c r="Y834" s="4"/>
      <c r="Z834" s="4"/>
      <c r="AA834" s="4"/>
      <c r="AB834" s="4"/>
      <c r="AC834" s="3"/>
      <c r="AD834" s="3"/>
      <c r="AE834" s="4"/>
      <c r="AF834" s="3"/>
      <c r="AG834" s="4"/>
      <c r="AH834" s="4"/>
      <c r="AI834" s="4"/>
      <c r="AJ834" s="4"/>
      <c r="AK834" s="4"/>
      <c r="AL834" s="4"/>
      <c r="AM834" s="4"/>
    </row>
    <row r="835" spans="1:39" ht="15.75" customHeight="1" x14ac:dyDescent="0.2">
      <c r="A835" s="2"/>
      <c r="B835" s="3"/>
      <c r="C835" s="4"/>
      <c r="D835" s="4"/>
      <c r="E835" s="4"/>
      <c r="F835" s="4"/>
      <c r="G835" s="4"/>
      <c r="H835" s="4"/>
      <c r="I835" s="2"/>
      <c r="J835" s="4"/>
      <c r="K835" s="4"/>
      <c r="L835" s="4"/>
      <c r="M835" s="4"/>
      <c r="N835" s="2"/>
      <c r="O835" s="2"/>
      <c r="P835" s="2"/>
      <c r="Q835" s="2"/>
      <c r="R835" s="2"/>
      <c r="S835" s="2"/>
      <c r="T835" s="4"/>
      <c r="U835" s="4"/>
      <c r="V835" s="4"/>
      <c r="W835" s="5"/>
      <c r="X835" s="4"/>
      <c r="Y835" s="4"/>
      <c r="Z835" s="4"/>
      <c r="AA835" s="4"/>
      <c r="AB835" s="4"/>
      <c r="AC835" s="3"/>
      <c r="AD835" s="3"/>
      <c r="AE835" s="4"/>
      <c r="AF835" s="3"/>
      <c r="AG835" s="4"/>
      <c r="AH835" s="4"/>
      <c r="AI835" s="4"/>
      <c r="AJ835" s="4"/>
      <c r="AK835" s="4"/>
      <c r="AL835" s="4"/>
      <c r="AM835" s="4"/>
    </row>
    <row r="836" spans="1:39" ht="15.75" customHeight="1" x14ac:dyDescent="0.2">
      <c r="A836" s="2"/>
      <c r="B836" s="3"/>
      <c r="C836" s="4"/>
      <c r="D836" s="4"/>
      <c r="E836" s="4"/>
      <c r="F836" s="4"/>
      <c r="G836" s="4"/>
      <c r="H836" s="4"/>
      <c r="I836" s="2"/>
      <c r="J836" s="4"/>
      <c r="K836" s="4"/>
      <c r="L836" s="4"/>
      <c r="M836" s="4"/>
      <c r="N836" s="2"/>
      <c r="O836" s="2"/>
      <c r="P836" s="2"/>
      <c r="Q836" s="2"/>
      <c r="R836" s="2"/>
      <c r="S836" s="2"/>
      <c r="T836" s="4"/>
      <c r="U836" s="4"/>
      <c r="V836" s="4"/>
      <c r="W836" s="5"/>
      <c r="X836" s="4"/>
      <c r="Y836" s="4"/>
      <c r="Z836" s="4"/>
      <c r="AA836" s="4"/>
      <c r="AB836" s="4"/>
      <c r="AC836" s="3"/>
      <c r="AD836" s="3"/>
      <c r="AE836" s="4"/>
      <c r="AF836" s="3"/>
      <c r="AG836" s="4"/>
      <c r="AH836" s="4"/>
      <c r="AI836" s="4"/>
      <c r="AJ836" s="4"/>
      <c r="AK836" s="4"/>
      <c r="AL836" s="4"/>
      <c r="AM836" s="4"/>
    </row>
    <row r="837" spans="1:39" ht="15.75" customHeight="1" x14ac:dyDescent="0.2">
      <c r="A837" s="2"/>
      <c r="B837" s="3"/>
      <c r="C837" s="4"/>
      <c r="D837" s="4"/>
      <c r="E837" s="4"/>
      <c r="F837" s="4"/>
      <c r="G837" s="4"/>
      <c r="H837" s="4"/>
      <c r="I837" s="2"/>
      <c r="J837" s="4"/>
      <c r="K837" s="4"/>
      <c r="L837" s="4"/>
      <c r="M837" s="4"/>
      <c r="N837" s="2"/>
      <c r="O837" s="2"/>
      <c r="P837" s="2"/>
      <c r="Q837" s="2"/>
      <c r="R837" s="2"/>
      <c r="S837" s="2"/>
      <c r="T837" s="4"/>
      <c r="U837" s="4"/>
      <c r="V837" s="4"/>
      <c r="W837" s="5"/>
      <c r="X837" s="4"/>
      <c r="Y837" s="4"/>
      <c r="Z837" s="4"/>
      <c r="AA837" s="4"/>
      <c r="AB837" s="4"/>
      <c r="AC837" s="3"/>
      <c r="AD837" s="3"/>
      <c r="AE837" s="4"/>
      <c r="AF837" s="3"/>
      <c r="AG837" s="4"/>
      <c r="AH837" s="4"/>
      <c r="AI837" s="4"/>
      <c r="AJ837" s="4"/>
      <c r="AK837" s="4"/>
      <c r="AL837" s="4"/>
      <c r="AM837" s="4"/>
    </row>
    <row r="838" spans="1:39" ht="15.75" customHeight="1" x14ac:dyDescent="0.2">
      <c r="A838" s="2"/>
      <c r="B838" s="3"/>
      <c r="C838" s="4"/>
      <c r="D838" s="4"/>
      <c r="E838" s="4"/>
      <c r="F838" s="4"/>
      <c r="G838" s="4"/>
      <c r="H838" s="4"/>
      <c r="I838" s="2"/>
      <c r="J838" s="4"/>
      <c r="K838" s="4"/>
      <c r="L838" s="4"/>
      <c r="M838" s="4"/>
      <c r="N838" s="2"/>
      <c r="O838" s="2"/>
      <c r="P838" s="2"/>
      <c r="Q838" s="2"/>
      <c r="R838" s="2"/>
      <c r="S838" s="2"/>
      <c r="T838" s="4"/>
      <c r="U838" s="4"/>
      <c r="V838" s="4"/>
      <c r="W838" s="5"/>
      <c r="X838" s="4"/>
      <c r="Y838" s="4"/>
      <c r="Z838" s="4"/>
      <c r="AA838" s="4"/>
      <c r="AB838" s="4"/>
      <c r="AC838" s="3"/>
      <c r="AD838" s="3"/>
      <c r="AE838" s="4"/>
      <c r="AF838" s="3"/>
      <c r="AG838" s="4"/>
      <c r="AH838" s="4"/>
      <c r="AI838" s="4"/>
      <c r="AJ838" s="4"/>
      <c r="AK838" s="4"/>
      <c r="AL838" s="4"/>
      <c r="AM838" s="4"/>
    </row>
    <row r="839" spans="1:39" ht="15.75" customHeight="1" x14ac:dyDescent="0.2">
      <c r="A839" s="2"/>
      <c r="B839" s="3"/>
      <c r="C839" s="4"/>
      <c r="D839" s="4"/>
      <c r="E839" s="4"/>
      <c r="F839" s="4"/>
      <c r="G839" s="4"/>
      <c r="H839" s="4"/>
      <c r="I839" s="2"/>
      <c r="J839" s="4"/>
      <c r="K839" s="4"/>
      <c r="L839" s="4"/>
      <c r="M839" s="4"/>
      <c r="N839" s="2"/>
      <c r="O839" s="2"/>
      <c r="P839" s="2"/>
      <c r="Q839" s="2"/>
      <c r="R839" s="2"/>
      <c r="S839" s="2"/>
      <c r="T839" s="4"/>
      <c r="U839" s="4"/>
      <c r="V839" s="4"/>
      <c r="W839" s="5"/>
      <c r="X839" s="4"/>
      <c r="Y839" s="4"/>
      <c r="Z839" s="4"/>
      <c r="AA839" s="4"/>
      <c r="AB839" s="4"/>
      <c r="AC839" s="3"/>
      <c r="AD839" s="3"/>
      <c r="AE839" s="4"/>
      <c r="AF839" s="3"/>
      <c r="AG839" s="4"/>
      <c r="AH839" s="4"/>
      <c r="AI839" s="4"/>
      <c r="AJ839" s="4"/>
      <c r="AK839" s="4"/>
      <c r="AL839" s="4"/>
      <c r="AM839" s="4"/>
    </row>
    <row r="840" spans="1:39" ht="15.75" customHeight="1" x14ac:dyDescent="0.2">
      <c r="A840" s="2"/>
      <c r="B840" s="3"/>
      <c r="C840" s="4"/>
      <c r="D840" s="4"/>
      <c r="E840" s="4"/>
      <c r="F840" s="4"/>
      <c r="G840" s="4"/>
      <c r="H840" s="4"/>
      <c r="I840" s="2"/>
      <c r="J840" s="4"/>
      <c r="K840" s="4"/>
      <c r="L840" s="4"/>
      <c r="M840" s="4"/>
      <c r="N840" s="2"/>
      <c r="O840" s="2"/>
      <c r="P840" s="2"/>
      <c r="Q840" s="2"/>
      <c r="R840" s="2"/>
      <c r="S840" s="2"/>
      <c r="T840" s="4"/>
      <c r="U840" s="4"/>
      <c r="V840" s="4"/>
      <c r="W840" s="5"/>
      <c r="X840" s="4"/>
      <c r="Y840" s="4"/>
      <c r="Z840" s="4"/>
      <c r="AA840" s="4"/>
      <c r="AB840" s="4"/>
      <c r="AC840" s="3"/>
      <c r="AD840" s="3"/>
      <c r="AE840" s="4"/>
      <c r="AF840" s="3"/>
      <c r="AG840" s="4"/>
      <c r="AH840" s="4"/>
      <c r="AI840" s="4"/>
      <c r="AJ840" s="4"/>
      <c r="AK840" s="4"/>
      <c r="AL840" s="4"/>
      <c r="AM840" s="4"/>
    </row>
    <row r="841" spans="1:39" ht="15.75" customHeight="1" x14ac:dyDescent="0.2">
      <c r="A841" s="2"/>
      <c r="B841" s="3"/>
      <c r="C841" s="4"/>
      <c r="D841" s="4"/>
      <c r="E841" s="4"/>
      <c r="F841" s="4"/>
      <c r="G841" s="4"/>
      <c r="H841" s="4"/>
      <c r="I841" s="2"/>
      <c r="J841" s="4"/>
      <c r="K841" s="4"/>
      <c r="L841" s="4"/>
      <c r="M841" s="4"/>
      <c r="N841" s="2"/>
      <c r="O841" s="2"/>
      <c r="P841" s="2"/>
      <c r="Q841" s="2"/>
      <c r="R841" s="2"/>
      <c r="S841" s="2"/>
      <c r="T841" s="4"/>
      <c r="U841" s="4"/>
      <c r="V841" s="4"/>
      <c r="W841" s="5"/>
      <c r="X841" s="4"/>
      <c r="Y841" s="4"/>
      <c r="Z841" s="4"/>
      <c r="AA841" s="4"/>
      <c r="AB841" s="4"/>
      <c r="AC841" s="3"/>
      <c r="AD841" s="3"/>
      <c r="AE841" s="4"/>
      <c r="AF841" s="3"/>
      <c r="AG841" s="4"/>
      <c r="AH841" s="4"/>
      <c r="AI841" s="4"/>
      <c r="AJ841" s="4"/>
      <c r="AK841" s="4"/>
      <c r="AL841" s="4"/>
      <c r="AM841" s="4"/>
    </row>
    <row r="842" spans="1:39" ht="15.75" customHeight="1" x14ac:dyDescent="0.2">
      <c r="A842" s="2"/>
      <c r="B842" s="3"/>
      <c r="C842" s="4"/>
      <c r="D842" s="4"/>
      <c r="E842" s="4"/>
      <c r="F842" s="4"/>
      <c r="G842" s="4"/>
      <c r="H842" s="4"/>
      <c r="I842" s="2"/>
      <c r="J842" s="4"/>
      <c r="K842" s="4"/>
      <c r="L842" s="4"/>
      <c r="M842" s="4"/>
      <c r="N842" s="2"/>
      <c r="O842" s="2"/>
      <c r="P842" s="2"/>
      <c r="Q842" s="2"/>
      <c r="R842" s="2"/>
      <c r="S842" s="2"/>
      <c r="T842" s="4"/>
      <c r="U842" s="4"/>
      <c r="V842" s="4"/>
      <c r="W842" s="5"/>
      <c r="X842" s="4"/>
      <c r="Y842" s="4"/>
      <c r="Z842" s="4"/>
      <c r="AA842" s="4"/>
      <c r="AB842" s="4"/>
      <c r="AC842" s="3"/>
      <c r="AD842" s="3"/>
      <c r="AE842" s="4"/>
      <c r="AF842" s="3"/>
      <c r="AG842" s="4"/>
      <c r="AH842" s="4"/>
      <c r="AI842" s="4"/>
      <c r="AJ842" s="4"/>
      <c r="AK842" s="4"/>
      <c r="AL842" s="4"/>
      <c r="AM842" s="4"/>
    </row>
    <row r="843" spans="1:39" ht="15.75" customHeight="1" x14ac:dyDescent="0.2">
      <c r="A843" s="2"/>
      <c r="B843" s="3"/>
      <c r="C843" s="4"/>
      <c r="D843" s="4"/>
      <c r="E843" s="4"/>
      <c r="F843" s="4"/>
      <c r="G843" s="4"/>
      <c r="H843" s="4"/>
      <c r="I843" s="2"/>
      <c r="J843" s="4"/>
      <c r="K843" s="4"/>
      <c r="L843" s="4"/>
      <c r="M843" s="4"/>
      <c r="N843" s="2"/>
      <c r="O843" s="2"/>
      <c r="P843" s="2"/>
      <c r="Q843" s="2"/>
      <c r="R843" s="2"/>
      <c r="S843" s="2"/>
      <c r="T843" s="4"/>
      <c r="U843" s="4"/>
      <c r="V843" s="4"/>
      <c r="W843" s="5"/>
      <c r="X843" s="4"/>
      <c r="Y843" s="4"/>
      <c r="Z843" s="4"/>
      <c r="AA843" s="4"/>
      <c r="AB843" s="4"/>
      <c r="AC843" s="3"/>
      <c r="AD843" s="3"/>
      <c r="AE843" s="4"/>
      <c r="AF843" s="3"/>
      <c r="AG843" s="4"/>
      <c r="AH843" s="4"/>
      <c r="AI843" s="4"/>
      <c r="AJ843" s="4"/>
      <c r="AK843" s="4"/>
      <c r="AL843" s="4"/>
      <c r="AM843" s="4"/>
    </row>
    <row r="844" spans="1:39" ht="15.75" customHeight="1" x14ac:dyDescent="0.2">
      <c r="A844" s="2"/>
      <c r="B844" s="3"/>
      <c r="C844" s="4"/>
      <c r="D844" s="4"/>
      <c r="E844" s="4"/>
      <c r="F844" s="4"/>
      <c r="G844" s="4"/>
      <c r="H844" s="4"/>
      <c r="I844" s="2"/>
      <c r="J844" s="4"/>
      <c r="K844" s="4"/>
      <c r="L844" s="4"/>
      <c r="M844" s="4"/>
      <c r="N844" s="2"/>
      <c r="O844" s="2"/>
      <c r="P844" s="2"/>
      <c r="Q844" s="2"/>
      <c r="R844" s="2"/>
      <c r="S844" s="2"/>
      <c r="T844" s="4"/>
      <c r="U844" s="4"/>
      <c r="V844" s="4"/>
      <c r="W844" s="5"/>
      <c r="X844" s="4"/>
      <c r="Y844" s="4"/>
      <c r="Z844" s="4"/>
      <c r="AA844" s="4"/>
      <c r="AB844" s="4"/>
      <c r="AC844" s="3"/>
      <c r="AD844" s="3"/>
      <c r="AE844" s="4"/>
      <c r="AF844" s="3"/>
      <c r="AG844" s="4"/>
      <c r="AH844" s="4"/>
      <c r="AI844" s="4"/>
      <c r="AJ844" s="4"/>
      <c r="AK844" s="4"/>
      <c r="AL844" s="4"/>
      <c r="AM844" s="4"/>
    </row>
    <row r="845" spans="1:39" ht="15.75" customHeight="1" x14ac:dyDescent="0.2">
      <c r="A845" s="2"/>
      <c r="B845" s="3"/>
      <c r="C845" s="4"/>
      <c r="D845" s="4"/>
      <c r="E845" s="4"/>
      <c r="F845" s="4"/>
      <c r="G845" s="4"/>
      <c r="H845" s="4"/>
      <c r="I845" s="2"/>
      <c r="J845" s="4"/>
      <c r="K845" s="4"/>
      <c r="L845" s="4"/>
      <c r="M845" s="4"/>
      <c r="N845" s="2"/>
      <c r="O845" s="2"/>
      <c r="P845" s="2"/>
      <c r="Q845" s="2"/>
      <c r="R845" s="2"/>
      <c r="S845" s="2"/>
      <c r="T845" s="4"/>
      <c r="U845" s="4"/>
      <c r="V845" s="4"/>
      <c r="W845" s="5"/>
      <c r="X845" s="4"/>
      <c r="Y845" s="4"/>
      <c r="Z845" s="4"/>
      <c r="AA845" s="4"/>
      <c r="AB845" s="4"/>
      <c r="AC845" s="3"/>
      <c r="AD845" s="3"/>
      <c r="AE845" s="4"/>
      <c r="AF845" s="3"/>
      <c r="AG845" s="4"/>
      <c r="AH845" s="4"/>
      <c r="AI845" s="4"/>
      <c r="AJ845" s="4"/>
      <c r="AK845" s="4"/>
      <c r="AL845" s="4"/>
      <c r="AM845" s="4"/>
    </row>
    <row r="846" spans="1:39" ht="15.75" customHeight="1" x14ac:dyDescent="0.2">
      <c r="A846" s="2"/>
      <c r="B846" s="3"/>
      <c r="C846" s="4"/>
      <c r="D846" s="4"/>
      <c r="E846" s="4"/>
      <c r="F846" s="4"/>
      <c r="G846" s="4"/>
      <c r="H846" s="4"/>
      <c r="I846" s="2"/>
      <c r="J846" s="4"/>
      <c r="K846" s="4"/>
      <c r="L846" s="4"/>
      <c r="M846" s="4"/>
      <c r="N846" s="2"/>
      <c r="O846" s="2"/>
      <c r="P846" s="2"/>
      <c r="Q846" s="2"/>
      <c r="R846" s="2"/>
      <c r="S846" s="2"/>
      <c r="T846" s="4"/>
      <c r="U846" s="4"/>
      <c r="V846" s="4"/>
      <c r="W846" s="5"/>
      <c r="X846" s="4"/>
      <c r="Y846" s="4"/>
      <c r="Z846" s="4"/>
      <c r="AA846" s="4"/>
      <c r="AB846" s="4"/>
      <c r="AC846" s="3"/>
      <c r="AD846" s="3"/>
      <c r="AE846" s="4"/>
      <c r="AF846" s="3"/>
      <c r="AG846" s="4"/>
      <c r="AH846" s="4"/>
      <c r="AI846" s="4"/>
      <c r="AJ846" s="4"/>
      <c r="AK846" s="4"/>
      <c r="AL846" s="4"/>
      <c r="AM846" s="4"/>
    </row>
    <row r="847" spans="1:39" ht="15.75" customHeight="1" x14ac:dyDescent="0.2">
      <c r="A847" s="2"/>
      <c r="B847" s="3"/>
      <c r="C847" s="4"/>
      <c r="D847" s="4"/>
      <c r="E847" s="4"/>
      <c r="F847" s="4"/>
      <c r="G847" s="4"/>
      <c r="H847" s="4"/>
      <c r="I847" s="2"/>
      <c r="J847" s="4"/>
      <c r="K847" s="4"/>
      <c r="L847" s="4"/>
      <c r="M847" s="4"/>
      <c r="N847" s="2"/>
      <c r="O847" s="2"/>
      <c r="P847" s="2"/>
      <c r="Q847" s="2"/>
      <c r="R847" s="2"/>
      <c r="S847" s="2"/>
      <c r="T847" s="4"/>
      <c r="U847" s="4"/>
      <c r="V847" s="4"/>
      <c r="W847" s="5"/>
      <c r="X847" s="4"/>
      <c r="Y847" s="4"/>
      <c r="Z847" s="4"/>
      <c r="AA847" s="4"/>
      <c r="AB847" s="4"/>
      <c r="AC847" s="3"/>
      <c r="AD847" s="3"/>
      <c r="AE847" s="4"/>
      <c r="AF847" s="3"/>
      <c r="AG847" s="4"/>
      <c r="AH847" s="4"/>
      <c r="AI847" s="4"/>
      <c r="AJ847" s="4"/>
      <c r="AK847" s="4"/>
      <c r="AL847" s="4"/>
      <c r="AM847" s="4"/>
    </row>
    <row r="848" spans="1:39" ht="15.75" customHeight="1" x14ac:dyDescent="0.2">
      <c r="A848" s="2"/>
      <c r="B848" s="3"/>
      <c r="C848" s="4"/>
      <c r="D848" s="4"/>
      <c r="E848" s="4"/>
      <c r="F848" s="4"/>
      <c r="G848" s="4"/>
      <c r="H848" s="4"/>
      <c r="I848" s="2"/>
      <c r="J848" s="4"/>
      <c r="K848" s="4"/>
      <c r="L848" s="4"/>
      <c r="M848" s="4"/>
      <c r="N848" s="2"/>
      <c r="O848" s="2"/>
      <c r="P848" s="2"/>
      <c r="Q848" s="2"/>
      <c r="R848" s="2"/>
      <c r="S848" s="2"/>
      <c r="T848" s="4"/>
      <c r="U848" s="4"/>
      <c r="V848" s="4"/>
      <c r="W848" s="5"/>
      <c r="X848" s="4"/>
      <c r="Y848" s="4"/>
      <c r="Z848" s="4"/>
      <c r="AA848" s="4"/>
      <c r="AB848" s="4"/>
      <c r="AC848" s="3"/>
      <c r="AD848" s="3"/>
      <c r="AE848" s="4"/>
      <c r="AF848" s="3"/>
      <c r="AG848" s="4"/>
      <c r="AH848" s="4"/>
      <c r="AI848" s="4"/>
      <c r="AJ848" s="4"/>
      <c r="AK848" s="4"/>
      <c r="AL848" s="4"/>
      <c r="AM848" s="4"/>
    </row>
    <row r="849" spans="1:39" ht="15.75" customHeight="1" x14ac:dyDescent="0.2">
      <c r="A849" s="2"/>
      <c r="B849" s="3"/>
      <c r="C849" s="4"/>
      <c r="D849" s="4"/>
      <c r="E849" s="4"/>
      <c r="F849" s="4"/>
      <c r="G849" s="4"/>
      <c r="H849" s="4"/>
      <c r="I849" s="2"/>
      <c r="J849" s="4"/>
      <c r="K849" s="4"/>
      <c r="L849" s="4"/>
      <c r="M849" s="4"/>
      <c r="N849" s="2"/>
      <c r="O849" s="2"/>
      <c r="P849" s="2"/>
      <c r="Q849" s="2"/>
      <c r="R849" s="2"/>
      <c r="S849" s="2"/>
      <c r="T849" s="4"/>
      <c r="U849" s="4"/>
      <c r="V849" s="4"/>
      <c r="W849" s="5"/>
      <c r="X849" s="4"/>
      <c r="Y849" s="4"/>
      <c r="Z849" s="4"/>
      <c r="AA849" s="4"/>
      <c r="AB849" s="4"/>
      <c r="AC849" s="3"/>
      <c r="AD849" s="3"/>
      <c r="AE849" s="4"/>
      <c r="AF849" s="3"/>
      <c r="AG849" s="4"/>
      <c r="AH849" s="4"/>
      <c r="AI849" s="4"/>
      <c r="AJ849" s="4"/>
      <c r="AK849" s="4"/>
      <c r="AL849" s="4"/>
      <c r="AM849" s="4"/>
    </row>
    <row r="850" spans="1:39" ht="15.75" customHeight="1" x14ac:dyDescent="0.2">
      <c r="A850" s="2"/>
      <c r="B850" s="3"/>
      <c r="C850" s="4"/>
      <c r="D850" s="4"/>
      <c r="E850" s="4"/>
      <c r="F850" s="4"/>
      <c r="G850" s="4"/>
      <c r="H850" s="4"/>
      <c r="I850" s="2"/>
      <c r="J850" s="4"/>
      <c r="K850" s="4"/>
      <c r="L850" s="4"/>
      <c r="M850" s="4"/>
      <c r="N850" s="2"/>
      <c r="O850" s="2"/>
      <c r="P850" s="2"/>
      <c r="Q850" s="2"/>
      <c r="R850" s="2"/>
      <c r="S850" s="2"/>
      <c r="T850" s="4"/>
      <c r="U850" s="4"/>
      <c r="V850" s="4"/>
      <c r="W850" s="5"/>
      <c r="X850" s="4"/>
      <c r="Y850" s="4"/>
      <c r="Z850" s="4"/>
      <c r="AA850" s="4"/>
      <c r="AB850" s="4"/>
      <c r="AC850" s="3"/>
      <c r="AD850" s="3"/>
      <c r="AE850" s="4"/>
      <c r="AF850" s="3"/>
      <c r="AG850" s="4"/>
      <c r="AH850" s="4"/>
      <c r="AI850" s="4"/>
      <c r="AJ850" s="4"/>
      <c r="AK850" s="4"/>
      <c r="AL850" s="4"/>
      <c r="AM850" s="4"/>
    </row>
    <row r="851" spans="1:39" ht="15.75" customHeight="1" x14ac:dyDescent="0.2">
      <c r="A851" s="2"/>
      <c r="B851" s="3"/>
      <c r="C851" s="4"/>
      <c r="D851" s="4"/>
      <c r="E851" s="4"/>
      <c r="F851" s="4"/>
      <c r="G851" s="4"/>
      <c r="H851" s="4"/>
      <c r="I851" s="2"/>
      <c r="J851" s="4"/>
      <c r="K851" s="4"/>
      <c r="L851" s="4"/>
      <c r="M851" s="4"/>
      <c r="N851" s="2"/>
      <c r="O851" s="2"/>
      <c r="P851" s="2"/>
      <c r="Q851" s="2"/>
      <c r="R851" s="2"/>
      <c r="S851" s="2"/>
      <c r="T851" s="4"/>
      <c r="U851" s="4"/>
      <c r="V851" s="4"/>
      <c r="W851" s="5"/>
      <c r="X851" s="4"/>
      <c r="Y851" s="4"/>
      <c r="Z851" s="4"/>
      <c r="AA851" s="4"/>
      <c r="AB851" s="4"/>
      <c r="AC851" s="3"/>
      <c r="AD851" s="3"/>
      <c r="AE851" s="4"/>
      <c r="AF851" s="3"/>
      <c r="AG851" s="4"/>
      <c r="AH851" s="4"/>
      <c r="AI851" s="4"/>
      <c r="AJ851" s="4"/>
      <c r="AK851" s="4"/>
      <c r="AL851" s="4"/>
      <c r="AM851" s="4"/>
    </row>
    <row r="852" spans="1:39" ht="15.75" customHeight="1" x14ac:dyDescent="0.2">
      <c r="A852" s="2"/>
      <c r="B852" s="3"/>
      <c r="C852" s="4"/>
      <c r="D852" s="4"/>
      <c r="E852" s="4"/>
      <c r="F852" s="4"/>
      <c r="G852" s="4"/>
      <c r="H852" s="4"/>
      <c r="I852" s="2"/>
      <c r="J852" s="4"/>
      <c r="K852" s="4"/>
      <c r="L852" s="4"/>
      <c r="M852" s="4"/>
      <c r="N852" s="2"/>
      <c r="O852" s="2"/>
      <c r="P852" s="2"/>
      <c r="Q852" s="2"/>
      <c r="R852" s="2"/>
      <c r="S852" s="2"/>
      <c r="T852" s="4"/>
      <c r="U852" s="4"/>
      <c r="V852" s="4"/>
      <c r="W852" s="5"/>
      <c r="X852" s="4"/>
      <c r="Y852" s="4"/>
      <c r="Z852" s="4"/>
      <c r="AA852" s="4"/>
      <c r="AB852" s="4"/>
      <c r="AC852" s="3"/>
      <c r="AD852" s="3"/>
      <c r="AE852" s="4"/>
      <c r="AF852" s="3"/>
      <c r="AG852" s="4"/>
      <c r="AH852" s="4"/>
      <c r="AI852" s="4"/>
      <c r="AJ852" s="4"/>
      <c r="AK852" s="4"/>
      <c r="AL852" s="4"/>
      <c r="AM852" s="4"/>
    </row>
    <row r="853" spans="1:39" ht="15.75" customHeight="1" x14ac:dyDescent="0.2">
      <c r="A853" s="2"/>
      <c r="B853" s="3"/>
      <c r="C853" s="4"/>
      <c r="D853" s="4"/>
      <c r="E853" s="4"/>
      <c r="F853" s="4"/>
      <c r="G853" s="4"/>
      <c r="H853" s="4"/>
      <c r="I853" s="2"/>
      <c r="J853" s="4"/>
      <c r="K853" s="4"/>
      <c r="L853" s="4"/>
      <c r="M853" s="4"/>
      <c r="N853" s="2"/>
      <c r="O853" s="2"/>
      <c r="P853" s="2"/>
      <c r="Q853" s="2"/>
      <c r="R853" s="2"/>
      <c r="S853" s="2"/>
      <c r="T853" s="4"/>
      <c r="U853" s="4"/>
      <c r="V853" s="4"/>
      <c r="W853" s="5"/>
      <c r="X853" s="4"/>
      <c r="Y853" s="4"/>
      <c r="Z853" s="4"/>
      <c r="AA853" s="4"/>
      <c r="AB853" s="4"/>
      <c r="AC853" s="3"/>
      <c r="AD853" s="3"/>
      <c r="AE853" s="4"/>
      <c r="AF853" s="3"/>
      <c r="AG853" s="4"/>
      <c r="AH853" s="4"/>
      <c r="AI853" s="4"/>
      <c r="AJ853" s="4"/>
      <c r="AK853" s="4"/>
      <c r="AL853" s="4"/>
      <c r="AM853" s="4"/>
    </row>
    <row r="854" spans="1:39" ht="15.75" customHeight="1" x14ac:dyDescent="0.2">
      <c r="A854" s="2"/>
      <c r="B854" s="3"/>
      <c r="C854" s="4"/>
      <c r="D854" s="4"/>
      <c r="E854" s="4"/>
      <c r="F854" s="4"/>
      <c r="G854" s="4"/>
      <c r="H854" s="4"/>
      <c r="I854" s="2"/>
      <c r="J854" s="4"/>
      <c r="K854" s="4"/>
      <c r="L854" s="4"/>
      <c r="M854" s="4"/>
      <c r="N854" s="2"/>
      <c r="O854" s="2"/>
      <c r="P854" s="2"/>
      <c r="Q854" s="2"/>
      <c r="R854" s="2"/>
      <c r="S854" s="2"/>
      <c r="T854" s="4"/>
      <c r="U854" s="4"/>
      <c r="V854" s="4"/>
      <c r="W854" s="5"/>
      <c r="X854" s="4"/>
      <c r="Y854" s="4"/>
      <c r="Z854" s="4"/>
      <c r="AA854" s="4"/>
      <c r="AB854" s="4"/>
      <c r="AC854" s="3"/>
      <c r="AD854" s="3"/>
      <c r="AE854" s="4"/>
      <c r="AF854" s="3"/>
      <c r="AG854" s="4"/>
      <c r="AH854" s="4"/>
      <c r="AI854" s="4"/>
      <c r="AJ854" s="4"/>
      <c r="AK854" s="4"/>
      <c r="AL854" s="4"/>
      <c r="AM854" s="4"/>
    </row>
    <row r="855" spans="1:39" ht="15.75" customHeight="1" x14ac:dyDescent="0.2">
      <c r="A855" s="2"/>
      <c r="B855" s="3"/>
      <c r="C855" s="4"/>
      <c r="D855" s="4"/>
      <c r="E855" s="4"/>
      <c r="F855" s="4"/>
      <c r="G855" s="4"/>
      <c r="H855" s="4"/>
      <c r="I855" s="2"/>
      <c r="J855" s="4"/>
      <c r="K855" s="4"/>
      <c r="L855" s="4"/>
      <c r="M855" s="4"/>
      <c r="N855" s="2"/>
      <c r="O855" s="2"/>
      <c r="P855" s="2"/>
      <c r="Q855" s="2"/>
      <c r="R855" s="2"/>
      <c r="S855" s="2"/>
      <c r="T855" s="4"/>
      <c r="U855" s="4"/>
      <c r="V855" s="4"/>
      <c r="W855" s="5"/>
      <c r="X855" s="4"/>
      <c r="Y855" s="4"/>
      <c r="Z855" s="4"/>
      <c r="AA855" s="4"/>
      <c r="AB855" s="4"/>
      <c r="AC855" s="3"/>
      <c r="AD855" s="3"/>
      <c r="AE855" s="4"/>
      <c r="AF855" s="3"/>
      <c r="AG855" s="4"/>
      <c r="AH855" s="4"/>
      <c r="AI855" s="4"/>
      <c r="AJ855" s="4"/>
      <c r="AK855" s="4"/>
      <c r="AL855" s="4"/>
      <c r="AM855" s="4"/>
    </row>
    <row r="856" spans="1:39" ht="15.75" customHeight="1" x14ac:dyDescent="0.2">
      <c r="A856" s="2"/>
      <c r="B856" s="3"/>
      <c r="C856" s="4"/>
      <c r="D856" s="4"/>
      <c r="E856" s="4"/>
      <c r="F856" s="4"/>
      <c r="G856" s="4"/>
      <c r="H856" s="4"/>
      <c r="I856" s="2"/>
      <c r="J856" s="4"/>
      <c r="K856" s="4"/>
      <c r="L856" s="4"/>
      <c r="M856" s="4"/>
      <c r="N856" s="2"/>
      <c r="O856" s="2"/>
      <c r="P856" s="2"/>
      <c r="Q856" s="2"/>
      <c r="R856" s="2"/>
      <c r="S856" s="2"/>
      <c r="T856" s="4"/>
      <c r="U856" s="4"/>
      <c r="V856" s="4"/>
      <c r="W856" s="5"/>
      <c r="X856" s="4"/>
      <c r="Y856" s="4"/>
      <c r="Z856" s="4"/>
      <c r="AA856" s="4"/>
      <c r="AB856" s="4"/>
      <c r="AC856" s="3"/>
      <c r="AD856" s="3"/>
      <c r="AE856" s="4"/>
      <c r="AF856" s="3"/>
      <c r="AG856" s="4"/>
      <c r="AH856" s="4"/>
      <c r="AI856" s="4"/>
      <c r="AJ856" s="4"/>
      <c r="AK856" s="4"/>
      <c r="AL856" s="4"/>
      <c r="AM856" s="4"/>
    </row>
    <row r="857" spans="1:39" ht="15.75" customHeight="1" x14ac:dyDescent="0.2">
      <c r="A857" s="2"/>
      <c r="B857" s="3"/>
      <c r="C857" s="4"/>
      <c r="D857" s="4"/>
      <c r="E857" s="4"/>
      <c r="F857" s="4"/>
      <c r="G857" s="4"/>
      <c r="H857" s="4"/>
      <c r="I857" s="2"/>
      <c r="J857" s="4"/>
      <c r="K857" s="4"/>
      <c r="L857" s="4"/>
      <c r="M857" s="4"/>
      <c r="N857" s="2"/>
      <c r="O857" s="2"/>
      <c r="P857" s="2"/>
      <c r="Q857" s="2"/>
      <c r="R857" s="2"/>
      <c r="S857" s="2"/>
      <c r="T857" s="4"/>
      <c r="U857" s="4"/>
      <c r="V857" s="4"/>
      <c r="W857" s="5"/>
      <c r="X857" s="4"/>
      <c r="Y857" s="4"/>
      <c r="Z857" s="4"/>
      <c r="AA857" s="4"/>
      <c r="AB857" s="4"/>
      <c r="AC857" s="3"/>
      <c r="AD857" s="3"/>
      <c r="AE857" s="4"/>
      <c r="AF857" s="3"/>
      <c r="AG857" s="4"/>
      <c r="AH857" s="4"/>
      <c r="AI857" s="4"/>
      <c r="AJ857" s="4"/>
      <c r="AK857" s="4"/>
      <c r="AL857" s="4"/>
      <c r="AM857" s="4"/>
    </row>
    <row r="858" spans="1:39" ht="15.75" customHeight="1" x14ac:dyDescent="0.2">
      <c r="A858" s="2"/>
      <c r="B858" s="3"/>
      <c r="C858" s="4"/>
      <c r="D858" s="4"/>
      <c r="E858" s="4"/>
      <c r="F858" s="4"/>
      <c r="G858" s="4"/>
      <c r="H858" s="4"/>
      <c r="I858" s="2"/>
      <c r="J858" s="4"/>
      <c r="K858" s="4"/>
      <c r="L858" s="4"/>
      <c r="M858" s="4"/>
      <c r="N858" s="2"/>
      <c r="O858" s="2"/>
      <c r="P858" s="2"/>
      <c r="Q858" s="2"/>
      <c r="R858" s="2"/>
      <c r="S858" s="2"/>
      <c r="T858" s="4"/>
      <c r="U858" s="4"/>
      <c r="V858" s="4"/>
      <c r="W858" s="5"/>
      <c r="X858" s="4"/>
      <c r="Y858" s="4"/>
      <c r="Z858" s="4"/>
      <c r="AA858" s="4"/>
      <c r="AB858" s="4"/>
      <c r="AC858" s="3"/>
      <c r="AD858" s="3"/>
      <c r="AE858" s="4"/>
      <c r="AF858" s="3"/>
      <c r="AG858" s="4"/>
      <c r="AH858" s="4"/>
      <c r="AI858" s="4"/>
      <c r="AJ858" s="4"/>
      <c r="AK858" s="4"/>
      <c r="AL858" s="4"/>
      <c r="AM858" s="4"/>
    </row>
    <row r="859" spans="1:39" ht="15.75" customHeight="1" x14ac:dyDescent="0.2">
      <c r="A859" s="2"/>
      <c r="B859" s="3"/>
      <c r="C859" s="4"/>
      <c r="D859" s="4"/>
      <c r="E859" s="4"/>
      <c r="F859" s="4"/>
      <c r="G859" s="4"/>
      <c r="H859" s="4"/>
      <c r="I859" s="2"/>
      <c r="J859" s="4"/>
      <c r="K859" s="4"/>
      <c r="L859" s="4"/>
      <c r="M859" s="4"/>
      <c r="N859" s="2"/>
      <c r="O859" s="2"/>
      <c r="P859" s="2"/>
      <c r="Q859" s="2"/>
      <c r="R859" s="2"/>
      <c r="S859" s="2"/>
      <c r="T859" s="4"/>
      <c r="U859" s="4"/>
      <c r="V859" s="4"/>
      <c r="W859" s="5"/>
      <c r="X859" s="4"/>
      <c r="Y859" s="4"/>
      <c r="Z859" s="4"/>
      <c r="AA859" s="4"/>
      <c r="AB859" s="4"/>
      <c r="AC859" s="3"/>
      <c r="AD859" s="3"/>
      <c r="AE859" s="4"/>
      <c r="AF859" s="3"/>
      <c r="AG859" s="4"/>
      <c r="AH859" s="4"/>
      <c r="AI859" s="4"/>
      <c r="AJ859" s="4"/>
      <c r="AK859" s="4"/>
      <c r="AL859" s="4"/>
      <c r="AM859" s="4"/>
    </row>
    <row r="860" spans="1:39" ht="15.75" customHeight="1" x14ac:dyDescent="0.2">
      <c r="A860" s="2"/>
      <c r="B860" s="3"/>
      <c r="C860" s="4"/>
      <c r="D860" s="4"/>
      <c r="E860" s="4"/>
      <c r="F860" s="4"/>
      <c r="G860" s="4"/>
      <c r="H860" s="4"/>
      <c r="I860" s="2"/>
      <c r="J860" s="4"/>
      <c r="K860" s="4"/>
      <c r="L860" s="4"/>
      <c r="M860" s="4"/>
      <c r="N860" s="2"/>
      <c r="O860" s="2"/>
      <c r="P860" s="2"/>
      <c r="Q860" s="2"/>
      <c r="R860" s="2"/>
      <c r="S860" s="2"/>
      <c r="T860" s="4"/>
      <c r="U860" s="4"/>
      <c r="V860" s="4"/>
      <c r="W860" s="5"/>
      <c r="X860" s="4"/>
      <c r="Y860" s="4"/>
      <c r="Z860" s="4"/>
      <c r="AA860" s="4"/>
      <c r="AB860" s="4"/>
      <c r="AC860" s="3"/>
      <c r="AD860" s="3"/>
      <c r="AE860" s="4"/>
      <c r="AF860" s="3"/>
      <c r="AG860" s="4"/>
      <c r="AH860" s="4"/>
      <c r="AI860" s="4"/>
      <c r="AJ860" s="4"/>
      <c r="AK860" s="4"/>
      <c r="AL860" s="4"/>
      <c r="AM860" s="4"/>
    </row>
    <row r="861" spans="1:39" ht="15.75" customHeight="1" x14ac:dyDescent="0.2">
      <c r="A861" s="2"/>
      <c r="B861" s="3"/>
      <c r="C861" s="4"/>
      <c r="D861" s="4"/>
      <c r="E861" s="4"/>
      <c r="F861" s="4"/>
      <c r="G861" s="4"/>
      <c r="H861" s="4"/>
      <c r="I861" s="2"/>
      <c r="J861" s="4"/>
      <c r="K861" s="4"/>
      <c r="L861" s="4"/>
      <c r="M861" s="4"/>
      <c r="N861" s="2"/>
      <c r="O861" s="2"/>
      <c r="P861" s="2"/>
      <c r="Q861" s="2"/>
      <c r="R861" s="2"/>
      <c r="S861" s="2"/>
      <c r="T861" s="4"/>
      <c r="U861" s="4"/>
      <c r="V861" s="4"/>
      <c r="W861" s="5"/>
      <c r="X861" s="4"/>
      <c r="Y861" s="4"/>
      <c r="Z861" s="4"/>
      <c r="AA861" s="4"/>
      <c r="AB861" s="4"/>
      <c r="AC861" s="3"/>
      <c r="AD861" s="3"/>
      <c r="AE861" s="4"/>
      <c r="AF861" s="3"/>
      <c r="AG861" s="4"/>
      <c r="AH861" s="4"/>
      <c r="AI861" s="4"/>
      <c r="AJ861" s="4"/>
      <c r="AK861" s="4"/>
      <c r="AL861" s="4"/>
      <c r="AM861" s="4"/>
    </row>
    <row r="862" spans="1:39" ht="15.75" customHeight="1" x14ac:dyDescent="0.2">
      <c r="A862" s="2"/>
      <c r="B862" s="3"/>
      <c r="C862" s="4"/>
      <c r="D862" s="4"/>
      <c r="E862" s="4"/>
      <c r="F862" s="4"/>
      <c r="G862" s="4"/>
      <c r="H862" s="4"/>
      <c r="I862" s="2"/>
      <c r="J862" s="4"/>
      <c r="K862" s="4"/>
      <c r="L862" s="4"/>
      <c r="M862" s="4"/>
      <c r="N862" s="2"/>
      <c r="O862" s="2"/>
      <c r="P862" s="2"/>
      <c r="Q862" s="2"/>
      <c r="R862" s="2"/>
      <c r="S862" s="2"/>
      <c r="T862" s="4"/>
      <c r="U862" s="4"/>
      <c r="V862" s="4"/>
      <c r="W862" s="5"/>
      <c r="X862" s="4"/>
      <c r="Y862" s="4"/>
      <c r="Z862" s="4"/>
      <c r="AA862" s="4"/>
      <c r="AB862" s="4"/>
      <c r="AC862" s="3"/>
      <c r="AD862" s="3"/>
      <c r="AE862" s="4"/>
      <c r="AF862" s="3"/>
      <c r="AG862" s="4"/>
      <c r="AH862" s="4"/>
      <c r="AI862" s="4"/>
      <c r="AJ862" s="4"/>
      <c r="AK862" s="4"/>
      <c r="AL862" s="4"/>
      <c r="AM862" s="4"/>
    </row>
    <row r="863" spans="1:39" ht="15.75" customHeight="1" x14ac:dyDescent="0.2">
      <c r="A863" s="2"/>
      <c r="B863" s="3"/>
      <c r="C863" s="4"/>
      <c r="D863" s="4"/>
      <c r="E863" s="4"/>
      <c r="F863" s="4"/>
      <c r="G863" s="4"/>
      <c r="H863" s="4"/>
      <c r="I863" s="2"/>
      <c r="J863" s="4"/>
      <c r="K863" s="4"/>
      <c r="L863" s="4"/>
      <c r="M863" s="4"/>
      <c r="N863" s="2"/>
      <c r="O863" s="2"/>
      <c r="P863" s="2"/>
      <c r="Q863" s="2"/>
      <c r="R863" s="2"/>
      <c r="S863" s="2"/>
      <c r="T863" s="4"/>
      <c r="U863" s="4"/>
      <c r="V863" s="4"/>
      <c r="W863" s="5"/>
      <c r="X863" s="4"/>
      <c r="Y863" s="4"/>
      <c r="Z863" s="4"/>
      <c r="AA863" s="4"/>
      <c r="AB863" s="4"/>
      <c r="AC863" s="3"/>
      <c r="AD863" s="3"/>
      <c r="AE863" s="4"/>
      <c r="AF863" s="3"/>
      <c r="AG863" s="4"/>
      <c r="AH863" s="4"/>
      <c r="AI863" s="4"/>
      <c r="AJ863" s="4"/>
      <c r="AK863" s="4"/>
      <c r="AL863" s="4"/>
      <c r="AM863" s="4"/>
    </row>
    <row r="864" spans="1:39" ht="15.75" customHeight="1" x14ac:dyDescent="0.2">
      <c r="A864" s="2"/>
      <c r="B864" s="3"/>
      <c r="C864" s="4"/>
      <c r="D864" s="4"/>
      <c r="E864" s="4"/>
      <c r="F864" s="4"/>
      <c r="G864" s="4"/>
      <c r="H864" s="4"/>
      <c r="I864" s="2"/>
      <c r="J864" s="4"/>
      <c r="K864" s="4"/>
      <c r="L864" s="4"/>
      <c r="M864" s="4"/>
      <c r="N864" s="2"/>
      <c r="O864" s="2"/>
      <c r="P864" s="2"/>
      <c r="Q864" s="2"/>
      <c r="R864" s="2"/>
      <c r="S864" s="2"/>
      <c r="T864" s="4"/>
      <c r="U864" s="4"/>
      <c r="V864" s="4"/>
      <c r="W864" s="5"/>
      <c r="X864" s="4"/>
      <c r="Y864" s="4"/>
      <c r="Z864" s="4"/>
      <c r="AA864" s="4"/>
      <c r="AB864" s="4"/>
      <c r="AC864" s="3"/>
      <c r="AD864" s="3"/>
      <c r="AE864" s="4"/>
      <c r="AF864" s="3"/>
      <c r="AG864" s="4"/>
      <c r="AH864" s="4"/>
      <c r="AI864" s="4"/>
      <c r="AJ864" s="4"/>
      <c r="AK864" s="4"/>
      <c r="AL864" s="4"/>
      <c r="AM864" s="4"/>
    </row>
    <row r="865" spans="1:39" ht="15.75" customHeight="1" x14ac:dyDescent="0.2">
      <c r="A865" s="2"/>
      <c r="B865" s="3"/>
      <c r="C865" s="4"/>
      <c r="D865" s="4"/>
      <c r="E865" s="4"/>
      <c r="F865" s="4"/>
      <c r="G865" s="4"/>
      <c r="H865" s="4"/>
      <c r="I865" s="2"/>
      <c r="J865" s="4"/>
      <c r="K865" s="4"/>
      <c r="L865" s="4"/>
      <c r="M865" s="4"/>
      <c r="N865" s="2"/>
      <c r="O865" s="2"/>
      <c r="P865" s="2"/>
      <c r="Q865" s="2"/>
      <c r="R865" s="2"/>
      <c r="S865" s="2"/>
      <c r="T865" s="4"/>
      <c r="U865" s="4"/>
      <c r="V865" s="4"/>
      <c r="W865" s="5"/>
      <c r="X865" s="4"/>
      <c r="Y865" s="4"/>
      <c r="Z865" s="4"/>
      <c r="AA865" s="4"/>
      <c r="AB865" s="4"/>
      <c r="AC865" s="3"/>
      <c r="AD865" s="3"/>
      <c r="AE865" s="4"/>
      <c r="AF865" s="3"/>
      <c r="AG865" s="4"/>
      <c r="AH865" s="4"/>
      <c r="AI865" s="4"/>
      <c r="AJ865" s="4"/>
      <c r="AK865" s="4"/>
      <c r="AL865" s="4"/>
      <c r="AM865" s="4"/>
    </row>
    <row r="866" spans="1:39" ht="15.75" customHeight="1" x14ac:dyDescent="0.2">
      <c r="A866" s="2"/>
      <c r="B866" s="3"/>
      <c r="C866" s="4"/>
      <c r="D866" s="4"/>
      <c r="E866" s="4"/>
      <c r="F866" s="4"/>
      <c r="G866" s="4"/>
      <c r="H866" s="4"/>
      <c r="I866" s="2"/>
      <c r="J866" s="4"/>
      <c r="K866" s="4"/>
      <c r="L866" s="4"/>
      <c r="M866" s="4"/>
      <c r="N866" s="2"/>
      <c r="O866" s="2"/>
      <c r="P866" s="2"/>
      <c r="Q866" s="2"/>
      <c r="R866" s="2"/>
      <c r="S866" s="2"/>
      <c r="T866" s="4"/>
      <c r="U866" s="4"/>
      <c r="V866" s="4"/>
      <c r="W866" s="5"/>
      <c r="X866" s="4"/>
      <c r="Y866" s="4"/>
      <c r="Z866" s="4"/>
      <c r="AA866" s="4"/>
      <c r="AB866" s="4"/>
      <c r="AC866" s="3"/>
      <c r="AD866" s="3"/>
      <c r="AE866" s="4"/>
      <c r="AF866" s="3"/>
      <c r="AG866" s="4"/>
      <c r="AH866" s="4"/>
      <c r="AI866" s="4"/>
      <c r="AJ866" s="4"/>
      <c r="AK866" s="4"/>
      <c r="AL866" s="4"/>
      <c r="AM866" s="4"/>
    </row>
    <row r="867" spans="1:39" ht="15.75" customHeight="1" x14ac:dyDescent="0.2">
      <c r="A867" s="2"/>
      <c r="B867" s="3"/>
      <c r="C867" s="4"/>
      <c r="D867" s="4"/>
      <c r="E867" s="4"/>
      <c r="F867" s="4"/>
      <c r="G867" s="4"/>
      <c r="H867" s="4"/>
      <c r="I867" s="2"/>
      <c r="J867" s="4"/>
      <c r="K867" s="4"/>
      <c r="L867" s="4"/>
      <c r="M867" s="4"/>
      <c r="N867" s="2"/>
      <c r="O867" s="2"/>
      <c r="P867" s="2"/>
      <c r="Q867" s="2"/>
      <c r="R867" s="2"/>
      <c r="S867" s="2"/>
      <c r="T867" s="4"/>
      <c r="U867" s="4"/>
      <c r="V867" s="4"/>
      <c r="W867" s="5"/>
      <c r="X867" s="4"/>
      <c r="Y867" s="4"/>
      <c r="Z867" s="4"/>
      <c r="AA867" s="4"/>
      <c r="AB867" s="4"/>
      <c r="AC867" s="3"/>
      <c r="AD867" s="3"/>
      <c r="AE867" s="4"/>
      <c r="AF867" s="3"/>
      <c r="AG867" s="4"/>
      <c r="AH867" s="4"/>
      <c r="AI867" s="4"/>
      <c r="AJ867" s="4"/>
      <c r="AK867" s="4"/>
      <c r="AL867" s="4"/>
      <c r="AM867" s="4"/>
    </row>
    <row r="868" spans="1:39" ht="15.75" customHeight="1" x14ac:dyDescent="0.2">
      <c r="A868" s="2"/>
      <c r="B868" s="3"/>
      <c r="C868" s="4"/>
      <c r="D868" s="4"/>
      <c r="E868" s="4"/>
      <c r="F868" s="4"/>
      <c r="G868" s="4"/>
      <c r="H868" s="4"/>
      <c r="I868" s="2"/>
      <c r="J868" s="4"/>
      <c r="K868" s="4"/>
      <c r="L868" s="4"/>
      <c r="M868" s="4"/>
      <c r="N868" s="2"/>
      <c r="O868" s="2"/>
      <c r="P868" s="2"/>
      <c r="Q868" s="2"/>
      <c r="R868" s="2"/>
      <c r="S868" s="2"/>
      <c r="T868" s="4"/>
      <c r="U868" s="4"/>
      <c r="V868" s="4"/>
      <c r="W868" s="5"/>
      <c r="X868" s="4"/>
      <c r="Y868" s="4"/>
      <c r="Z868" s="4"/>
      <c r="AA868" s="4"/>
      <c r="AB868" s="4"/>
      <c r="AC868" s="3"/>
      <c r="AD868" s="3"/>
      <c r="AE868" s="4"/>
      <c r="AF868" s="3"/>
      <c r="AG868" s="4"/>
      <c r="AH868" s="4"/>
      <c r="AI868" s="4"/>
      <c r="AJ868" s="4"/>
      <c r="AK868" s="4"/>
      <c r="AL868" s="4"/>
      <c r="AM868" s="4"/>
    </row>
    <row r="869" spans="1:39" ht="15.75" customHeight="1" x14ac:dyDescent="0.2">
      <c r="A869" s="2"/>
      <c r="B869" s="3"/>
      <c r="C869" s="4"/>
      <c r="D869" s="4"/>
      <c r="E869" s="4"/>
      <c r="F869" s="4"/>
      <c r="G869" s="4"/>
      <c r="H869" s="4"/>
      <c r="I869" s="2"/>
      <c r="J869" s="4"/>
      <c r="K869" s="4"/>
      <c r="L869" s="4"/>
      <c r="M869" s="4"/>
      <c r="N869" s="2"/>
      <c r="O869" s="2"/>
      <c r="P869" s="2"/>
      <c r="Q869" s="2"/>
      <c r="R869" s="2"/>
      <c r="S869" s="2"/>
      <c r="T869" s="4"/>
      <c r="U869" s="4"/>
      <c r="V869" s="4"/>
      <c r="W869" s="5"/>
      <c r="X869" s="4"/>
      <c r="Y869" s="4"/>
      <c r="Z869" s="4"/>
      <c r="AA869" s="4"/>
      <c r="AB869" s="4"/>
      <c r="AC869" s="3"/>
      <c r="AD869" s="3"/>
      <c r="AE869" s="4"/>
      <c r="AF869" s="3"/>
      <c r="AG869" s="4"/>
      <c r="AH869" s="4"/>
      <c r="AI869" s="4"/>
      <c r="AJ869" s="4"/>
      <c r="AK869" s="4"/>
      <c r="AL869" s="4"/>
      <c r="AM869" s="4"/>
    </row>
    <row r="870" spans="1:39" ht="15.75" customHeight="1" x14ac:dyDescent="0.2">
      <c r="A870" s="2"/>
      <c r="B870" s="3"/>
      <c r="C870" s="4"/>
      <c r="D870" s="4"/>
      <c r="E870" s="4"/>
      <c r="F870" s="4"/>
      <c r="G870" s="4"/>
      <c r="H870" s="4"/>
      <c r="I870" s="2"/>
      <c r="J870" s="4"/>
      <c r="K870" s="4"/>
      <c r="L870" s="4"/>
      <c r="M870" s="4"/>
      <c r="N870" s="2"/>
      <c r="O870" s="2"/>
      <c r="P870" s="2"/>
      <c r="Q870" s="2"/>
      <c r="R870" s="2"/>
      <c r="S870" s="2"/>
      <c r="T870" s="4"/>
      <c r="U870" s="4"/>
      <c r="V870" s="4"/>
      <c r="W870" s="5"/>
      <c r="X870" s="4"/>
      <c r="Y870" s="4"/>
      <c r="Z870" s="4"/>
      <c r="AA870" s="4"/>
      <c r="AB870" s="4"/>
      <c r="AC870" s="3"/>
      <c r="AD870" s="3"/>
      <c r="AE870" s="4"/>
      <c r="AF870" s="3"/>
      <c r="AG870" s="4"/>
      <c r="AH870" s="4"/>
      <c r="AI870" s="4"/>
      <c r="AJ870" s="4"/>
      <c r="AK870" s="4"/>
      <c r="AL870" s="4"/>
      <c r="AM870" s="4"/>
    </row>
    <row r="871" spans="1:39" ht="15.75" customHeight="1" x14ac:dyDescent="0.2">
      <c r="A871" s="2"/>
      <c r="B871" s="3"/>
      <c r="C871" s="4"/>
      <c r="D871" s="4"/>
      <c r="E871" s="4"/>
      <c r="F871" s="4"/>
      <c r="G871" s="4"/>
      <c r="H871" s="4"/>
      <c r="I871" s="2"/>
      <c r="J871" s="4"/>
      <c r="K871" s="4"/>
      <c r="L871" s="4"/>
      <c r="M871" s="4"/>
      <c r="N871" s="2"/>
      <c r="O871" s="2"/>
      <c r="P871" s="2"/>
      <c r="Q871" s="2"/>
      <c r="R871" s="2"/>
      <c r="S871" s="2"/>
      <c r="T871" s="4"/>
      <c r="U871" s="4"/>
      <c r="V871" s="4"/>
      <c r="W871" s="5"/>
      <c r="X871" s="4"/>
      <c r="Y871" s="4"/>
      <c r="Z871" s="4"/>
      <c r="AA871" s="4"/>
      <c r="AB871" s="4"/>
      <c r="AC871" s="3"/>
      <c r="AD871" s="3"/>
      <c r="AE871" s="4"/>
      <c r="AF871" s="3"/>
      <c r="AG871" s="4"/>
      <c r="AH871" s="4"/>
      <c r="AI871" s="4"/>
      <c r="AJ871" s="4"/>
      <c r="AK871" s="4"/>
      <c r="AL871" s="4"/>
      <c r="AM871" s="4"/>
    </row>
    <row r="872" spans="1:39" ht="15.75" customHeight="1" x14ac:dyDescent="0.2">
      <c r="A872" s="2"/>
      <c r="B872" s="3"/>
      <c r="C872" s="4"/>
      <c r="D872" s="4"/>
      <c r="E872" s="4"/>
      <c r="F872" s="4"/>
      <c r="G872" s="4"/>
      <c r="H872" s="4"/>
      <c r="I872" s="2"/>
      <c r="J872" s="4"/>
      <c r="K872" s="4"/>
      <c r="L872" s="4"/>
      <c r="M872" s="4"/>
      <c r="N872" s="2"/>
      <c r="O872" s="2"/>
      <c r="P872" s="2"/>
      <c r="Q872" s="2"/>
      <c r="R872" s="2"/>
      <c r="S872" s="2"/>
      <c r="T872" s="4"/>
      <c r="U872" s="4"/>
      <c r="V872" s="4"/>
      <c r="W872" s="5"/>
      <c r="X872" s="4"/>
      <c r="Y872" s="4"/>
      <c r="Z872" s="4"/>
      <c r="AA872" s="4"/>
      <c r="AB872" s="4"/>
      <c r="AC872" s="3"/>
      <c r="AD872" s="3"/>
      <c r="AE872" s="4"/>
      <c r="AF872" s="3"/>
      <c r="AG872" s="4"/>
      <c r="AH872" s="4"/>
      <c r="AI872" s="4"/>
      <c r="AJ872" s="4"/>
      <c r="AK872" s="4"/>
      <c r="AL872" s="4"/>
      <c r="AM872" s="4"/>
    </row>
    <row r="873" spans="1:39" ht="15.75" customHeight="1" x14ac:dyDescent="0.2">
      <c r="A873" s="2"/>
      <c r="B873" s="3"/>
      <c r="C873" s="4"/>
      <c r="D873" s="4"/>
      <c r="E873" s="4"/>
      <c r="F873" s="4"/>
      <c r="G873" s="4"/>
      <c r="H873" s="4"/>
      <c r="I873" s="2"/>
      <c r="J873" s="4"/>
      <c r="K873" s="4"/>
      <c r="L873" s="4"/>
      <c r="M873" s="4"/>
      <c r="N873" s="2"/>
      <c r="O873" s="2"/>
      <c r="P873" s="2"/>
      <c r="Q873" s="2"/>
      <c r="R873" s="2"/>
      <c r="S873" s="2"/>
      <c r="T873" s="4"/>
      <c r="U873" s="4"/>
      <c r="V873" s="4"/>
      <c r="W873" s="5"/>
      <c r="X873" s="4"/>
      <c r="Y873" s="4"/>
      <c r="Z873" s="4"/>
      <c r="AA873" s="4"/>
      <c r="AB873" s="4"/>
      <c r="AC873" s="3"/>
      <c r="AD873" s="3"/>
      <c r="AE873" s="4"/>
      <c r="AF873" s="3"/>
      <c r="AG873" s="4"/>
      <c r="AH873" s="4"/>
      <c r="AI873" s="4"/>
      <c r="AJ873" s="4"/>
      <c r="AK873" s="4"/>
      <c r="AL873" s="4"/>
      <c r="AM873" s="4"/>
    </row>
    <row r="874" spans="1:39" ht="15.75" customHeight="1" x14ac:dyDescent="0.2">
      <c r="A874" s="2"/>
      <c r="B874" s="3"/>
      <c r="C874" s="4"/>
      <c r="D874" s="4"/>
      <c r="E874" s="4"/>
      <c r="F874" s="4"/>
      <c r="G874" s="4"/>
      <c r="H874" s="4"/>
      <c r="I874" s="2"/>
      <c r="J874" s="4"/>
      <c r="K874" s="4"/>
      <c r="L874" s="4"/>
      <c r="M874" s="4"/>
      <c r="N874" s="2"/>
      <c r="O874" s="2"/>
      <c r="P874" s="2"/>
      <c r="Q874" s="2"/>
      <c r="R874" s="2"/>
      <c r="S874" s="2"/>
      <c r="T874" s="4"/>
      <c r="U874" s="4"/>
      <c r="V874" s="4"/>
      <c r="W874" s="5"/>
      <c r="X874" s="4"/>
      <c r="Y874" s="4"/>
      <c r="Z874" s="4"/>
      <c r="AA874" s="4"/>
      <c r="AB874" s="4"/>
      <c r="AC874" s="3"/>
      <c r="AD874" s="3"/>
      <c r="AE874" s="4"/>
      <c r="AF874" s="3"/>
      <c r="AG874" s="4"/>
      <c r="AH874" s="4"/>
      <c r="AI874" s="4"/>
      <c r="AJ874" s="4"/>
      <c r="AK874" s="4"/>
      <c r="AL874" s="4"/>
      <c r="AM874" s="4"/>
    </row>
    <row r="875" spans="1:39" ht="15.75" customHeight="1" x14ac:dyDescent="0.2">
      <c r="A875" s="2"/>
      <c r="B875" s="3"/>
      <c r="C875" s="4"/>
      <c r="D875" s="4"/>
      <c r="E875" s="4"/>
      <c r="F875" s="4"/>
      <c r="G875" s="4"/>
      <c r="H875" s="4"/>
      <c r="I875" s="2"/>
      <c r="J875" s="4"/>
      <c r="K875" s="4"/>
      <c r="L875" s="4"/>
      <c r="M875" s="4"/>
      <c r="N875" s="2"/>
      <c r="O875" s="2"/>
      <c r="P875" s="2"/>
      <c r="Q875" s="2"/>
      <c r="R875" s="2"/>
      <c r="S875" s="2"/>
      <c r="T875" s="4"/>
      <c r="U875" s="4"/>
      <c r="V875" s="4"/>
      <c r="W875" s="5"/>
      <c r="X875" s="4"/>
      <c r="Y875" s="4"/>
      <c r="Z875" s="4"/>
      <c r="AA875" s="4"/>
      <c r="AB875" s="4"/>
      <c r="AC875" s="3"/>
      <c r="AD875" s="3"/>
      <c r="AE875" s="4"/>
      <c r="AF875" s="3"/>
      <c r="AG875" s="4"/>
      <c r="AH875" s="4"/>
      <c r="AI875" s="4"/>
      <c r="AJ875" s="4"/>
      <c r="AK875" s="4"/>
      <c r="AL875" s="4"/>
      <c r="AM875" s="4"/>
    </row>
    <row r="876" spans="1:39" ht="15.75" customHeight="1" x14ac:dyDescent="0.2">
      <c r="A876" s="2"/>
      <c r="B876" s="3"/>
      <c r="C876" s="4"/>
      <c r="D876" s="4"/>
      <c r="E876" s="4"/>
      <c r="F876" s="4"/>
      <c r="G876" s="4"/>
      <c r="H876" s="4"/>
      <c r="I876" s="2"/>
      <c r="J876" s="4"/>
      <c r="K876" s="4"/>
      <c r="L876" s="4"/>
      <c r="M876" s="4"/>
      <c r="N876" s="2"/>
      <c r="O876" s="2"/>
      <c r="P876" s="2"/>
      <c r="Q876" s="2"/>
      <c r="R876" s="2"/>
      <c r="S876" s="2"/>
      <c r="T876" s="4"/>
      <c r="U876" s="4"/>
      <c r="V876" s="4"/>
      <c r="W876" s="5"/>
      <c r="X876" s="4"/>
      <c r="Y876" s="4"/>
      <c r="Z876" s="4"/>
      <c r="AA876" s="4"/>
      <c r="AB876" s="4"/>
      <c r="AC876" s="3"/>
      <c r="AD876" s="3"/>
      <c r="AE876" s="4"/>
      <c r="AF876" s="3"/>
      <c r="AG876" s="4"/>
      <c r="AH876" s="4"/>
      <c r="AI876" s="4"/>
      <c r="AJ876" s="4"/>
      <c r="AK876" s="4"/>
      <c r="AL876" s="4"/>
      <c r="AM876" s="4"/>
    </row>
    <row r="877" spans="1:39" ht="15.75" customHeight="1" x14ac:dyDescent="0.2">
      <c r="A877" s="2"/>
      <c r="B877" s="3"/>
      <c r="C877" s="4"/>
      <c r="D877" s="4"/>
      <c r="E877" s="4"/>
      <c r="F877" s="4"/>
      <c r="G877" s="4"/>
      <c r="H877" s="4"/>
      <c r="I877" s="2"/>
      <c r="J877" s="4"/>
      <c r="K877" s="4"/>
      <c r="L877" s="4"/>
      <c r="M877" s="4"/>
      <c r="N877" s="2"/>
      <c r="O877" s="2"/>
      <c r="P877" s="2"/>
      <c r="Q877" s="2"/>
      <c r="R877" s="2"/>
      <c r="S877" s="2"/>
      <c r="T877" s="4"/>
      <c r="U877" s="4"/>
      <c r="V877" s="4"/>
      <c r="W877" s="5"/>
      <c r="X877" s="4"/>
      <c r="Y877" s="4"/>
      <c r="Z877" s="4"/>
      <c r="AA877" s="4"/>
      <c r="AB877" s="4"/>
      <c r="AC877" s="3"/>
      <c r="AD877" s="3"/>
      <c r="AE877" s="4"/>
      <c r="AF877" s="3"/>
      <c r="AG877" s="4"/>
      <c r="AH877" s="4"/>
      <c r="AI877" s="4"/>
      <c r="AJ877" s="4"/>
      <c r="AK877" s="4"/>
      <c r="AL877" s="4"/>
      <c r="AM877" s="4"/>
    </row>
    <row r="878" spans="1:39" ht="15.75" customHeight="1" x14ac:dyDescent="0.2">
      <c r="A878" s="2"/>
      <c r="B878" s="3"/>
      <c r="C878" s="4"/>
      <c r="D878" s="4"/>
      <c r="E878" s="4"/>
      <c r="F878" s="4"/>
      <c r="G878" s="4"/>
      <c r="H878" s="4"/>
      <c r="I878" s="2"/>
      <c r="J878" s="4"/>
      <c r="K878" s="4"/>
      <c r="L878" s="4"/>
      <c r="M878" s="4"/>
      <c r="N878" s="2"/>
      <c r="O878" s="2"/>
      <c r="P878" s="2"/>
      <c r="Q878" s="2"/>
      <c r="R878" s="2"/>
      <c r="S878" s="2"/>
      <c r="T878" s="4"/>
      <c r="U878" s="4"/>
      <c r="V878" s="4"/>
      <c r="W878" s="5"/>
      <c r="X878" s="4"/>
      <c r="Y878" s="4"/>
      <c r="Z878" s="4"/>
      <c r="AA878" s="4"/>
      <c r="AB878" s="4"/>
      <c r="AC878" s="3"/>
      <c r="AD878" s="3"/>
      <c r="AE878" s="4"/>
      <c r="AF878" s="3"/>
      <c r="AG878" s="4"/>
      <c r="AH878" s="4"/>
      <c r="AI878" s="4"/>
      <c r="AJ878" s="4"/>
      <c r="AK878" s="4"/>
      <c r="AL878" s="4"/>
      <c r="AM878" s="4"/>
    </row>
    <row r="879" spans="1:39" ht="15.75" customHeight="1" x14ac:dyDescent="0.2">
      <c r="A879" s="2"/>
      <c r="B879" s="3"/>
      <c r="C879" s="4"/>
      <c r="D879" s="4"/>
      <c r="E879" s="4"/>
      <c r="F879" s="4"/>
      <c r="G879" s="4"/>
      <c r="H879" s="4"/>
      <c r="I879" s="2"/>
      <c r="J879" s="4"/>
      <c r="K879" s="4"/>
      <c r="L879" s="4"/>
      <c r="M879" s="4"/>
      <c r="N879" s="2"/>
      <c r="O879" s="2"/>
      <c r="P879" s="2"/>
      <c r="Q879" s="2"/>
      <c r="R879" s="2"/>
      <c r="S879" s="2"/>
      <c r="T879" s="4"/>
      <c r="U879" s="4"/>
      <c r="V879" s="4"/>
      <c r="W879" s="5"/>
      <c r="X879" s="4"/>
      <c r="Y879" s="4"/>
      <c r="Z879" s="4"/>
      <c r="AA879" s="4"/>
      <c r="AB879" s="4"/>
      <c r="AC879" s="3"/>
      <c r="AD879" s="3"/>
      <c r="AE879" s="4"/>
      <c r="AF879" s="3"/>
      <c r="AG879" s="4"/>
      <c r="AH879" s="4"/>
      <c r="AI879" s="4"/>
      <c r="AJ879" s="4"/>
      <c r="AK879" s="4"/>
      <c r="AL879" s="4"/>
      <c r="AM879" s="4"/>
    </row>
    <row r="880" spans="1:39" ht="15.75" customHeight="1" x14ac:dyDescent="0.2">
      <c r="A880" s="2"/>
      <c r="B880" s="3"/>
      <c r="C880" s="4"/>
      <c r="D880" s="4"/>
      <c r="E880" s="4"/>
      <c r="F880" s="4"/>
      <c r="G880" s="4"/>
      <c r="H880" s="4"/>
      <c r="I880" s="2"/>
      <c r="J880" s="4"/>
      <c r="K880" s="4"/>
      <c r="L880" s="4"/>
      <c r="M880" s="4"/>
      <c r="N880" s="2"/>
      <c r="O880" s="2"/>
      <c r="P880" s="2"/>
      <c r="Q880" s="2"/>
      <c r="R880" s="2"/>
      <c r="S880" s="2"/>
      <c r="T880" s="4"/>
      <c r="U880" s="4"/>
      <c r="V880" s="4"/>
      <c r="W880" s="5"/>
      <c r="X880" s="4"/>
      <c r="Y880" s="4"/>
      <c r="Z880" s="4"/>
      <c r="AA880" s="4"/>
      <c r="AB880" s="4"/>
      <c r="AC880" s="3"/>
      <c r="AD880" s="3"/>
      <c r="AE880" s="4"/>
      <c r="AF880" s="3"/>
      <c r="AG880" s="4"/>
      <c r="AH880" s="4"/>
      <c r="AI880" s="4"/>
      <c r="AJ880" s="4"/>
      <c r="AK880" s="4"/>
      <c r="AL880" s="4"/>
      <c r="AM880" s="4"/>
    </row>
    <row r="881" spans="1:39" ht="15.75" customHeight="1" x14ac:dyDescent="0.2">
      <c r="A881" s="2"/>
      <c r="B881" s="3"/>
      <c r="C881" s="4"/>
      <c r="D881" s="4"/>
      <c r="E881" s="4"/>
      <c r="F881" s="4"/>
      <c r="G881" s="4"/>
      <c r="H881" s="4"/>
      <c r="I881" s="2"/>
      <c r="J881" s="4"/>
      <c r="K881" s="4"/>
      <c r="L881" s="4"/>
      <c r="M881" s="4"/>
      <c r="N881" s="2"/>
      <c r="O881" s="2"/>
      <c r="P881" s="2"/>
      <c r="Q881" s="2"/>
      <c r="R881" s="2"/>
      <c r="S881" s="2"/>
      <c r="T881" s="4"/>
      <c r="U881" s="4"/>
      <c r="V881" s="4"/>
      <c r="W881" s="5"/>
      <c r="X881" s="4"/>
      <c r="Y881" s="4"/>
      <c r="Z881" s="4"/>
      <c r="AA881" s="4"/>
      <c r="AB881" s="4"/>
      <c r="AC881" s="3"/>
      <c r="AD881" s="3"/>
      <c r="AE881" s="4"/>
      <c r="AF881" s="3"/>
      <c r="AG881" s="4"/>
      <c r="AH881" s="4"/>
      <c r="AI881" s="4"/>
      <c r="AJ881" s="4"/>
      <c r="AK881" s="4"/>
      <c r="AL881" s="4"/>
      <c r="AM881" s="4"/>
    </row>
    <row r="882" spans="1:39" ht="15.75" customHeight="1" x14ac:dyDescent="0.2">
      <c r="A882" s="2"/>
      <c r="B882" s="3"/>
      <c r="C882" s="4"/>
      <c r="D882" s="4"/>
      <c r="E882" s="4"/>
      <c r="F882" s="4"/>
      <c r="G882" s="4"/>
      <c r="H882" s="4"/>
      <c r="I882" s="2"/>
      <c r="J882" s="4"/>
      <c r="K882" s="4"/>
      <c r="L882" s="4"/>
      <c r="M882" s="4"/>
      <c r="N882" s="2"/>
      <c r="O882" s="2"/>
      <c r="P882" s="2"/>
      <c r="Q882" s="2"/>
      <c r="R882" s="2"/>
      <c r="S882" s="2"/>
      <c r="T882" s="4"/>
      <c r="U882" s="4"/>
      <c r="V882" s="4"/>
      <c r="W882" s="5"/>
      <c r="X882" s="4"/>
      <c r="Y882" s="4"/>
      <c r="Z882" s="4"/>
      <c r="AA882" s="4"/>
      <c r="AB882" s="4"/>
      <c r="AC882" s="3"/>
      <c r="AD882" s="3"/>
      <c r="AE882" s="4"/>
      <c r="AF882" s="3"/>
      <c r="AG882" s="4"/>
      <c r="AH882" s="4"/>
      <c r="AI882" s="4"/>
      <c r="AJ882" s="4"/>
      <c r="AK882" s="4"/>
      <c r="AL882" s="4"/>
      <c r="AM882" s="4"/>
    </row>
    <row r="883" spans="1:39" ht="15.75" customHeight="1" x14ac:dyDescent="0.2">
      <c r="A883" s="2"/>
      <c r="B883" s="3"/>
      <c r="C883" s="4"/>
      <c r="D883" s="4"/>
      <c r="E883" s="4"/>
      <c r="F883" s="4"/>
      <c r="G883" s="4"/>
      <c r="H883" s="4"/>
      <c r="I883" s="2"/>
      <c r="J883" s="4"/>
      <c r="K883" s="4"/>
      <c r="L883" s="4"/>
      <c r="M883" s="4"/>
      <c r="N883" s="2"/>
      <c r="O883" s="2"/>
      <c r="P883" s="2"/>
      <c r="Q883" s="2"/>
      <c r="R883" s="2"/>
      <c r="S883" s="2"/>
      <c r="T883" s="4"/>
      <c r="U883" s="4"/>
      <c r="V883" s="4"/>
      <c r="W883" s="5"/>
      <c r="X883" s="4"/>
      <c r="Y883" s="4"/>
      <c r="Z883" s="4"/>
      <c r="AA883" s="4"/>
      <c r="AB883" s="4"/>
      <c r="AC883" s="3"/>
      <c r="AD883" s="3"/>
      <c r="AE883" s="4"/>
      <c r="AF883" s="3"/>
      <c r="AG883" s="4"/>
      <c r="AH883" s="4"/>
      <c r="AI883" s="4"/>
      <c r="AJ883" s="4"/>
      <c r="AK883" s="4"/>
      <c r="AL883" s="4"/>
      <c r="AM883" s="4"/>
    </row>
    <row r="884" spans="1:39" ht="15.75" customHeight="1" x14ac:dyDescent="0.2">
      <c r="A884" s="2"/>
      <c r="B884" s="3"/>
      <c r="C884" s="4"/>
      <c r="D884" s="4"/>
      <c r="E884" s="4"/>
      <c r="F884" s="4"/>
      <c r="G884" s="4"/>
      <c r="H884" s="4"/>
      <c r="I884" s="2"/>
      <c r="J884" s="4"/>
      <c r="K884" s="4"/>
      <c r="L884" s="4"/>
      <c r="M884" s="4"/>
      <c r="N884" s="2"/>
      <c r="O884" s="2"/>
      <c r="P884" s="2"/>
      <c r="Q884" s="2"/>
      <c r="R884" s="2"/>
      <c r="S884" s="2"/>
      <c r="T884" s="4"/>
      <c r="U884" s="4"/>
      <c r="V884" s="4"/>
      <c r="W884" s="5"/>
      <c r="X884" s="4"/>
      <c r="Y884" s="4"/>
      <c r="Z884" s="4"/>
      <c r="AA884" s="4"/>
      <c r="AB884" s="4"/>
      <c r="AC884" s="3"/>
      <c r="AD884" s="3"/>
      <c r="AE884" s="4"/>
      <c r="AF884" s="3"/>
      <c r="AG884" s="4"/>
      <c r="AH884" s="4"/>
      <c r="AI884" s="4"/>
      <c r="AJ884" s="4"/>
      <c r="AK884" s="4"/>
      <c r="AL884" s="4"/>
      <c r="AM884" s="4"/>
    </row>
    <row r="885" spans="1:39" ht="15.75" customHeight="1" x14ac:dyDescent="0.2">
      <c r="A885" s="2"/>
      <c r="B885" s="3"/>
      <c r="C885" s="4"/>
      <c r="D885" s="4"/>
      <c r="E885" s="4"/>
      <c r="F885" s="4"/>
      <c r="G885" s="4"/>
      <c r="H885" s="4"/>
      <c r="I885" s="2"/>
      <c r="J885" s="4"/>
      <c r="K885" s="4"/>
      <c r="L885" s="4"/>
      <c r="M885" s="4"/>
      <c r="N885" s="2"/>
      <c r="O885" s="2"/>
      <c r="P885" s="2"/>
      <c r="Q885" s="2"/>
      <c r="R885" s="2"/>
      <c r="S885" s="2"/>
      <c r="T885" s="4"/>
      <c r="U885" s="4"/>
      <c r="V885" s="4"/>
      <c r="W885" s="5"/>
      <c r="X885" s="4"/>
      <c r="Y885" s="4"/>
      <c r="Z885" s="4"/>
      <c r="AA885" s="4"/>
      <c r="AB885" s="4"/>
      <c r="AC885" s="3"/>
      <c r="AD885" s="3"/>
      <c r="AE885" s="4"/>
      <c r="AF885" s="3"/>
      <c r="AG885" s="4"/>
      <c r="AH885" s="4"/>
      <c r="AI885" s="4"/>
      <c r="AJ885" s="4"/>
      <c r="AK885" s="4"/>
      <c r="AL885" s="4"/>
      <c r="AM885" s="4"/>
    </row>
    <row r="886" spans="1:39" ht="15.75" customHeight="1" x14ac:dyDescent="0.2">
      <c r="A886" s="2"/>
      <c r="B886" s="3"/>
      <c r="C886" s="4"/>
      <c r="D886" s="4"/>
      <c r="E886" s="4"/>
      <c r="F886" s="4"/>
      <c r="G886" s="4"/>
      <c r="H886" s="4"/>
      <c r="I886" s="2"/>
      <c r="J886" s="4"/>
      <c r="K886" s="4"/>
      <c r="L886" s="4"/>
      <c r="M886" s="4"/>
      <c r="N886" s="2"/>
      <c r="O886" s="2"/>
      <c r="P886" s="2"/>
      <c r="Q886" s="2"/>
      <c r="R886" s="2"/>
      <c r="S886" s="2"/>
      <c r="T886" s="4"/>
      <c r="U886" s="4"/>
      <c r="V886" s="4"/>
      <c r="W886" s="5"/>
      <c r="X886" s="4"/>
      <c r="Y886" s="4"/>
      <c r="Z886" s="4"/>
      <c r="AA886" s="4"/>
      <c r="AB886" s="4"/>
      <c r="AC886" s="3"/>
      <c r="AD886" s="3"/>
      <c r="AE886" s="4"/>
      <c r="AF886" s="3"/>
      <c r="AG886" s="4"/>
      <c r="AH886" s="4"/>
      <c r="AI886" s="4"/>
      <c r="AJ886" s="4"/>
      <c r="AK886" s="4"/>
      <c r="AL886" s="4"/>
      <c r="AM886" s="4"/>
    </row>
    <row r="887" spans="1:39" ht="15.75" customHeight="1" x14ac:dyDescent="0.2">
      <c r="A887" s="2"/>
      <c r="B887" s="3"/>
      <c r="C887" s="4"/>
      <c r="D887" s="4"/>
      <c r="E887" s="4"/>
      <c r="F887" s="4"/>
      <c r="G887" s="4"/>
      <c r="H887" s="4"/>
      <c r="I887" s="2"/>
      <c r="J887" s="4"/>
      <c r="K887" s="4"/>
      <c r="L887" s="4"/>
      <c r="M887" s="4"/>
      <c r="N887" s="2"/>
      <c r="O887" s="2"/>
      <c r="P887" s="2"/>
      <c r="Q887" s="2"/>
      <c r="R887" s="2"/>
      <c r="S887" s="2"/>
      <c r="T887" s="4"/>
      <c r="U887" s="4"/>
      <c r="V887" s="4"/>
      <c r="W887" s="5"/>
      <c r="X887" s="4"/>
      <c r="Y887" s="4"/>
      <c r="Z887" s="4"/>
      <c r="AA887" s="4"/>
      <c r="AB887" s="4"/>
      <c r="AC887" s="3"/>
      <c r="AD887" s="3"/>
      <c r="AE887" s="4"/>
      <c r="AF887" s="3"/>
      <c r="AG887" s="4"/>
      <c r="AH887" s="4"/>
      <c r="AI887" s="4"/>
      <c r="AJ887" s="4"/>
      <c r="AK887" s="4"/>
      <c r="AL887" s="4"/>
      <c r="AM887" s="4"/>
    </row>
    <row r="888" spans="1:39" ht="15.75" customHeight="1" x14ac:dyDescent="0.2">
      <c r="A888" s="2"/>
      <c r="B888" s="3"/>
      <c r="C888" s="4"/>
      <c r="D888" s="4"/>
      <c r="E888" s="4"/>
      <c r="F888" s="4"/>
      <c r="G888" s="4"/>
      <c r="H888" s="4"/>
      <c r="I888" s="2"/>
      <c r="J888" s="4"/>
      <c r="K888" s="4"/>
      <c r="L888" s="4"/>
      <c r="M888" s="4"/>
      <c r="N888" s="2"/>
      <c r="O888" s="2"/>
      <c r="P888" s="2"/>
      <c r="Q888" s="2"/>
      <c r="R888" s="2"/>
      <c r="S888" s="2"/>
      <c r="T888" s="4"/>
      <c r="U888" s="4"/>
      <c r="V888" s="4"/>
      <c r="W888" s="5"/>
      <c r="X888" s="4"/>
      <c r="Y888" s="4"/>
      <c r="Z888" s="4"/>
      <c r="AA888" s="4"/>
      <c r="AB888" s="4"/>
      <c r="AC888" s="3"/>
      <c r="AD888" s="3"/>
      <c r="AE888" s="4"/>
      <c r="AF888" s="3"/>
      <c r="AG888" s="4"/>
      <c r="AH888" s="4"/>
      <c r="AI888" s="4"/>
      <c r="AJ888" s="4"/>
      <c r="AK888" s="4"/>
      <c r="AL888" s="4"/>
      <c r="AM888" s="4"/>
    </row>
    <row r="889" spans="1:39" ht="15.75" customHeight="1" x14ac:dyDescent="0.2">
      <c r="A889" s="2"/>
      <c r="B889" s="3"/>
      <c r="C889" s="4"/>
      <c r="D889" s="4"/>
      <c r="E889" s="4"/>
      <c r="F889" s="4"/>
      <c r="G889" s="4"/>
      <c r="H889" s="4"/>
      <c r="I889" s="2"/>
      <c r="J889" s="4"/>
      <c r="K889" s="4"/>
      <c r="L889" s="4"/>
      <c r="M889" s="4"/>
      <c r="N889" s="2"/>
      <c r="O889" s="2"/>
      <c r="P889" s="2"/>
      <c r="Q889" s="2"/>
      <c r="R889" s="2"/>
      <c r="S889" s="2"/>
      <c r="T889" s="4"/>
      <c r="U889" s="4"/>
      <c r="V889" s="4"/>
      <c r="W889" s="5"/>
      <c r="X889" s="4"/>
      <c r="Y889" s="4"/>
      <c r="Z889" s="4"/>
      <c r="AA889" s="4"/>
      <c r="AB889" s="4"/>
      <c r="AC889" s="3"/>
      <c r="AD889" s="3"/>
      <c r="AE889" s="4"/>
      <c r="AF889" s="3"/>
      <c r="AG889" s="4"/>
      <c r="AH889" s="4"/>
      <c r="AI889" s="4"/>
      <c r="AJ889" s="4"/>
      <c r="AK889" s="4"/>
      <c r="AL889" s="4"/>
      <c r="AM889" s="4"/>
    </row>
    <row r="890" spans="1:39" ht="15.75" customHeight="1" x14ac:dyDescent="0.2">
      <c r="A890" s="2"/>
      <c r="B890" s="3"/>
      <c r="C890" s="4"/>
      <c r="D890" s="4"/>
      <c r="E890" s="4"/>
      <c r="F890" s="4"/>
      <c r="G890" s="4"/>
      <c r="H890" s="4"/>
      <c r="I890" s="2"/>
      <c r="J890" s="4"/>
      <c r="K890" s="4"/>
      <c r="L890" s="4"/>
      <c r="M890" s="4"/>
      <c r="N890" s="2"/>
      <c r="O890" s="2"/>
      <c r="P890" s="2"/>
      <c r="Q890" s="2"/>
      <c r="R890" s="2"/>
      <c r="S890" s="2"/>
      <c r="T890" s="4"/>
      <c r="U890" s="4"/>
      <c r="V890" s="4"/>
      <c r="W890" s="5"/>
      <c r="X890" s="4"/>
      <c r="Y890" s="4"/>
      <c r="Z890" s="4"/>
      <c r="AA890" s="4"/>
      <c r="AB890" s="4"/>
      <c r="AC890" s="3"/>
      <c r="AD890" s="3"/>
      <c r="AE890" s="4"/>
      <c r="AF890" s="3"/>
      <c r="AG890" s="4"/>
      <c r="AH890" s="4"/>
      <c r="AI890" s="4"/>
      <c r="AJ890" s="4"/>
      <c r="AK890" s="4"/>
      <c r="AL890" s="4"/>
      <c r="AM890" s="4"/>
    </row>
    <row r="891" spans="1:39" ht="15.75" customHeight="1" x14ac:dyDescent="0.2">
      <c r="A891" s="2"/>
      <c r="B891" s="3"/>
      <c r="C891" s="4"/>
      <c r="D891" s="4"/>
      <c r="E891" s="4"/>
      <c r="F891" s="4"/>
      <c r="G891" s="4"/>
      <c r="H891" s="4"/>
      <c r="I891" s="2"/>
      <c r="J891" s="4"/>
      <c r="K891" s="4"/>
      <c r="L891" s="4"/>
      <c r="M891" s="4"/>
      <c r="N891" s="2"/>
      <c r="O891" s="2"/>
      <c r="P891" s="2"/>
      <c r="Q891" s="2"/>
      <c r="R891" s="2"/>
      <c r="S891" s="2"/>
      <c r="T891" s="4"/>
      <c r="U891" s="4"/>
      <c r="V891" s="4"/>
      <c r="W891" s="5"/>
      <c r="X891" s="4"/>
      <c r="Y891" s="4"/>
      <c r="Z891" s="4"/>
      <c r="AA891" s="4"/>
      <c r="AB891" s="4"/>
      <c r="AC891" s="3"/>
      <c r="AD891" s="3"/>
      <c r="AE891" s="4"/>
      <c r="AF891" s="3"/>
      <c r="AG891" s="4"/>
      <c r="AH891" s="4"/>
      <c r="AI891" s="4"/>
      <c r="AJ891" s="4"/>
      <c r="AK891" s="4"/>
      <c r="AL891" s="4"/>
      <c r="AM891" s="4"/>
    </row>
    <row r="892" spans="1:39" ht="15.75" customHeight="1" x14ac:dyDescent="0.2">
      <c r="A892" s="2"/>
      <c r="B892" s="3"/>
      <c r="C892" s="4"/>
      <c r="D892" s="4"/>
      <c r="E892" s="4"/>
      <c r="F892" s="4"/>
      <c r="G892" s="4"/>
      <c r="H892" s="4"/>
      <c r="I892" s="2"/>
      <c r="J892" s="4"/>
      <c r="K892" s="4"/>
      <c r="L892" s="4"/>
      <c r="M892" s="4"/>
      <c r="N892" s="2"/>
      <c r="O892" s="2"/>
      <c r="P892" s="2"/>
      <c r="Q892" s="2"/>
      <c r="R892" s="2"/>
      <c r="S892" s="2"/>
      <c r="T892" s="4"/>
      <c r="U892" s="4"/>
      <c r="V892" s="4"/>
      <c r="W892" s="5"/>
      <c r="X892" s="4"/>
      <c r="Y892" s="4"/>
      <c r="Z892" s="4"/>
      <c r="AA892" s="4"/>
      <c r="AB892" s="4"/>
      <c r="AC892" s="3"/>
      <c r="AD892" s="3"/>
      <c r="AE892" s="4"/>
      <c r="AF892" s="3"/>
      <c r="AG892" s="4"/>
      <c r="AH892" s="4"/>
      <c r="AI892" s="4"/>
      <c r="AJ892" s="4"/>
      <c r="AK892" s="4"/>
      <c r="AL892" s="4"/>
      <c r="AM892" s="4"/>
    </row>
    <row r="893" spans="1:39" ht="15.75" customHeight="1" x14ac:dyDescent="0.2">
      <c r="A893" s="2"/>
      <c r="B893" s="3"/>
      <c r="C893" s="4"/>
      <c r="D893" s="4"/>
      <c r="E893" s="4"/>
      <c r="F893" s="4"/>
      <c r="G893" s="4"/>
      <c r="H893" s="4"/>
      <c r="I893" s="2"/>
      <c r="J893" s="4"/>
      <c r="K893" s="4"/>
      <c r="L893" s="4"/>
      <c r="M893" s="4"/>
      <c r="N893" s="2"/>
      <c r="O893" s="2"/>
      <c r="P893" s="2"/>
      <c r="Q893" s="2"/>
      <c r="R893" s="2"/>
      <c r="S893" s="2"/>
      <c r="T893" s="4"/>
      <c r="U893" s="4"/>
      <c r="V893" s="4"/>
      <c r="W893" s="5"/>
      <c r="X893" s="4"/>
      <c r="Y893" s="4"/>
      <c r="Z893" s="4"/>
      <c r="AA893" s="4"/>
      <c r="AB893" s="4"/>
      <c r="AC893" s="3"/>
      <c r="AD893" s="3"/>
      <c r="AE893" s="4"/>
      <c r="AF893" s="3"/>
      <c r="AG893" s="4"/>
      <c r="AH893" s="4"/>
      <c r="AI893" s="4"/>
      <c r="AJ893" s="4"/>
      <c r="AK893" s="4"/>
      <c r="AL893" s="4"/>
      <c r="AM893" s="4"/>
    </row>
    <row r="894" spans="1:39" ht="15.75" customHeight="1" x14ac:dyDescent="0.2">
      <c r="A894" s="2"/>
      <c r="B894" s="3"/>
      <c r="C894" s="4"/>
      <c r="D894" s="4"/>
      <c r="E894" s="4"/>
      <c r="F894" s="4"/>
      <c r="G894" s="4"/>
      <c r="H894" s="4"/>
      <c r="I894" s="2"/>
      <c r="J894" s="4"/>
      <c r="K894" s="4"/>
      <c r="L894" s="4"/>
      <c r="M894" s="4"/>
      <c r="N894" s="2"/>
      <c r="O894" s="2"/>
      <c r="P894" s="2"/>
      <c r="Q894" s="2"/>
      <c r="R894" s="2"/>
      <c r="S894" s="2"/>
      <c r="T894" s="4"/>
      <c r="U894" s="4"/>
      <c r="V894" s="4"/>
      <c r="W894" s="5"/>
      <c r="X894" s="4"/>
      <c r="Y894" s="4"/>
      <c r="Z894" s="4"/>
      <c r="AA894" s="4"/>
      <c r="AB894" s="4"/>
      <c r="AC894" s="3"/>
      <c r="AD894" s="3"/>
      <c r="AE894" s="4"/>
      <c r="AF894" s="3"/>
      <c r="AG894" s="4"/>
      <c r="AH894" s="4"/>
      <c r="AI894" s="4"/>
      <c r="AJ894" s="4"/>
      <c r="AK894" s="4"/>
      <c r="AL894" s="4"/>
      <c r="AM894" s="4"/>
    </row>
    <row r="895" spans="1:39" ht="15.75" customHeight="1" x14ac:dyDescent="0.2">
      <c r="A895" s="2"/>
      <c r="B895" s="3"/>
      <c r="C895" s="4"/>
      <c r="D895" s="4"/>
      <c r="E895" s="4"/>
      <c r="F895" s="4"/>
      <c r="G895" s="4"/>
      <c r="H895" s="4"/>
      <c r="I895" s="2"/>
      <c r="J895" s="4"/>
      <c r="K895" s="4"/>
      <c r="L895" s="4"/>
      <c r="M895" s="4"/>
      <c r="N895" s="2"/>
      <c r="O895" s="2"/>
      <c r="P895" s="2"/>
      <c r="Q895" s="2"/>
      <c r="R895" s="2"/>
      <c r="S895" s="2"/>
      <c r="T895" s="4"/>
      <c r="U895" s="4"/>
      <c r="V895" s="4"/>
      <c r="W895" s="5"/>
      <c r="X895" s="4"/>
      <c r="Y895" s="4"/>
      <c r="Z895" s="4"/>
      <c r="AA895" s="4"/>
      <c r="AB895" s="4"/>
      <c r="AC895" s="3"/>
      <c r="AD895" s="3"/>
      <c r="AE895" s="4"/>
      <c r="AF895" s="3"/>
      <c r="AG895" s="4"/>
      <c r="AH895" s="4"/>
      <c r="AI895" s="4"/>
      <c r="AJ895" s="4"/>
      <c r="AK895" s="4"/>
      <c r="AL895" s="4"/>
      <c r="AM895" s="4"/>
    </row>
    <row r="896" spans="1:39" ht="15.75" customHeight="1" x14ac:dyDescent="0.2">
      <c r="A896" s="2"/>
      <c r="B896" s="3"/>
      <c r="C896" s="4"/>
      <c r="D896" s="4"/>
      <c r="E896" s="4"/>
      <c r="F896" s="4"/>
      <c r="G896" s="4"/>
      <c r="H896" s="4"/>
      <c r="I896" s="2"/>
      <c r="J896" s="4"/>
      <c r="K896" s="4"/>
      <c r="L896" s="4"/>
      <c r="M896" s="4"/>
      <c r="N896" s="2"/>
      <c r="O896" s="2"/>
      <c r="P896" s="2"/>
      <c r="Q896" s="2"/>
      <c r="R896" s="2"/>
      <c r="S896" s="2"/>
      <c r="T896" s="4"/>
      <c r="U896" s="4"/>
      <c r="V896" s="4"/>
      <c r="W896" s="5"/>
      <c r="X896" s="4"/>
      <c r="Y896" s="4"/>
      <c r="Z896" s="4"/>
      <c r="AA896" s="4"/>
      <c r="AB896" s="4"/>
      <c r="AC896" s="3"/>
      <c r="AD896" s="3"/>
      <c r="AE896" s="4"/>
      <c r="AF896" s="3"/>
      <c r="AG896" s="4"/>
      <c r="AH896" s="4"/>
      <c r="AI896" s="4"/>
      <c r="AJ896" s="4"/>
      <c r="AK896" s="4"/>
      <c r="AL896" s="4"/>
      <c r="AM896" s="4"/>
    </row>
    <row r="897" spans="1:39" ht="15.75" customHeight="1" x14ac:dyDescent="0.2">
      <c r="A897" s="2"/>
      <c r="B897" s="3"/>
      <c r="C897" s="4"/>
      <c r="D897" s="4"/>
      <c r="E897" s="4"/>
      <c r="F897" s="4"/>
      <c r="G897" s="4"/>
      <c r="H897" s="4"/>
      <c r="I897" s="2"/>
      <c r="J897" s="4"/>
      <c r="K897" s="4"/>
      <c r="L897" s="4"/>
      <c r="M897" s="4"/>
      <c r="N897" s="2"/>
      <c r="O897" s="2"/>
      <c r="P897" s="2"/>
      <c r="Q897" s="2"/>
      <c r="R897" s="2"/>
      <c r="S897" s="2"/>
      <c r="T897" s="4"/>
      <c r="U897" s="4"/>
      <c r="V897" s="4"/>
      <c r="W897" s="5"/>
      <c r="X897" s="4"/>
      <c r="Y897" s="4"/>
      <c r="Z897" s="4"/>
      <c r="AA897" s="4"/>
      <c r="AB897" s="4"/>
      <c r="AC897" s="3"/>
      <c r="AD897" s="3"/>
      <c r="AE897" s="4"/>
      <c r="AF897" s="3"/>
      <c r="AG897" s="4"/>
      <c r="AH897" s="4"/>
      <c r="AI897" s="4"/>
      <c r="AJ897" s="4"/>
      <c r="AK897" s="4"/>
      <c r="AL897" s="4"/>
      <c r="AM897" s="4"/>
    </row>
    <row r="898" spans="1:39" ht="15.75" customHeight="1" x14ac:dyDescent="0.2">
      <c r="A898" s="2"/>
      <c r="B898" s="3"/>
      <c r="C898" s="4"/>
      <c r="D898" s="4"/>
      <c r="E898" s="4"/>
      <c r="F898" s="4"/>
      <c r="G898" s="4"/>
      <c r="H898" s="4"/>
      <c r="I898" s="2"/>
      <c r="J898" s="4"/>
      <c r="K898" s="4"/>
      <c r="L898" s="4"/>
      <c r="M898" s="4"/>
      <c r="N898" s="2"/>
      <c r="O898" s="2"/>
      <c r="P898" s="2"/>
      <c r="Q898" s="2"/>
      <c r="R898" s="2"/>
      <c r="S898" s="2"/>
      <c r="T898" s="4"/>
      <c r="U898" s="4"/>
      <c r="V898" s="4"/>
      <c r="W898" s="5"/>
      <c r="X898" s="4"/>
      <c r="Y898" s="4"/>
      <c r="Z898" s="4"/>
      <c r="AA898" s="4"/>
      <c r="AB898" s="4"/>
      <c r="AC898" s="3"/>
      <c r="AD898" s="3"/>
      <c r="AE898" s="4"/>
      <c r="AF898" s="3"/>
      <c r="AG898" s="4"/>
      <c r="AH898" s="4"/>
      <c r="AI898" s="4"/>
      <c r="AJ898" s="4"/>
      <c r="AK898" s="4"/>
      <c r="AL898" s="4"/>
      <c r="AM898" s="4"/>
    </row>
    <row r="899" spans="1:39" ht="15.75" customHeight="1" x14ac:dyDescent="0.2">
      <c r="A899" s="2"/>
      <c r="B899" s="3"/>
      <c r="C899" s="4"/>
      <c r="D899" s="4"/>
      <c r="E899" s="4"/>
      <c r="F899" s="4"/>
      <c r="G899" s="4"/>
      <c r="H899" s="4"/>
      <c r="I899" s="2"/>
      <c r="J899" s="4"/>
      <c r="K899" s="4"/>
      <c r="L899" s="4"/>
      <c r="M899" s="4"/>
      <c r="N899" s="2"/>
      <c r="O899" s="2"/>
      <c r="P899" s="2"/>
      <c r="Q899" s="2"/>
      <c r="R899" s="2"/>
      <c r="S899" s="2"/>
      <c r="T899" s="4"/>
      <c r="U899" s="4"/>
      <c r="V899" s="4"/>
      <c r="W899" s="5"/>
      <c r="X899" s="4"/>
      <c r="Y899" s="4"/>
      <c r="Z899" s="4"/>
      <c r="AA899" s="4"/>
      <c r="AB899" s="4"/>
      <c r="AC899" s="3"/>
      <c r="AD899" s="3"/>
      <c r="AE899" s="4"/>
      <c r="AF899" s="3"/>
      <c r="AG899" s="4"/>
      <c r="AH899" s="4"/>
      <c r="AI899" s="4"/>
      <c r="AJ899" s="4"/>
      <c r="AK899" s="4"/>
      <c r="AL899" s="4"/>
      <c r="AM899" s="4"/>
    </row>
    <row r="900" spans="1:39" ht="15.75" customHeight="1" x14ac:dyDescent="0.2">
      <c r="A900" s="2"/>
      <c r="B900" s="3"/>
      <c r="C900" s="4"/>
      <c r="D900" s="4"/>
      <c r="E900" s="4"/>
      <c r="F900" s="4"/>
      <c r="G900" s="4"/>
      <c r="H900" s="4"/>
      <c r="I900" s="2"/>
      <c r="J900" s="4"/>
      <c r="K900" s="4"/>
      <c r="L900" s="4"/>
      <c r="M900" s="4"/>
      <c r="N900" s="2"/>
      <c r="O900" s="2"/>
      <c r="P900" s="2"/>
      <c r="Q900" s="2"/>
      <c r="R900" s="2"/>
      <c r="S900" s="2"/>
      <c r="T900" s="4"/>
      <c r="U900" s="4"/>
      <c r="V900" s="4"/>
      <c r="W900" s="5"/>
      <c r="X900" s="4"/>
      <c r="Y900" s="4"/>
      <c r="Z900" s="4"/>
      <c r="AA900" s="4"/>
      <c r="AB900" s="4"/>
      <c r="AC900" s="3"/>
      <c r="AD900" s="3"/>
      <c r="AE900" s="4"/>
      <c r="AF900" s="3"/>
      <c r="AG900" s="4"/>
      <c r="AH900" s="4"/>
      <c r="AI900" s="4"/>
      <c r="AJ900" s="4"/>
      <c r="AK900" s="4"/>
      <c r="AL900" s="4"/>
      <c r="AM900" s="4"/>
    </row>
    <row r="901" spans="1:39" ht="15.75" customHeight="1" x14ac:dyDescent="0.2">
      <c r="A901" s="2"/>
      <c r="B901" s="3"/>
      <c r="C901" s="4"/>
      <c r="D901" s="4"/>
      <c r="E901" s="4"/>
      <c r="F901" s="4"/>
      <c r="G901" s="4"/>
      <c r="H901" s="4"/>
      <c r="I901" s="2"/>
      <c r="J901" s="4"/>
      <c r="K901" s="4"/>
      <c r="L901" s="4"/>
      <c r="M901" s="4"/>
      <c r="N901" s="2"/>
      <c r="O901" s="2"/>
      <c r="P901" s="2"/>
      <c r="Q901" s="2"/>
      <c r="R901" s="2"/>
      <c r="S901" s="2"/>
      <c r="T901" s="4"/>
      <c r="U901" s="4"/>
      <c r="V901" s="4"/>
      <c r="W901" s="5"/>
      <c r="X901" s="4"/>
      <c r="Y901" s="4"/>
      <c r="Z901" s="4"/>
      <c r="AA901" s="4"/>
      <c r="AB901" s="4"/>
      <c r="AC901" s="3"/>
      <c r="AD901" s="3"/>
      <c r="AE901" s="4"/>
      <c r="AF901" s="3"/>
      <c r="AG901" s="4"/>
      <c r="AH901" s="4"/>
      <c r="AI901" s="4"/>
      <c r="AJ901" s="4"/>
      <c r="AK901" s="4"/>
      <c r="AL901" s="4"/>
      <c r="AM901" s="4"/>
    </row>
    <row r="902" spans="1:39" ht="15.75" customHeight="1" x14ac:dyDescent="0.2">
      <c r="A902" s="2"/>
      <c r="B902" s="3"/>
      <c r="C902" s="4"/>
      <c r="D902" s="4"/>
      <c r="E902" s="4"/>
      <c r="F902" s="4"/>
      <c r="G902" s="4"/>
      <c r="H902" s="4"/>
      <c r="I902" s="2"/>
      <c r="J902" s="4"/>
      <c r="K902" s="4"/>
      <c r="L902" s="4"/>
      <c r="M902" s="4"/>
      <c r="N902" s="2"/>
      <c r="O902" s="2"/>
      <c r="P902" s="2"/>
      <c r="Q902" s="2"/>
      <c r="R902" s="2"/>
      <c r="S902" s="2"/>
      <c r="T902" s="4"/>
      <c r="U902" s="4"/>
      <c r="V902" s="4"/>
      <c r="W902" s="5"/>
      <c r="X902" s="4"/>
      <c r="Y902" s="4"/>
      <c r="Z902" s="4"/>
      <c r="AA902" s="4"/>
      <c r="AB902" s="4"/>
      <c r="AC902" s="3"/>
      <c r="AD902" s="3"/>
      <c r="AE902" s="4"/>
      <c r="AF902" s="3"/>
      <c r="AG902" s="4"/>
      <c r="AH902" s="4"/>
      <c r="AI902" s="4"/>
      <c r="AJ902" s="4"/>
      <c r="AK902" s="4"/>
      <c r="AL902" s="4"/>
      <c r="AM902" s="4"/>
    </row>
    <row r="903" spans="1:39" ht="15.75" customHeight="1" x14ac:dyDescent="0.2">
      <c r="A903" s="2"/>
      <c r="B903" s="3"/>
      <c r="C903" s="4"/>
      <c r="D903" s="4"/>
      <c r="E903" s="4"/>
      <c r="F903" s="4"/>
      <c r="G903" s="4"/>
      <c r="H903" s="4"/>
      <c r="I903" s="2"/>
      <c r="J903" s="4"/>
      <c r="K903" s="4"/>
      <c r="L903" s="4"/>
      <c r="M903" s="4"/>
      <c r="N903" s="2"/>
      <c r="O903" s="2"/>
      <c r="P903" s="2"/>
      <c r="Q903" s="2"/>
      <c r="R903" s="2"/>
      <c r="S903" s="2"/>
      <c r="T903" s="4"/>
      <c r="U903" s="4"/>
      <c r="V903" s="4"/>
      <c r="W903" s="5"/>
      <c r="X903" s="4"/>
      <c r="Y903" s="4"/>
      <c r="Z903" s="4"/>
      <c r="AA903" s="4"/>
      <c r="AB903" s="4"/>
      <c r="AC903" s="3"/>
      <c r="AD903" s="3"/>
      <c r="AE903" s="4"/>
      <c r="AF903" s="3"/>
      <c r="AG903" s="4"/>
      <c r="AH903" s="4"/>
      <c r="AI903" s="4"/>
      <c r="AJ903" s="4"/>
      <c r="AK903" s="4"/>
      <c r="AL903" s="4"/>
      <c r="AM903" s="4"/>
    </row>
    <row r="904" spans="1:39" ht="15.75" customHeight="1" x14ac:dyDescent="0.2">
      <c r="A904" s="2"/>
      <c r="B904" s="3"/>
      <c r="C904" s="4"/>
      <c r="D904" s="4"/>
      <c r="E904" s="4"/>
      <c r="F904" s="4"/>
      <c r="G904" s="4"/>
      <c r="H904" s="4"/>
      <c r="I904" s="2"/>
      <c r="J904" s="4"/>
      <c r="K904" s="4"/>
      <c r="L904" s="4"/>
      <c r="M904" s="4"/>
      <c r="N904" s="2"/>
      <c r="O904" s="2"/>
      <c r="P904" s="2"/>
      <c r="Q904" s="2"/>
      <c r="R904" s="2"/>
      <c r="S904" s="2"/>
      <c r="T904" s="4"/>
      <c r="U904" s="4"/>
      <c r="V904" s="4"/>
      <c r="W904" s="5"/>
      <c r="X904" s="4"/>
      <c r="Y904" s="4"/>
      <c r="Z904" s="4"/>
      <c r="AA904" s="4"/>
      <c r="AB904" s="4"/>
      <c r="AC904" s="3"/>
      <c r="AD904" s="3"/>
      <c r="AE904" s="4"/>
      <c r="AF904" s="3"/>
      <c r="AG904" s="4"/>
      <c r="AH904" s="4"/>
      <c r="AI904" s="4"/>
      <c r="AJ904" s="4"/>
      <c r="AK904" s="4"/>
      <c r="AL904" s="4"/>
      <c r="AM904" s="4"/>
    </row>
    <row r="905" spans="1:39" ht="15.75" customHeight="1" x14ac:dyDescent="0.2">
      <c r="A905" s="2"/>
      <c r="B905" s="3"/>
      <c r="C905" s="4"/>
      <c r="D905" s="4"/>
      <c r="E905" s="4"/>
      <c r="F905" s="4"/>
      <c r="G905" s="4"/>
      <c r="H905" s="4"/>
      <c r="I905" s="2"/>
      <c r="J905" s="4"/>
      <c r="K905" s="4"/>
      <c r="L905" s="4"/>
      <c r="M905" s="4"/>
      <c r="N905" s="2"/>
      <c r="O905" s="2"/>
      <c r="P905" s="2"/>
      <c r="Q905" s="2"/>
      <c r="R905" s="2"/>
      <c r="S905" s="2"/>
      <c r="T905" s="4"/>
      <c r="U905" s="4"/>
      <c r="V905" s="4"/>
      <c r="W905" s="5"/>
      <c r="X905" s="4"/>
      <c r="Y905" s="4"/>
      <c r="Z905" s="4"/>
      <c r="AA905" s="4"/>
      <c r="AB905" s="4"/>
      <c r="AC905" s="3"/>
      <c r="AD905" s="3"/>
      <c r="AE905" s="4"/>
      <c r="AF905" s="3"/>
      <c r="AG905" s="4"/>
      <c r="AH905" s="4"/>
      <c r="AI905" s="4"/>
      <c r="AJ905" s="4"/>
      <c r="AK905" s="4"/>
      <c r="AL905" s="4"/>
      <c r="AM905" s="4"/>
    </row>
    <row r="906" spans="1:39" ht="15.75" customHeight="1" x14ac:dyDescent="0.2">
      <c r="A906" s="2"/>
      <c r="B906" s="3"/>
      <c r="C906" s="4"/>
      <c r="D906" s="4"/>
      <c r="E906" s="4"/>
      <c r="F906" s="4"/>
      <c r="G906" s="4"/>
      <c r="H906" s="4"/>
      <c r="I906" s="2"/>
      <c r="J906" s="4"/>
      <c r="K906" s="4"/>
      <c r="L906" s="4"/>
      <c r="M906" s="4"/>
      <c r="N906" s="2"/>
      <c r="O906" s="2"/>
      <c r="P906" s="2"/>
      <c r="Q906" s="2"/>
      <c r="R906" s="2"/>
      <c r="S906" s="2"/>
      <c r="T906" s="4"/>
      <c r="U906" s="4"/>
      <c r="V906" s="4"/>
      <c r="W906" s="5"/>
      <c r="X906" s="4"/>
      <c r="Y906" s="4"/>
      <c r="Z906" s="4"/>
      <c r="AA906" s="4"/>
      <c r="AB906" s="4"/>
      <c r="AC906" s="3"/>
      <c r="AD906" s="3"/>
      <c r="AE906" s="4"/>
      <c r="AF906" s="3"/>
      <c r="AG906" s="4"/>
      <c r="AH906" s="4"/>
      <c r="AI906" s="4"/>
      <c r="AJ906" s="4"/>
      <c r="AK906" s="4"/>
      <c r="AL906" s="4"/>
      <c r="AM906" s="4"/>
    </row>
    <row r="907" spans="1:39" ht="15.75" customHeight="1" x14ac:dyDescent="0.2">
      <c r="A907" s="2"/>
      <c r="B907" s="3"/>
      <c r="C907" s="4"/>
      <c r="D907" s="4"/>
      <c r="E907" s="4"/>
      <c r="F907" s="4"/>
      <c r="G907" s="4"/>
      <c r="H907" s="4"/>
      <c r="I907" s="2"/>
      <c r="J907" s="4"/>
      <c r="K907" s="4"/>
      <c r="L907" s="4"/>
      <c r="M907" s="4"/>
      <c r="N907" s="2"/>
      <c r="O907" s="2"/>
      <c r="P907" s="2"/>
      <c r="Q907" s="2"/>
      <c r="R907" s="2"/>
      <c r="S907" s="2"/>
      <c r="T907" s="4"/>
      <c r="U907" s="4"/>
      <c r="V907" s="4"/>
      <c r="W907" s="5"/>
      <c r="X907" s="4"/>
      <c r="Y907" s="4"/>
      <c r="Z907" s="4"/>
      <c r="AA907" s="4"/>
      <c r="AB907" s="4"/>
      <c r="AC907" s="3"/>
      <c r="AD907" s="3"/>
      <c r="AE907" s="4"/>
      <c r="AF907" s="3"/>
      <c r="AG907" s="4"/>
      <c r="AH907" s="4"/>
      <c r="AI907" s="4"/>
      <c r="AJ907" s="4"/>
      <c r="AK907" s="4"/>
      <c r="AL907" s="4"/>
      <c r="AM907" s="4"/>
    </row>
    <row r="908" spans="1:39" ht="15.75" customHeight="1" x14ac:dyDescent="0.2">
      <c r="A908" s="2"/>
      <c r="B908" s="3"/>
      <c r="C908" s="4"/>
      <c r="D908" s="4"/>
      <c r="E908" s="4"/>
      <c r="F908" s="4"/>
      <c r="G908" s="4"/>
      <c r="H908" s="4"/>
      <c r="I908" s="2"/>
      <c r="J908" s="4"/>
      <c r="K908" s="4"/>
      <c r="L908" s="4"/>
      <c r="M908" s="4"/>
      <c r="N908" s="2"/>
      <c r="O908" s="2"/>
      <c r="P908" s="2"/>
      <c r="Q908" s="2"/>
      <c r="R908" s="2"/>
      <c r="S908" s="2"/>
      <c r="T908" s="4"/>
      <c r="U908" s="4"/>
      <c r="V908" s="4"/>
      <c r="W908" s="5"/>
      <c r="X908" s="4"/>
      <c r="Y908" s="4"/>
      <c r="Z908" s="4"/>
      <c r="AA908" s="4"/>
      <c r="AB908" s="4"/>
      <c r="AC908" s="3"/>
      <c r="AD908" s="3"/>
      <c r="AE908" s="4"/>
      <c r="AF908" s="3"/>
      <c r="AG908" s="4"/>
      <c r="AH908" s="4"/>
      <c r="AI908" s="4"/>
      <c r="AJ908" s="4"/>
      <c r="AK908" s="4"/>
      <c r="AL908" s="4"/>
      <c r="AM908" s="4"/>
    </row>
    <row r="909" spans="1:39" ht="15.75" customHeight="1" x14ac:dyDescent="0.2">
      <c r="A909" s="2"/>
      <c r="B909" s="3"/>
      <c r="C909" s="4"/>
      <c r="D909" s="4"/>
      <c r="E909" s="4"/>
      <c r="F909" s="4"/>
      <c r="G909" s="4"/>
      <c r="H909" s="4"/>
      <c r="I909" s="2"/>
      <c r="J909" s="4"/>
      <c r="K909" s="4"/>
      <c r="L909" s="4"/>
      <c r="M909" s="4"/>
      <c r="N909" s="2"/>
      <c r="O909" s="2"/>
      <c r="P909" s="2"/>
      <c r="Q909" s="2"/>
      <c r="R909" s="2"/>
      <c r="S909" s="2"/>
      <c r="T909" s="4"/>
      <c r="U909" s="4"/>
      <c r="V909" s="4"/>
      <c r="W909" s="5"/>
      <c r="X909" s="4"/>
      <c r="Y909" s="4"/>
      <c r="Z909" s="4"/>
      <c r="AA909" s="4"/>
      <c r="AB909" s="4"/>
      <c r="AC909" s="3"/>
      <c r="AD909" s="3"/>
      <c r="AE909" s="4"/>
      <c r="AF909" s="3"/>
      <c r="AG909" s="4"/>
      <c r="AH909" s="4"/>
      <c r="AI909" s="4"/>
      <c r="AJ909" s="4"/>
      <c r="AK909" s="4"/>
      <c r="AL909" s="4"/>
      <c r="AM909" s="4"/>
    </row>
    <row r="910" spans="1:39" ht="15.75" customHeight="1" x14ac:dyDescent="0.2">
      <c r="A910" s="2"/>
      <c r="B910" s="3"/>
      <c r="C910" s="4"/>
      <c r="D910" s="4"/>
      <c r="E910" s="4"/>
      <c r="F910" s="4"/>
      <c r="G910" s="4"/>
      <c r="H910" s="4"/>
      <c r="I910" s="2"/>
      <c r="J910" s="4"/>
      <c r="K910" s="4"/>
      <c r="L910" s="4"/>
      <c r="M910" s="4"/>
      <c r="N910" s="2"/>
      <c r="O910" s="2"/>
      <c r="P910" s="2"/>
      <c r="Q910" s="2"/>
      <c r="R910" s="2"/>
      <c r="S910" s="2"/>
      <c r="T910" s="4"/>
      <c r="U910" s="4"/>
      <c r="V910" s="4"/>
      <c r="W910" s="5"/>
      <c r="X910" s="4"/>
      <c r="Y910" s="4"/>
      <c r="Z910" s="4"/>
      <c r="AA910" s="4"/>
      <c r="AB910" s="4"/>
      <c r="AC910" s="3"/>
      <c r="AD910" s="3"/>
      <c r="AE910" s="4"/>
      <c r="AF910" s="3"/>
      <c r="AG910" s="4"/>
      <c r="AH910" s="4"/>
      <c r="AI910" s="4"/>
      <c r="AJ910" s="4"/>
      <c r="AK910" s="4"/>
      <c r="AL910" s="4"/>
      <c r="AM910" s="4"/>
    </row>
    <row r="911" spans="1:39" ht="15.75" customHeight="1" x14ac:dyDescent="0.2">
      <c r="A911" s="2"/>
      <c r="B911" s="3"/>
      <c r="C911" s="4"/>
      <c r="D911" s="4"/>
      <c r="E911" s="4"/>
      <c r="F911" s="4"/>
      <c r="G911" s="4"/>
      <c r="H911" s="4"/>
      <c r="I911" s="2"/>
      <c r="J911" s="4"/>
      <c r="K911" s="4"/>
      <c r="L911" s="4"/>
      <c r="M911" s="4"/>
      <c r="N911" s="2"/>
      <c r="O911" s="2"/>
      <c r="P911" s="2"/>
      <c r="Q911" s="2"/>
      <c r="R911" s="2"/>
      <c r="S911" s="2"/>
      <c r="T911" s="4"/>
      <c r="U911" s="4"/>
      <c r="V911" s="4"/>
      <c r="W911" s="5"/>
      <c r="X911" s="4"/>
      <c r="Y911" s="4"/>
      <c r="Z911" s="4"/>
      <c r="AA911" s="4"/>
      <c r="AB911" s="4"/>
      <c r="AC911" s="3"/>
      <c r="AD911" s="3"/>
      <c r="AE911" s="4"/>
      <c r="AF911" s="3"/>
      <c r="AG911" s="4"/>
      <c r="AH911" s="4"/>
      <c r="AI911" s="4"/>
      <c r="AJ911" s="4"/>
      <c r="AK911" s="4"/>
      <c r="AL911" s="4"/>
      <c r="AM911" s="4"/>
    </row>
    <row r="912" spans="1:39" ht="15.75" customHeight="1" x14ac:dyDescent="0.2">
      <c r="A912" s="2"/>
      <c r="B912" s="3"/>
      <c r="C912" s="4"/>
      <c r="D912" s="4"/>
      <c r="E912" s="4"/>
      <c r="F912" s="4"/>
      <c r="G912" s="4"/>
      <c r="H912" s="4"/>
      <c r="I912" s="2"/>
      <c r="J912" s="4"/>
      <c r="K912" s="4"/>
      <c r="L912" s="4"/>
      <c r="M912" s="4"/>
      <c r="N912" s="2"/>
      <c r="O912" s="2"/>
      <c r="P912" s="2"/>
      <c r="Q912" s="2"/>
      <c r="R912" s="2"/>
      <c r="S912" s="2"/>
      <c r="T912" s="4"/>
      <c r="U912" s="4"/>
      <c r="V912" s="4"/>
      <c r="W912" s="5"/>
      <c r="X912" s="4"/>
      <c r="Y912" s="4"/>
      <c r="Z912" s="4"/>
      <c r="AA912" s="4"/>
      <c r="AB912" s="4"/>
      <c r="AC912" s="3"/>
      <c r="AD912" s="3"/>
      <c r="AE912" s="4"/>
      <c r="AF912" s="3"/>
      <c r="AG912" s="4"/>
      <c r="AH912" s="4"/>
      <c r="AI912" s="4"/>
      <c r="AJ912" s="4"/>
      <c r="AK912" s="4"/>
      <c r="AL912" s="4"/>
      <c r="AM912" s="4"/>
    </row>
    <row r="913" spans="1:39" ht="15.75" customHeight="1" x14ac:dyDescent="0.2">
      <c r="A913" s="2"/>
      <c r="B913" s="3"/>
      <c r="C913" s="4"/>
      <c r="D913" s="4"/>
      <c r="E913" s="4"/>
      <c r="F913" s="4"/>
      <c r="G913" s="4"/>
      <c r="H913" s="4"/>
      <c r="I913" s="2"/>
      <c r="J913" s="4"/>
      <c r="K913" s="4"/>
      <c r="L913" s="4"/>
      <c r="M913" s="4"/>
      <c r="N913" s="2"/>
      <c r="O913" s="2"/>
      <c r="P913" s="2"/>
      <c r="Q913" s="2"/>
      <c r="R913" s="2"/>
      <c r="S913" s="2"/>
      <c r="T913" s="4"/>
      <c r="U913" s="4"/>
      <c r="V913" s="4"/>
      <c r="W913" s="5"/>
      <c r="X913" s="4"/>
      <c r="Y913" s="4"/>
      <c r="Z913" s="4"/>
      <c r="AA913" s="4"/>
      <c r="AB913" s="4"/>
      <c r="AC913" s="3"/>
      <c r="AD913" s="3"/>
      <c r="AE913" s="4"/>
      <c r="AF913" s="3"/>
      <c r="AG913" s="4"/>
      <c r="AH913" s="4"/>
      <c r="AI913" s="4"/>
      <c r="AJ913" s="4"/>
      <c r="AK913" s="4"/>
      <c r="AL913" s="4"/>
      <c r="AM913" s="4"/>
    </row>
    <row r="914" spans="1:39" ht="15.75" customHeight="1" x14ac:dyDescent="0.2">
      <c r="A914" s="2"/>
      <c r="B914" s="3"/>
      <c r="C914" s="4"/>
      <c r="D914" s="4"/>
      <c r="E914" s="4"/>
      <c r="F914" s="4"/>
      <c r="G914" s="4"/>
      <c r="H914" s="4"/>
      <c r="I914" s="2"/>
      <c r="J914" s="4"/>
      <c r="K914" s="4"/>
      <c r="L914" s="4"/>
      <c r="M914" s="4"/>
      <c r="N914" s="2"/>
      <c r="O914" s="2"/>
      <c r="P914" s="2"/>
      <c r="Q914" s="2"/>
      <c r="R914" s="2"/>
      <c r="S914" s="2"/>
      <c r="T914" s="4"/>
      <c r="U914" s="4"/>
      <c r="V914" s="4"/>
      <c r="W914" s="5"/>
      <c r="X914" s="4"/>
      <c r="Y914" s="4"/>
      <c r="Z914" s="4"/>
      <c r="AA914" s="4"/>
      <c r="AB914" s="4"/>
      <c r="AC914" s="3"/>
      <c r="AD914" s="3"/>
      <c r="AE914" s="4"/>
      <c r="AF914" s="3"/>
      <c r="AG914" s="4"/>
      <c r="AH914" s="4"/>
      <c r="AI914" s="4"/>
      <c r="AJ914" s="4"/>
      <c r="AK914" s="4"/>
      <c r="AL914" s="4"/>
      <c r="AM914" s="4"/>
    </row>
    <row r="915" spans="1:39" ht="15.75" customHeight="1" x14ac:dyDescent="0.2">
      <c r="A915" s="2"/>
      <c r="B915" s="3"/>
      <c r="C915" s="4"/>
      <c r="D915" s="4"/>
      <c r="E915" s="4"/>
      <c r="F915" s="4"/>
      <c r="G915" s="4"/>
      <c r="H915" s="4"/>
      <c r="I915" s="2"/>
      <c r="J915" s="4"/>
      <c r="K915" s="4"/>
      <c r="L915" s="4"/>
      <c r="M915" s="4"/>
      <c r="N915" s="2"/>
      <c r="O915" s="2"/>
      <c r="P915" s="2"/>
      <c r="Q915" s="2"/>
      <c r="R915" s="2"/>
      <c r="S915" s="2"/>
      <c r="T915" s="4"/>
      <c r="U915" s="4"/>
      <c r="V915" s="4"/>
      <c r="W915" s="5"/>
      <c r="X915" s="4"/>
      <c r="Y915" s="4"/>
      <c r="Z915" s="4"/>
      <c r="AA915" s="4"/>
      <c r="AB915" s="4"/>
      <c r="AC915" s="3"/>
      <c r="AD915" s="3"/>
      <c r="AE915" s="4"/>
      <c r="AF915" s="3"/>
      <c r="AG915" s="4"/>
      <c r="AH915" s="4"/>
      <c r="AI915" s="4"/>
      <c r="AJ915" s="4"/>
      <c r="AK915" s="4"/>
      <c r="AL915" s="4"/>
      <c r="AM915" s="4"/>
    </row>
    <row r="916" spans="1:39" ht="15.75" customHeight="1" x14ac:dyDescent="0.2">
      <c r="A916" s="2"/>
      <c r="B916" s="3"/>
      <c r="C916" s="4"/>
      <c r="D916" s="4"/>
      <c r="E916" s="4"/>
      <c r="F916" s="4"/>
      <c r="G916" s="4"/>
      <c r="H916" s="4"/>
      <c r="I916" s="2"/>
      <c r="J916" s="4"/>
      <c r="K916" s="4"/>
      <c r="L916" s="4"/>
      <c r="M916" s="4"/>
      <c r="N916" s="2"/>
      <c r="O916" s="2"/>
      <c r="P916" s="2"/>
      <c r="Q916" s="2"/>
      <c r="R916" s="2"/>
      <c r="S916" s="2"/>
      <c r="T916" s="4"/>
      <c r="U916" s="4"/>
      <c r="V916" s="4"/>
      <c r="W916" s="5"/>
      <c r="X916" s="4"/>
      <c r="Y916" s="4"/>
      <c r="Z916" s="4"/>
      <c r="AA916" s="4"/>
      <c r="AB916" s="4"/>
      <c r="AC916" s="3"/>
      <c r="AD916" s="3"/>
      <c r="AE916" s="4"/>
      <c r="AF916" s="3"/>
      <c r="AG916" s="4"/>
      <c r="AH916" s="4"/>
      <c r="AI916" s="4"/>
      <c r="AJ916" s="4"/>
      <c r="AK916" s="4"/>
      <c r="AL916" s="4"/>
      <c r="AM916" s="4"/>
    </row>
    <row r="917" spans="1:39" ht="15.75" customHeight="1" x14ac:dyDescent="0.2">
      <c r="A917" s="2"/>
      <c r="B917" s="3"/>
      <c r="C917" s="4"/>
      <c r="D917" s="4"/>
      <c r="E917" s="4"/>
      <c r="F917" s="4"/>
      <c r="G917" s="4"/>
      <c r="H917" s="4"/>
      <c r="I917" s="2"/>
      <c r="J917" s="4"/>
      <c r="K917" s="4"/>
      <c r="L917" s="4"/>
      <c r="M917" s="4"/>
      <c r="N917" s="2"/>
      <c r="O917" s="2"/>
      <c r="P917" s="2"/>
      <c r="Q917" s="2"/>
      <c r="R917" s="2"/>
      <c r="S917" s="2"/>
      <c r="T917" s="4"/>
      <c r="U917" s="4"/>
      <c r="V917" s="4"/>
      <c r="W917" s="5"/>
      <c r="X917" s="4"/>
      <c r="Y917" s="4"/>
      <c r="Z917" s="4"/>
      <c r="AA917" s="4"/>
      <c r="AB917" s="4"/>
      <c r="AC917" s="3"/>
      <c r="AD917" s="3"/>
      <c r="AE917" s="4"/>
      <c r="AF917" s="3"/>
      <c r="AG917" s="4"/>
      <c r="AH917" s="4"/>
      <c r="AI917" s="4"/>
      <c r="AJ917" s="4"/>
      <c r="AK917" s="4"/>
      <c r="AL917" s="4"/>
      <c r="AM917" s="4"/>
    </row>
    <row r="918" spans="1:39" ht="15.75" customHeight="1" x14ac:dyDescent="0.2">
      <c r="A918" s="2"/>
      <c r="B918" s="3"/>
      <c r="C918" s="4"/>
      <c r="D918" s="4"/>
      <c r="E918" s="4"/>
      <c r="F918" s="4"/>
      <c r="G918" s="4"/>
      <c r="H918" s="4"/>
      <c r="I918" s="2"/>
      <c r="J918" s="4"/>
      <c r="K918" s="4"/>
      <c r="L918" s="4"/>
      <c r="M918" s="4"/>
      <c r="N918" s="2"/>
      <c r="O918" s="2"/>
      <c r="P918" s="2"/>
      <c r="Q918" s="2"/>
      <c r="R918" s="2"/>
      <c r="S918" s="2"/>
      <c r="T918" s="4"/>
      <c r="U918" s="4"/>
      <c r="V918" s="4"/>
      <c r="W918" s="5"/>
      <c r="X918" s="4"/>
      <c r="Y918" s="4"/>
      <c r="Z918" s="4"/>
      <c r="AA918" s="4"/>
      <c r="AB918" s="4"/>
      <c r="AC918" s="3"/>
      <c r="AD918" s="3"/>
      <c r="AE918" s="4"/>
      <c r="AF918" s="3"/>
      <c r="AG918" s="4"/>
      <c r="AH918" s="4"/>
      <c r="AI918" s="4"/>
      <c r="AJ918" s="4"/>
      <c r="AK918" s="4"/>
      <c r="AL918" s="4"/>
      <c r="AM918" s="4"/>
    </row>
    <row r="919" spans="1:39" ht="15.75" customHeight="1" x14ac:dyDescent="0.2">
      <c r="A919" s="2"/>
      <c r="B919" s="3"/>
      <c r="C919" s="4"/>
      <c r="D919" s="4"/>
      <c r="E919" s="4"/>
      <c r="F919" s="4"/>
      <c r="G919" s="4"/>
      <c r="H919" s="4"/>
      <c r="I919" s="2"/>
      <c r="J919" s="4"/>
      <c r="K919" s="4"/>
      <c r="L919" s="4"/>
      <c r="M919" s="4"/>
      <c r="N919" s="2"/>
      <c r="O919" s="2"/>
      <c r="P919" s="2"/>
      <c r="Q919" s="2"/>
      <c r="R919" s="2"/>
      <c r="S919" s="2"/>
      <c r="T919" s="4"/>
      <c r="U919" s="4"/>
      <c r="V919" s="4"/>
      <c r="W919" s="5"/>
      <c r="X919" s="4"/>
      <c r="Y919" s="4"/>
      <c r="Z919" s="4"/>
      <c r="AA919" s="4"/>
      <c r="AB919" s="4"/>
      <c r="AC919" s="3"/>
      <c r="AD919" s="3"/>
      <c r="AE919" s="4"/>
      <c r="AF919" s="3"/>
      <c r="AG919" s="4"/>
      <c r="AH919" s="4"/>
      <c r="AI919" s="4"/>
      <c r="AJ919" s="4"/>
      <c r="AK919" s="4"/>
      <c r="AL919" s="4"/>
      <c r="AM919" s="4"/>
    </row>
    <row r="920" spans="1:39" ht="15.75" customHeight="1" x14ac:dyDescent="0.2">
      <c r="A920" s="2"/>
      <c r="B920" s="3"/>
      <c r="C920" s="4"/>
      <c r="D920" s="4"/>
      <c r="E920" s="4"/>
      <c r="F920" s="4"/>
      <c r="G920" s="4"/>
      <c r="H920" s="4"/>
      <c r="I920" s="2"/>
      <c r="J920" s="4"/>
      <c r="K920" s="4"/>
      <c r="L920" s="4"/>
      <c r="M920" s="4"/>
      <c r="N920" s="2"/>
      <c r="O920" s="2"/>
      <c r="P920" s="2"/>
      <c r="Q920" s="2"/>
      <c r="R920" s="2"/>
      <c r="S920" s="2"/>
      <c r="T920" s="4"/>
      <c r="U920" s="4"/>
      <c r="V920" s="4"/>
      <c r="W920" s="5"/>
      <c r="X920" s="4"/>
      <c r="Y920" s="4"/>
      <c r="Z920" s="4"/>
      <c r="AA920" s="4"/>
      <c r="AB920" s="4"/>
      <c r="AC920" s="3"/>
      <c r="AD920" s="3"/>
      <c r="AE920" s="4"/>
      <c r="AF920" s="3"/>
      <c r="AG920" s="4"/>
      <c r="AH920" s="4"/>
      <c r="AI920" s="4"/>
      <c r="AJ920" s="4"/>
      <c r="AK920" s="4"/>
      <c r="AL920" s="4"/>
      <c r="AM920" s="4"/>
    </row>
    <row r="921" spans="1:39" ht="15.75" customHeight="1" x14ac:dyDescent="0.2">
      <c r="A921" s="2"/>
      <c r="B921" s="3"/>
      <c r="C921" s="4"/>
      <c r="D921" s="4"/>
      <c r="E921" s="4"/>
      <c r="F921" s="4"/>
      <c r="G921" s="4"/>
      <c r="H921" s="4"/>
      <c r="I921" s="2"/>
      <c r="J921" s="4"/>
      <c r="K921" s="4"/>
      <c r="L921" s="4"/>
      <c r="M921" s="4"/>
      <c r="N921" s="2"/>
      <c r="O921" s="2"/>
      <c r="P921" s="2"/>
      <c r="Q921" s="2"/>
      <c r="R921" s="2"/>
      <c r="S921" s="2"/>
      <c r="T921" s="4"/>
      <c r="U921" s="4"/>
      <c r="V921" s="4"/>
      <c r="W921" s="5"/>
      <c r="X921" s="4"/>
      <c r="Y921" s="4"/>
      <c r="Z921" s="4"/>
      <c r="AA921" s="4"/>
      <c r="AB921" s="4"/>
      <c r="AC921" s="3"/>
      <c r="AD921" s="3"/>
      <c r="AE921" s="4"/>
      <c r="AF921" s="3"/>
      <c r="AG921" s="4"/>
      <c r="AH921" s="4"/>
      <c r="AI921" s="4"/>
      <c r="AJ921" s="4"/>
      <c r="AK921" s="4"/>
      <c r="AL921" s="4"/>
      <c r="AM921" s="4"/>
    </row>
    <row r="922" spans="1:39" ht="15.75" customHeight="1" x14ac:dyDescent="0.2">
      <c r="A922" s="2"/>
      <c r="B922" s="3"/>
      <c r="C922" s="4"/>
      <c r="D922" s="4"/>
      <c r="E922" s="4"/>
      <c r="F922" s="4"/>
      <c r="G922" s="4"/>
      <c r="H922" s="4"/>
      <c r="I922" s="2"/>
      <c r="J922" s="4"/>
      <c r="K922" s="4"/>
      <c r="L922" s="4"/>
      <c r="M922" s="4"/>
      <c r="N922" s="2"/>
      <c r="O922" s="2"/>
      <c r="P922" s="2"/>
      <c r="Q922" s="2"/>
      <c r="R922" s="2"/>
      <c r="S922" s="2"/>
      <c r="T922" s="4"/>
      <c r="U922" s="4"/>
      <c r="V922" s="4"/>
      <c r="W922" s="5"/>
      <c r="X922" s="4"/>
      <c r="Y922" s="4"/>
      <c r="Z922" s="4"/>
      <c r="AA922" s="4"/>
      <c r="AB922" s="4"/>
      <c r="AC922" s="3"/>
      <c r="AD922" s="3"/>
      <c r="AE922" s="4"/>
      <c r="AF922" s="3"/>
      <c r="AG922" s="4"/>
      <c r="AH922" s="4"/>
      <c r="AI922" s="4"/>
      <c r="AJ922" s="4"/>
      <c r="AK922" s="4"/>
      <c r="AL922" s="4"/>
      <c r="AM922" s="4"/>
    </row>
    <row r="923" spans="1:39" ht="15.75" customHeight="1" x14ac:dyDescent="0.2">
      <c r="A923" s="2"/>
      <c r="B923" s="3"/>
      <c r="C923" s="4"/>
      <c r="D923" s="4"/>
      <c r="E923" s="4"/>
      <c r="F923" s="4"/>
      <c r="G923" s="4"/>
      <c r="H923" s="4"/>
      <c r="I923" s="2"/>
      <c r="J923" s="4"/>
      <c r="K923" s="4"/>
      <c r="L923" s="4"/>
      <c r="M923" s="4"/>
      <c r="N923" s="2"/>
      <c r="O923" s="2"/>
      <c r="P923" s="2"/>
      <c r="Q923" s="2"/>
      <c r="R923" s="2"/>
      <c r="S923" s="2"/>
      <c r="T923" s="4"/>
      <c r="U923" s="4"/>
      <c r="V923" s="4"/>
      <c r="W923" s="5"/>
      <c r="X923" s="4"/>
      <c r="Y923" s="4"/>
      <c r="Z923" s="4"/>
      <c r="AA923" s="4"/>
      <c r="AB923" s="4"/>
      <c r="AC923" s="3"/>
      <c r="AD923" s="3"/>
      <c r="AE923" s="4"/>
      <c r="AF923" s="3"/>
      <c r="AG923" s="4"/>
      <c r="AH923" s="4"/>
      <c r="AI923" s="4"/>
      <c r="AJ923" s="4"/>
      <c r="AK923" s="4"/>
      <c r="AL923" s="4"/>
      <c r="AM923" s="4"/>
    </row>
    <row r="924" spans="1:39" ht="15.75" customHeight="1" x14ac:dyDescent="0.2">
      <c r="A924" s="2"/>
      <c r="B924" s="3"/>
      <c r="C924" s="4"/>
      <c r="D924" s="4"/>
      <c r="E924" s="4"/>
      <c r="F924" s="4"/>
      <c r="G924" s="4"/>
      <c r="H924" s="4"/>
      <c r="I924" s="2"/>
      <c r="J924" s="4"/>
      <c r="K924" s="4"/>
      <c r="L924" s="4"/>
      <c r="M924" s="4"/>
      <c r="N924" s="2"/>
      <c r="O924" s="2"/>
      <c r="P924" s="2"/>
      <c r="Q924" s="2"/>
      <c r="R924" s="2"/>
      <c r="S924" s="2"/>
      <c r="T924" s="4"/>
      <c r="U924" s="4"/>
      <c r="V924" s="4"/>
      <c r="W924" s="5"/>
      <c r="X924" s="4"/>
      <c r="Y924" s="4"/>
      <c r="Z924" s="4"/>
      <c r="AA924" s="4"/>
      <c r="AB924" s="4"/>
      <c r="AC924" s="3"/>
      <c r="AD924" s="3"/>
      <c r="AE924" s="4"/>
      <c r="AF924" s="3"/>
      <c r="AG924" s="4"/>
      <c r="AH924" s="4"/>
      <c r="AI924" s="4"/>
      <c r="AJ924" s="4"/>
      <c r="AK924" s="4"/>
      <c r="AL924" s="4"/>
      <c r="AM924" s="4"/>
    </row>
    <row r="925" spans="1:39" ht="15.75" customHeight="1" x14ac:dyDescent="0.2">
      <c r="A925" s="2"/>
      <c r="B925" s="3"/>
      <c r="C925" s="4"/>
      <c r="D925" s="4"/>
      <c r="E925" s="4"/>
      <c r="F925" s="4"/>
      <c r="G925" s="4"/>
      <c r="H925" s="4"/>
      <c r="I925" s="2"/>
      <c r="J925" s="4"/>
      <c r="K925" s="4"/>
      <c r="L925" s="4"/>
      <c r="M925" s="4"/>
      <c r="N925" s="2"/>
      <c r="O925" s="2"/>
      <c r="P925" s="2"/>
      <c r="Q925" s="2"/>
      <c r="R925" s="2"/>
      <c r="S925" s="2"/>
      <c r="T925" s="4"/>
      <c r="U925" s="4"/>
      <c r="V925" s="4"/>
      <c r="W925" s="5"/>
      <c r="X925" s="4"/>
      <c r="Y925" s="4"/>
      <c r="Z925" s="4"/>
      <c r="AA925" s="4"/>
      <c r="AB925" s="4"/>
      <c r="AC925" s="3"/>
      <c r="AD925" s="3"/>
      <c r="AE925" s="4"/>
      <c r="AF925" s="3"/>
      <c r="AG925" s="4"/>
      <c r="AH925" s="4"/>
      <c r="AI925" s="4"/>
      <c r="AJ925" s="4"/>
      <c r="AK925" s="4"/>
      <c r="AL925" s="4"/>
      <c r="AM925" s="4"/>
    </row>
    <row r="926" spans="1:39" ht="15.75" customHeight="1" x14ac:dyDescent="0.2">
      <c r="A926" s="2"/>
      <c r="B926" s="3"/>
      <c r="C926" s="4"/>
      <c r="D926" s="4"/>
      <c r="E926" s="4"/>
      <c r="F926" s="4"/>
      <c r="G926" s="4"/>
      <c r="H926" s="4"/>
      <c r="I926" s="2"/>
      <c r="J926" s="4"/>
      <c r="K926" s="4"/>
      <c r="L926" s="4"/>
      <c r="M926" s="4"/>
      <c r="N926" s="2"/>
      <c r="O926" s="2"/>
      <c r="P926" s="2"/>
      <c r="Q926" s="2"/>
      <c r="R926" s="2"/>
      <c r="S926" s="2"/>
      <c r="T926" s="4"/>
      <c r="U926" s="4"/>
      <c r="V926" s="4"/>
      <c r="W926" s="5"/>
      <c r="X926" s="4"/>
      <c r="Y926" s="4"/>
      <c r="Z926" s="4"/>
      <c r="AA926" s="4"/>
      <c r="AB926" s="4"/>
      <c r="AC926" s="3"/>
      <c r="AD926" s="3"/>
      <c r="AE926" s="4"/>
      <c r="AF926" s="3"/>
      <c r="AG926" s="4"/>
      <c r="AH926" s="4"/>
      <c r="AI926" s="4"/>
      <c r="AJ926" s="4"/>
      <c r="AK926" s="4"/>
      <c r="AL926" s="4"/>
      <c r="AM926" s="4"/>
    </row>
    <row r="927" spans="1:39" ht="15.75" customHeight="1" x14ac:dyDescent="0.2">
      <c r="A927" s="2"/>
      <c r="B927" s="3"/>
      <c r="C927" s="4"/>
      <c r="D927" s="4"/>
      <c r="E927" s="4"/>
      <c r="F927" s="4"/>
      <c r="G927" s="4"/>
      <c r="H927" s="4"/>
      <c r="I927" s="2"/>
      <c r="J927" s="4"/>
      <c r="K927" s="4"/>
      <c r="L927" s="4"/>
      <c r="M927" s="4"/>
      <c r="N927" s="2"/>
      <c r="O927" s="2"/>
      <c r="P927" s="2"/>
      <c r="Q927" s="2"/>
      <c r="R927" s="2"/>
      <c r="S927" s="2"/>
      <c r="T927" s="4"/>
      <c r="U927" s="4"/>
      <c r="V927" s="4"/>
      <c r="W927" s="5"/>
      <c r="X927" s="4"/>
      <c r="Y927" s="4"/>
      <c r="Z927" s="4"/>
      <c r="AA927" s="4"/>
      <c r="AB927" s="4"/>
      <c r="AC927" s="3"/>
      <c r="AD927" s="3"/>
      <c r="AE927" s="4"/>
      <c r="AF927" s="3"/>
      <c r="AG927" s="4"/>
      <c r="AH927" s="4"/>
      <c r="AI927" s="4"/>
      <c r="AJ927" s="4"/>
      <c r="AK927" s="4"/>
      <c r="AL927" s="4"/>
      <c r="AM927" s="4"/>
    </row>
    <row r="928" spans="1:39" ht="15.75" customHeight="1" x14ac:dyDescent="0.2">
      <c r="A928" s="2"/>
      <c r="B928" s="3"/>
      <c r="C928" s="4"/>
      <c r="D928" s="4"/>
      <c r="E928" s="4"/>
      <c r="F928" s="4"/>
      <c r="G928" s="4"/>
      <c r="H928" s="4"/>
      <c r="I928" s="2"/>
      <c r="J928" s="4"/>
      <c r="K928" s="4"/>
      <c r="L928" s="4"/>
      <c r="M928" s="4"/>
      <c r="N928" s="2"/>
      <c r="O928" s="2"/>
      <c r="P928" s="2"/>
      <c r="Q928" s="2"/>
      <c r="R928" s="2"/>
      <c r="S928" s="2"/>
      <c r="T928" s="4"/>
      <c r="U928" s="4"/>
      <c r="V928" s="4"/>
      <c r="W928" s="5"/>
      <c r="X928" s="4"/>
      <c r="Y928" s="4"/>
      <c r="Z928" s="4"/>
      <c r="AA928" s="4"/>
      <c r="AB928" s="4"/>
      <c r="AC928" s="3"/>
      <c r="AD928" s="3"/>
      <c r="AE928" s="4"/>
      <c r="AF928" s="3"/>
      <c r="AG928" s="4"/>
      <c r="AH928" s="4"/>
      <c r="AI928" s="4"/>
      <c r="AJ928" s="4"/>
      <c r="AK928" s="4"/>
      <c r="AL928" s="4"/>
      <c r="AM928" s="4"/>
    </row>
    <row r="929" spans="1:39" ht="15.75" customHeight="1" x14ac:dyDescent="0.2">
      <c r="A929" s="2"/>
      <c r="B929" s="3"/>
      <c r="C929" s="4"/>
      <c r="D929" s="4"/>
      <c r="E929" s="4"/>
      <c r="F929" s="4"/>
      <c r="G929" s="4"/>
      <c r="H929" s="4"/>
      <c r="I929" s="2"/>
      <c r="J929" s="4"/>
      <c r="K929" s="4"/>
      <c r="L929" s="4"/>
      <c r="M929" s="4"/>
      <c r="N929" s="2"/>
      <c r="O929" s="2"/>
      <c r="P929" s="2"/>
      <c r="Q929" s="2"/>
      <c r="R929" s="2"/>
      <c r="S929" s="2"/>
      <c r="T929" s="4"/>
      <c r="U929" s="4"/>
      <c r="V929" s="4"/>
      <c r="W929" s="5"/>
      <c r="X929" s="4"/>
      <c r="Y929" s="4"/>
      <c r="Z929" s="4"/>
      <c r="AA929" s="4"/>
      <c r="AB929" s="4"/>
      <c r="AC929" s="3"/>
      <c r="AD929" s="3"/>
      <c r="AE929" s="4"/>
      <c r="AF929" s="3"/>
      <c r="AG929" s="4"/>
      <c r="AH929" s="4"/>
      <c r="AI929" s="4"/>
      <c r="AJ929" s="4"/>
      <c r="AK929" s="4"/>
      <c r="AL929" s="4"/>
      <c r="AM929" s="4"/>
    </row>
    <row r="930" spans="1:39" ht="15.75" customHeight="1" x14ac:dyDescent="0.2">
      <c r="A930" s="2"/>
      <c r="B930" s="3"/>
      <c r="C930" s="4"/>
      <c r="D930" s="4"/>
      <c r="E930" s="4"/>
      <c r="F930" s="4"/>
      <c r="G930" s="4"/>
      <c r="H930" s="4"/>
      <c r="I930" s="2"/>
      <c r="J930" s="4"/>
      <c r="K930" s="4"/>
      <c r="L930" s="4"/>
      <c r="M930" s="4"/>
      <c r="N930" s="2"/>
      <c r="O930" s="2"/>
      <c r="P930" s="2"/>
      <c r="Q930" s="2"/>
      <c r="R930" s="2"/>
      <c r="S930" s="2"/>
      <c r="T930" s="4"/>
      <c r="U930" s="4"/>
      <c r="V930" s="4"/>
      <c r="W930" s="5"/>
      <c r="X930" s="4"/>
      <c r="Y930" s="4"/>
      <c r="Z930" s="4"/>
      <c r="AA930" s="4"/>
      <c r="AB930" s="4"/>
      <c r="AC930" s="3"/>
      <c r="AD930" s="3"/>
      <c r="AE930" s="4"/>
      <c r="AF930" s="3"/>
      <c r="AG930" s="4"/>
      <c r="AH930" s="4"/>
      <c r="AI930" s="4"/>
      <c r="AJ930" s="4"/>
      <c r="AK930" s="4"/>
      <c r="AL930" s="4"/>
      <c r="AM930" s="4"/>
    </row>
    <row r="931" spans="1:39" ht="15.75" customHeight="1" x14ac:dyDescent="0.2">
      <c r="A931" s="2"/>
      <c r="B931" s="3"/>
      <c r="C931" s="4"/>
      <c r="D931" s="4"/>
      <c r="E931" s="4"/>
      <c r="F931" s="4"/>
      <c r="G931" s="4"/>
      <c r="H931" s="4"/>
      <c r="I931" s="2"/>
      <c r="J931" s="4"/>
      <c r="K931" s="4"/>
      <c r="L931" s="4"/>
      <c r="M931" s="4"/>
      <c r="N931" s="2"/>
      <c r="O931" s="2"/>
      <c r="P931" s="2"/>
      <c r="Q931" s="2"/>
      <c r="R931" s="2"/>
      <c r="S931" s="2"/>
      <c r="T931" s="4"/>
      <c r="U931" s="4"/>
      <c r="V931" s="4"/>
      <c r="W931" s="5"/>
      <c r="X931" s="4"/>
      <c r="Y931" s="4"/>
      <c r="Z931" s="4"/>
      <c r="AA931" s="4"/>
      <c r="AB931" s="4"/>
      <c r="AC931" s="3"/>
      <c r="AD931" s="3"/>
      <c r="AE931" s="4"/>
      <c r="AF931" s="3"/>
      <c r="AG931" s="4"/>
      <c r="AH931" s="4"/>
      <c r="AI931" s="4"/>
      <c r="AJ931" s="4"/>
      <c r="AK931" s="4"/>
      <c r="AL931" s="4"/>
      <c r="AM931" s="4"/>
    </row>
    <row r="932" spans="1:39" ht="15.75" customHeight="1" x14ac:dyDescent="0.2">
      <c r="A932" s="2"/>
      <c r="B932" s="3"/>
      <c r="C932" s="4"/>
      <c r="D932" s="4"/>
      <c r="E932" s="4"/>
      <c r="F932" s="4"/>
      <c r="G932" s="4"/>
      <c r="H932" s="4"/>
      <c r="I932" s="2"/>
      <c r="J932" s="4"/>
      <c r="K932" s="4"/>
      <c r="L932" s="4"/>
      <c r="M932" s="4"/>
      <c r="N932" s="2"/>
      <c r="O932" s="2"/>
      <c r="P932" s="2"/>
      <c r="Q932" s="2"/>
      <c r="R932" s="2"/>
      <c r="S932" s="2"/>
      <c r="T932" s="4"/>
      <c r="U932" s="4"/>
      <c r="V932" s="4"/>
      <c r="W932" s="5"/>
      <c r="X932" s="4"/>
      <c r="Y932" s="4"/>
      <c r="Z932" s="4"/>
      <c r="AA932" s="4"/>
      <c r="AB932" s="4"/>
      <c r="AC932" s="3"/>
      <c r="AD932" s="3"/>
      <c r="AE932" s="4"/>
      <c r="AF932" s="3"/>
      <c r="AG932" s="4"/>
      <c r="AH932" s="4"/>
      <c r="AI932" s="4"/>
      <c r="AJ932" s="4"/>
      <c r="AK932" s="4"/>
      <c r="AL932" s="4"/>
      <c r="AM932" s="4"/>
    </row>
    <row r="933" spans="1:39" ht="15.75" customHeight="1" x14ac:dyDescent="0.2">
      <c r="A933" s="2"/>
      <c r="B933" s="3"/>
      <c r="C933" s="4"/>
      <c r="D933" s="4"/>
      <c r="E933" s="4"/>
      <c r="F933" s="4"/>
      <c r="G933" s="4"/>
      <c r="H933" s="4"/>
      <c r="I933" s="2"/>
      <c r="J933" s="4"/>
      <c r="K933" s="4"/>
      <c r="L933" s="4"/>
      <c r="M933" s="4"/>
      <c r="N933" s="2"/>
      <c r="O933" s="2"/>
      <c r="P933" s="2"/>
      <c r="Q933" s="2"/>
      <c r="R933" s="2"/>
      <c r="S933" s="2"/>
      <c r="T933" s="4"/>
      <c r="U933" s="4"/>
      <c r="V933" s="4"/>
      <c r="W933" s="5"/>
      <c r="X933" s="4"/>
      <c r="Y933" s="4"/>
      <c r="Z933" s="4"/>
      <c r="AA933" s="4"/>
      <c r="AB933" s="4"/>
      <c r="AC933" s="3"/>
      <c r="AD933" s="3"/>
      <c r="AE933" s="4"/>
      <c r="AF933" s="3"/>
      <c r="AG933" s="4"/>
      <c r="AH933" s="4"/>
      <c r="AI933" s="4"/>
      <c r="AJ933" s="4"/>
      <c r="AK933" s="4"/>
      <c r="AL933" s="4"/>
      <c r="AM933" s="4"/>
    </row>
    <row r="934" spans="1:39" ht="15.75" customHeight="1" x14ac:dyDescent="0.2">
      <c r="A934" s="2"/>
      <c r="B934" s="3"/>
      <c r="C934" s="4"/>
      <c r="D934" s="4"/>
      <c r="E934" s="4"/>
      <c r="F934" s="4"/>
      <c r="G934" s="4"/>
      <c r="H934" s="4"/>
      <c r="I934" s="2"/>
      <c r="J934" s="4"/>
      <c r="K934" s="4"/>
      <c r="L934" s="4"/>
      <c r="M934" s="4"/>
      <c r="N934" s="2"/>
      <c r="O934" s="2"/>
      <c r="P934" s="2"/>
      <c r="Q934" s="2"/>
      <c r="R934" s="2"/>
      <c r="S934" s="2"/>
      <c r="T934" s="4"/>
      <c r="U934" s="4"/>
      <c r="V934" s="4"/>
      <c r="W934" s="5"/>
      <c r="X934" s="4"/>
      <c r="Y934" s="4"/>
      <c r="Z934" s="4"/>
      <c r="AA934" s="4"/>
      <c r="AB934" s="4"/>
      <c r="AC934" s="3"/>
      <c r="AD934" s="3"/>
      <c r="AE934" s="4"/>
      <c r="AF934" s="3"/>
      <c r="AG934" s="4"/>
      <c r="AH934" s="4"/>
      <c r="AI934" s="4"/>
      <c r="AJ934" s="4"/>
      <c r="AK934" s="4"/>
      <c r="AL934" s="4"/>
      <c r="AM934" s="4"/>
    </row>
    <row r="935" spans="1:39" ht="15.75" customHeight="1" x14ac:dyDescent="0.2">
      <c r="A935" s="2"/>
      <c r="B935" s="3"/>
      <c r="C935" s="4"/>
      <c r="D935" s="4"/>
      <c r="E935" s="4"/>
      <c r="F935" s="4"/>
      <c r="G935" s="4"/>
      <c r="H935" s="4"/>
      <c r="I935" s="2"/>
      <c r="J935" s="4"/>
      <c r="K935" s="4"/>
      <c r="L935" s="4"/>
      <c r="M935" s="4"/>
      <c r="N935" s="2"/>
      <c r="O935" s="2"/>
      <c r="P935" s="2"/>
      <c r="Q935" s="2"/>
      <c r="R935" s="2"/>
      <c r="S935" s="2"/>
      <c r="T935" s="4"/>
      <c r="U935" s="4"/>
      <c r="V935" s="4"/>
      <c r="W935" s="5"/>
      <c r="X935" s="4"/>
      <c r="Y935" s="4"/>
      <c r="Z935" s="4"/>
      <c r="AA935" s="4"/>
      <c r="AB935" s="4"/>
      <c r="AC935" s="3"/>
      <c r="AD935" s="3"/>
      <c r="AE935" s="4"/>
      <c r="AF935" s="3"/>
      <c r="AG935" s="4"/>
      <c r="AH935" s="4"/>
      <c r="AI935" s="4"/>
      <c r="AJ935" s="4"/>
      <c r="AK935" s="4"/>
      <c r="AL935" s="4"/>
      <c r="AM935" s="4"/>
    </row>
    <row r="936" spans="1:39" ht="15.75" customHeight="1" x14ac:dyDescent="0.2">
      <c r="A936" s="2"/>
      <c r="B936" s="3"/>
      <c r="C936" s="4"/>
      <c r="D936" s="4"/>
      <c r="E936" s="4"/>
      <c r="F936" s="4"/>
      <c r="G936" s="4"/>
      <c r="H936" s="4"/>
      <c r="I936" s="2"/>
      <c r="J936" s="4"/>
      <c r="K936" s="4"/>
      <c r="L936" s="4"/>
      <c r="M936" s="4"/>
      <c r="N936" s="2"/>
      <c r="O936" s="2"/>
      <c r="P936" s="2"/>
      <c r="Q936" s="2"/>
      <c r="R936" s="2"/>
      <c r="S936" s="2"/>
      <c r="T936" s="4"/>
      <c r="U936" s="4"/>
      <c r="V936" s="4"/>
      <c r="W936" s="5"/>
      <c r="X936" s="4"/>
      <c r="Y936" s="4"/>
      <c r="Z936" s="4"/>
      <c r="AA936" s="4"/>
      <c r="AB936" s="4"/>
      <c r="AC936" s="3"/>
      <c r="AD936" s="3"/>
      <c r="AE936" s="4"/>
      <c r="AF936" s="3"/>
      <c r="AG936" s="4"/>
      <c r="AH936" s="4"/>
      <c r="AI936" s="4"/>
      <c r="AJ936" s="4"/>
      <c r="AK936" s="4"/>
      <c r="AL936" s="4"/>
      <c r="AM936" s="4"/>
    </row>
    <row r="937" spans="1:39" ht="15.75" customHeight="1" x14ac:dyDescent="0.2">
      <c r="A937" s="2"/>
      <c r="B937" s="3"/>
      <c r="C937" s="4"/>
      <c r="D937" s="4"/>
      <c r="E937" s="4"/>
      <c r="F937" s="4"/>
      <c r="G937" s="4"/>
      <c r="H937" s="4"/>
      <c r="I937" s="2"/>
      <c r="J937" s="4"/>
      <c r="K937" s="4"/>
      <c r="L937" s="4"/>
      <c r="M937" s="4"/>
      <c r="N937" s="2"/>
      <c r="O937" s="2"/>
      <c r="P937" s="2"/>
      <c r="Q937" s="2"/>
      <c r="R937" s="2"/>
      <c r="S937" s="2"/>
      <c r="T937" s="4"/>
      <c r="U937" s="4"/>
      <c r="V937" s="4"/>
      <c r="W937" s="5"/>
      <c r="X937" s="4"/>
      <c r="Y937" s="4"/>
      <c r="Z937" s="4"/>
      <c r="AA937" s="4"/>
      <c r="AB937" s="4"/>
      <c r="AC937" s="3"/>
      <c r="AD937" s="3"/>
      <c r="AE937" s="4"/>
      <c r="AF937" s="3"/>
      <c r="AG937" s="4"/>
      <c r="AH937" s="4"/>
      <c r="AI937" s="4"/>
      <c r="AJ937" s="4"/>
      <c r="AK937" s="4"/>
      <c r="AL937" s="4"/>
      <c r="AM937" s="4"/>
    </row>
    <row r="938" spans="1:39" ht="15.75" customHeight="1" x14ac:dyDescent="0.2">
      <c r="A938" s="2"/>
      <c r="B938" s="3"/>
      <c r="C938" s="4"/>
      <c r="D938" s="4"/>
      <c r="E938" s="4"/>
      <c r="F938" s="4"/>
      <c r="G938" s="4"/>
      <c r="H938" s="4"/>
      <c r="I938" s="2"/>
      <c r="J938" s="4"/>
      <c r="K938" s="4"/>
      <c r="L938" s="4"/>
      <c r="M938" s="4"/>
      <c r="N938" s="2"/>
      <c r="O938" s="2"/>
      <c r="P938" s="2"/>
      <c r="Q938" s="2"/>
      <c r="R938" s="2"/>
      <c r="S938" s="2"/>
      <c r="T938" s="4"/>
      <c r="U938" s="4"/>
      <c r="V938" s="4"/>
      <c r="W938" s="5"/>
      <c r="X938" s="4"/>
      <c r="Y938" s="4"/>
      <c r="Z938" s="4"/>
      <c r="AA938" s="4"/>
      <c r="AB938" s="4"/>
      <c r="AC938" s="3"/>
      <c r="AD938" s="3"/>
      <c r="AE938" s="4"/>
      <c r="AF938" s="3"/>
      <c r="AG938" s="4"/>
      <c r="AH938" s="4"/>
      <c r="AI938" s="4"/>
      <c r="AJ938" s="4"/>
      <c r="AK938" s="4"/>
      <c r="AL938" s="4"/>
      <c r="AM938" s="4"/>
    </row>
    <row r="939" spans="1:39" ht="15.75" customHeight="1" x14ac:dyDescent="0.2">
      <c r="A939" s="2"/>
      <c r="B939" s="3"/>
      <c r="C939" s="4"/>
      <c r="D939" s="4"/>
      <c r="E939" s="4"/>
      <c r="F939" s="4"/>
      <c r="G939" s="4"/>
      <c r="H939" s="4"/>
      <c r="I939" s="2"/>
      <c r="J939" s="4"/>
      <c r="K939" s="4"/>
      <c r="L939" s="4"/>
      <c r="M939" s="4"/>
      <c r="N939" s="2"/>
      <c r="O939" s="2"/>
      <c r="P939" s="2"/>
      <c r="Q939" s="2"/>
      <c r="R939" s="2"/>
      <c r="S939" s="2"/>
      <c r="T939" s="4"/>
      <c r="U939" s="4"/>
      <c r="V939" s="4"/>
      <c r="W939" s="5"/>
      <c r="X939" s="4"/>
      <c r="Y939" s="4"/>
      <c r="Z939" s="4"/>
      <c r="AA939" s="4"/>
      <c r="AB939" s="4"/>
      <c r="AC939" s="3"/>
      <c r="AD939" s="3"/>
      <c r="AE939" s="4"/>
      <c r="AF939" s="3"/>
      <c r="AG939" s="4"/>
      <c r="AH939" s="4"/>
      <c r="AI939" s="4"/>
      <c r="AJ939" s="4"/>
      <c r="AK939" s="4"/>
      <c r="AL939" s="4"/>
      <c r="AM939" s="4"/>
    </row>
    <row r="940" spans="1:39" ht="15.75" customHeight="1" x14ac:dyDescent="0.2">
      <c r="A940" s="2"/>
      <c r="B940" s="3"/>
      <c r="C940" s="4"/>
      <c r="D940" s="4"/>
      <c r="E940" s="4"/>
      <c r="F940" s="4"/>
      <c r="G940" s="4"/>
      <c r="H940" s="4"/>
      <c r="I940" s="2"/>
      <c r="J940" s="4"/>
      <c r="K940" s="4"/>
      <c r="L940" s="4"/>
      <c r="M940" s="4"/>
      <c r="N940" s="2"/>
      <c r="O940" s="2"/>
      <c r="P940" s="2"/>
      <c r="Q940" s="2"/>
      <c r="R940" s="2"/>
      <c r="S940" s="2"/>
      <c r="T940" s="4"/>
      <c r="U940" s="4"/>
      <c r="V940" s="4"/>
      <c r="W940" s="5"/>
      <c r="X940" s="4"/>
      <c r="Y940" s="4"/>
      <c r="Z940" s="4"/>
      <c r="AA940" s="4"/>
      <c r="AB940" s="4"/>
      <c r="AC940" s="3"/>
      <c r="AD940" s="3"/>
      <c r="AE940" s="4"/>
      <c r="AF940" s="3"/>
      <c r="AG940" s="4"/>
      <c r="AH940" s="4"/>
      <c r="AI940" s="4"/>
      <c r="AJ940" s="4"/>
      <c r="AK940" s="4"/>
      <c r="AL940" s="4"/>
      <c r="AM940" s="4"/>
    </row>
    <row r="941" spans="1:39" ht="15.75" customHeight="1" x14ac:dyDescent="0.2">
      <c r="A941" s="2"/>
      <c r="B941" s="3"/>
      <c r="C941" s="4"/>
      <c r="D941" s="4"/>
      <c r="E941" s="4"/>
      <c r="F941" s="4"/>
      <c r="G941" s="4"/>
      <c r="H941" s="4"/>
      <c r="I941" s="2"/>
      <c r="J941" s="4"/>
      <c r="K941" s="4"/>
      <c r="L941" s="4"/>
      <c r="M941" s="4"/>
      <c r="N941" s="2"/>
      <c r="O941" s="2"/>
      <c r="P941" s="2"/>
      <c r="Q941" s="2"/>
      <c r="R941" s="2"/>
      <c r="S941" s="2"/>
      <c r="T941" s="4"/>
      <c r="U941" s="4"/>
      <c r="V941" s="4"/>
      <c r="W941" s="5"/>
      <c r="X941" s="4"/>
      <c r="Y941" s="4"/>
      <c r="Z941" s="4"/>
      <c r="AA941" s="4"/>
      <c r="AB941" s="4"/>
      <c r="AC941" s="3"/>
      <c r="AD941" s="3"/>
      <c r="AE941" s="4"/>
      <c r="AF941" s="3"/>
      <c r="AG941" s="4"/>
      <c r="AH941" s="4"/>
      <c r="AI941" s="4"/>
      <c r="AJ941" s="4"/>
      <c r="AK941" s="4"/>
      <c r="AL941" s="4"/>
      <c r="AM941" s="4"/>
    </row>
    <row r="942" spans="1:39" ht="15.75" customHeight="1" x14ac:dyDescent="0.2">
      <c r="A942" s="2"/>
      <c r="B942" s="3"/>
      <c r="C942" s="4"/>
      <c r="D942" s="4"/>
      <c r="E942" s="4"/>
      <c r="F942" s="4"/>
      <c r="G942" s="4"/>
      <c r="H942" s="4"/>
      <c r="I942" s="2"/>
      <c r="J942" s="4"/>
      <c r="K942" s="4"/>
      <c r="L942" s="4"/>
      <c r="M942" s="4"/>
      <c r="N942" s="2"/>
      <c r="O942" s="2"/>
      <c r="P942" s="2"/>
      <c r="Q942" s="2"/>
      <c r="R942" s="2"/>
      <c r="S942" s="2"/>
      <c r="T942" s="4"/>
      <c r="U942" s="4"/>
      <c r="V942" s="4"/>
      <c r="W942" s="5"/>
      <c r="X942" s="4"/>
      <c r="Y942" s="4"/>
      <c r="Z942" s="4"/>
      <c r="AA942" s="4"/>
      <c r="AB942" s="4"/>
      <c r="AC942" s="3"/>
      <c r="AD942" s="3"/>
      <c r="AE942" s="4"/>
      <c r="AF942" s="3"/>
      <c r="AG942" s="4"/>
      <c r="AH942" s="4"/>
      <c r="AI942" s="4"/>
      <c r="AJ942" s="4"/>
      <c r="AK942" s="4"/>
      <c r="AL942" s="4"/>
      <c r="AM942" s="4"/>
    </row>
    <row r="943" spans="1:39" ht="15.75" customHeight="1" x14ac:dyDescent="0.2">
      <c r="A943" s="2"/>
      <c r="B943" s="3"/>
      <c r="C943" s="4"/>
      <c r="D943" s="4"/>
      <c r="E943" s="4"/>
      <c r="F943" s="4"/>
      <c r="G943" s="4"/>
      <c r="H943" s="4"/>
      <c r="I943" s="2"/>
      <c r="J943" s="4"/>
      <c r="K943" s="4"/>
      <c r="L943" s="4"/>
      <c r="M943" s="4"/>
      <c r="N943" s="2"/>
      <c r="O943" s="2"/>
      <c r="P943" s="2"/>
      <c r="Q943" s="2"/>
      <c r="R943" s="2"/>
      <c r="S943" s="2"/>
      <c r="T943" s="4"/>
      <c r="U943" s="4"/>
      <c r="V943" s="4"/>
      <c r="W943" s="5"/>
      <c r="X943" s="4"/>
      <c r="Y943" s="4"/>
      <c r="Z943" s="4"/>
      <c r="AA943" s="4"/>
      <c r="AB943" s="4"/>
      <c r="AC943" s="3"/>
      <c r="AD943" s="3"/>
      <c r="AE943" s="4"/>
      <c r="AF943" s="3"/>
      <c r="AG943" s="4"/>
      <c r="AH943" s="4"/>
      <c r="AI943" s="4"/>
      <c r="AJ943" s="4"/>
      <c r="AK943" s="4"/>
      <c r="AL943" s="4"/>
      <c r="AM943" s="4"/>
    </row>
    <row r="944" spans="1:39" ht="15.75" customHeight="1" x14ac:dyDescent="0.2">
      <c r="A944" s="2"/>
      <c r="B944" s="3"/>
      <c r="C944" s="4"/>
      <c r="D944" s="4"/>
      <c r="E944" s="4"/>
      <c r="F944" s="4"/>
      <c r="G944" s="4"/>
      <c r="H944" s="4"/>
      <c r="I944" s="2"/>
      <c r="J944" s="4"/>
      <c r="K944" s="4"/>
      <c r="L944" s="4"/>
      <c r="M944" s="4"/>
      <c r="N944" s="2"/>
      <c r="O944" s="2"/>
      <c r="P944" s="2"/>
      <c r="Q944" s="2"/>
      <c r="R944" s="2"/>
      <c r="S944" s="2"/>
      <c r="T944" s="4"/>
      <c r="U944" s="4"/>
      <c r="V944" s="4"/>
      <c r="W944" s="5"/>
      <c r="X944" s="4"/>
      <c r="Y944" s="4"/>
      <c r="Z944" s="4"/>
      <c r="AA944" s="4"/>
      <c r="AB944" s="4"/>
      <c r="AC944" s="3"/>
      <c r="AD944" s="3"/>
      <c r="AE944" s="4"/>
      <c r="AF944" s="3"/>
      <c r="AG944" s="4"/>
      <c r="AH944" s="4"/>
      <c r="AI944" s="4"/>
      <c r="AJ944" s="4"/>
      <c r="AK944" s="4"/>
      <c r="AL944" s="4"/>
      <c r="AM944" s="4"/>
    </row>
    <row r="945" spans="1:39" ht="15.75" customHeight="1" x14ac:dyDescent="0.2">
      <c r="A945" s="2"/>
      <c r="B945" s="3"/>
      <c r="C945" s="4"/>
      <c r="D945" s="4"/>
      <c r="E945" s="4"/>
      <c r="F945" s="4"/>
      <c r="G945" s="4"/>
      <c r="H945" s="4"/>
      <c r="I945" s="2"/>
      <c r="J945" s="4"/>
      <c r="K945" s="4"/>
      <c r="L945" s="4"/>
      <c r="M945" s="4"/>
      <c r="N945" s="2"/>
      <c r="O945" s="2"/>
      <c r="P945" s="2"/>
      <c r="Q945" s="2"/>
      <c r="R945" s="2"/>
      <c r="S945" s="2"/>
      <c r="T945" s="4"/>
      <c r="U945" s="4"/>
      <c r="V945" s="4"/>
      <c r="W945" s="5"/>
      <c r="X945" s="4"/>
      <c r="Y945" s="4"/>
      <c r="Z945" s="4"/>
      <c r="AA945" s="4"/>
      <c r="AB945" s="4"/>
      <c r="AC945" s="3"/>
      <c r="AD945" s="3"/>
      <c r="AE945" s="4"/>
      <c r="AF945" s="3"/>
      <c r="AG945" s="4"/>
      <c r="AH945" s="4"/>
      <c r="AI945" s="4"/>
      <c r="AJ945" s="4"/>
      <c r="AK945" s="4"/>
      <c r="AL945" s="4"/>
      <c r="AM945" s="4"/>
    </row>
    <row r="946" spans="1:39" ht="15.75" customHeight="1" x14ac:dyDescent="0.2">
      <c r="A946" s="2"/>
      <c r="B946" s="3"/>
      <c r="C946" s="4"/>
      <c r="D946" s="4"/>
      <c r="E946" s="4"/>
      <c r="F946" s="4"/>
      <c r="G946" s="4"/>
      <c r="H946" s="4"/>
      <c r="I946" s="2"/>
      <c r="J946" s="4"/>
      <c r="K946" s="4"/>
      <c r="L946" s="4"/>
      <c r="M946" s="4"/>
      <c r="N946" s="2"/>
      <c r="O946" s="2"/>
      <c r="P946" s="2"/>
      <c r="Q946" s="2"/>
      <c r="R946" s="2"/>
      <c r="S946" s="2"/>
      <c r="T946" s="4"/>
      <c r="U946" s="4"/>
      <c r="V946" s="4"/>
      <c r="W946" s="5"/>
      <c r="X946" s="4"/>
      <c r="Y946" s="4"/>
      <c r="Z946" s="4"/>
      <c r="AA946" s="4"/>
      <c r="AB946" s="4"/>
      <c r="AC946" s="3"/>
      <c r="AD946" s="3"/>
      <c r="AE946" s="4"/>
      <c r="AF946" s="3"/>
      <c r="AG946" s="4"/>
      <c r="AH946" s="4"/>
      <c r="AI946" s="4"/>
      <c r="AJ946" s="4"/>
      <c r="AK946" s="4"/>
      <c r="AL946" s="4"/>
      <c r="AM946" s="4"/>
    </row>
    <row r="947" spans="1:39" ht="15.75" customHeight="1" x14ac:dyDescent="0.2">
      <c r="A947" s="2"/>
      <c r="B947" s="3"/>
      <c r="C947" s="4"/>
      <c r="D947" s="4"/>
      <c r="E947" s="4"/>
      <c r="F947" s="4"/>
      <c r="G947" s="4"/>
      <c r="H947" s="4"/>
      <c r="I947" s="2"/>
      <c r="J947" s="4"/>
      <c r="K947" s="4"/>
      <c r="L947" s="4"/>
      <c r="M947" s="4"/>
      <c r="N947" s="2"/>
      <c r="O947" s="2"/>
      <c r="P947" s="2"/>
      <c r="Q947" s="2"/>
      <c r="R947" s="2"/>
      <c r="S947" s="2"/>
      <c r="T947" s="4"/>
      <c r="U947" s="4"/>
      <c r="V947" s="4"/>
      <c r="W947" s="5"/>
      <c r="X947" s="4"/>
      <c r="Y947" s="4"/>
      <c r="Z947" s="4"/>
      <c r="AA947" s="4"/>
      <c r="AB947" s="4"/>
      <c r="AC947" s="3"/>
      <c r="AD947" s="3"/>
      <c r="AE947" s="4"/>
      <c r="AF947" s="3"/>
      <c r="AG947" s="4"/>
      <c r="AH947" s="4"/>
      <c r="AI947" s="4"/>
      <c r="AJ947" s="4"/>
      <c r="AK947" s="4"/>
      <c r="AL947" s="4"/>
      <c r="AM947" s="4"/>
    </row>
    <row r="948" spans="1:39" ht="15.75" customHeight="1" x14ac:dyDescent="0.2">
      <c r="A948" s="2"/>
      <c r="B948" s="3"/>
      <c r="C948" s="4"/>
      <c r="D948" s="4"/>
      <c r="E948" s="4"/>
      <c r="F948" s="4"/>
      <c r="G948" s="4"/>
      <c r="H948" s="4"/>
      <c r="I948" s="2"/>
      <c r="J948" s="4"/>
      <c r="K948" s="4"/>
      <c r="L948" s="4"/>
      <c r="M948" s="4"/>
      <c r="N948" s="2"/>
      <c r="O948" s="2"/>
      <c r="P948" s="2"/>
      <c r="Q948" s="2"/>
      <c r="R948" s="2"/>
      <c r="S948" s="2"/>
      <c r="T948" s="4"/>
      <c r="U948" s="4"/>
      <c r="V948" s="4"/>
      <c r="W948" s="5"/>
      <c r="X948" s="4"/>
      <c r="Y948" s="4"/>
      <c r="Z948" s="4"/>
      <c r="AA948" s="4"/>
      <c r="AB948" s="4"/>
      <c r="AC948" s="3"/>
      <c r="AD948" s="3"/>
      <c r="AE948" s="4"/>
      <c r="AF948" s="3"/>
      <c r="AG948" s="4"/>
      <c r="AH948" s="4"/>
      <c r="AI948" s="4"/>
      <c r="AJ948" s="4"/>
      <c r="AK948" s="4"/>
      <c r="AL948" s="4"/>
      <c r="AM948" s="4"/>
    </row>
    <row r="949" spans="1:39" ht="15.75" customHeight="1" x14ac:dyDescent="0.2">
      <c r="A949" s="2"/>
      <c r="B949" s="3"/>
      <c r="C949" s="4"/>
      <c r="D949" s="4"/>
      <c r="E949" s="4"/>
      <c r="F949" s="4"/>
      <c r="G949" s="4"/>
      <c r="H949" s="4"/>
      <c r="I949" s="2"/>
      <c r="J949" s="4"/>
      <c r="K949" s="4"/>
      <c r="L949" s="4"/>
      <c r="M949" s="4"/>
      <c r="N949" s="2"/>
      <c r="O949" s="2"/>
      <c r="P949" s="2"/>
      <c r="Q949" s="2"/>
      <c r="R949" s="2"/>
      <c r="S949" s="2"/>
      <c r="T949" s="4"/>
      <c r="U949" s="4"/>
      <c r="V949" s="4"/>
      <c r="W949" s="5"/>
      <c r="X949" s="4"/>
      <c r="Y949" s="4"/>
      <c r="Z949" s="4"/>
      <c r="AA949" s="4"/>
      <c r="AB949" s="4"/>
      <c r="AC949" s="3"/>
      <c r="AD949" s="3"/>
      <c r="AE949" s="4"/>
      <c r="AF949" s="3"/>
      <c r="AG949" s="4"/>
      <c r="AH949" s="4"/>
      <c r="AI949" s="4"/>
      <c r="AJ949" s="4"/>
      <c r="AK949" s="4"/>
      <c r="AL949" s="4"/>
      <c r="AM949" s="4"/>
    </row>
    <row r="950" spans="1:39" ht="15.75" customHeight="1" x14ac:dyDescent="0.2">
      <c r="A950" s="2"/>
      <c r="B950" s="3"/>
      <c r="C950" s="4"/>
      <c r="D950" s="4"/>
      <c r="E950" s="4"/>
      <c r="F950" s="4"/>
      <c r="G950" s="4"/>
      <c r="H950" s="4"/>
      <c r="I950" s="2"/>
      <c r="J950" s="4"/>
      <c r="K950" s="4"/>
      <c r="L950" s="4"/>
      <c r="M950" s="4"/>
      <c r="N950" s="2"/>
      <c r="O950" s="2"/>
      <c r="P950" s="2"/>
      <c r="Q950" s="2"/>
      <c r="R950" s="2"/>
      <c r="S950" s="2"/>
      <c r="T950" s="4"/>
      <c r="U950" s="4"/>
      <c r="V950" s="4"/>
      <c r="W950" s="5"/>
      <c r="X950" s="4"/>
      <c r="Y950" s="4"/>
      <c r="Z950" s="4"/>
      <c r="AA950" s="4"/>
      <c r="AB950" s="4"/>
      <c r="AC950" s="3"/>
      <c r="AD950" s="3"/>
      <c r="AE950" s="4"/>
      <c r="AF950" s="3"/>
      <c r="AG950" s="4"/>
      <c r="AH950" s="4"/>
      <c r="AI950" s="4"/>
      <c r="AJ950" s="4"/>
      <c r="AK950" s="4"/>
      <c r="AL950" s="4"/>
      <c r="AM950" s="4"/>
    </row>
    <row r="951" spans="1:39" ht="15.75" customHeight="1" x14ac:dyDescent="0.2">
      <c r="A951" s="2"/>
      <c r="B951" s="3"/>
      <c r="C951" s="4"/>
      <c r="D951" s="4"/>
      <c r="E951" s="4"/>
      <c r="F951" s="4"/>
      <c r="G951" s="4"/>
      <c r="H951" s="4"/>
      <c r="I951" s="2"/>
      <c r="J951" s="4"/>
      <c r="K951" s="4"/>
      <c r="L951" s="4"/>
      <c r="M951" s="4"/>
      <c r="N951" s="2"/>
      <c r="O951" s="2"/>
      <c r="P951" s="2"/>
      <c r="Q951" s="2"/>
      <c r="R951" s="2"/>
      <c r="S951" s="2"/>
      <c r="T951" s="4"/>
      <c r="U951" s="4"/>
      <c r="V951" s="4"/>
      <c r="W951" s="5"/>
      <c r="X951" s="4"/>
      <c r="Y951" s="4"/>
      <c r="Z951" s="4"/>
      <c r="AA951" s="4"/>
      <c r="AB951" s="4"/>
      <c r="AC951" s="3"/>
      <c r="AD951" s="3"/>
      <c r="AE951" s="4"/>
      <c r="AF951" s="3"/>
      <c r="AG951" s="4"/>
      <c r="AH951" s="4"/>
      <c r="AI951" s="4"/>
      <c r="AJ951" s="4"/>
      <c r="AK951" s="4"/>
      <c r="AL951" s="4"/>
      <c r="AM951" s="4"/>
    </row>
    <row r="952" spans="1:39" ht="15.75" customHeight="1" x14ac:dyDescent="0.2">
      <c r="A952" s="2"/>
      <c r="B952" s="3"/>
      <c r="C952" s="4"/>
      <c r="D952" s="4"/>
      <c r="E952" s="4"/>
      <c r="F952" s="4"/>
      <c r="G952" s="4"/>
      <c r="H952" s="4"/>
      <c r="I952" s="2"/>
      <c r="J952" s="4"/>
      <c r="K952" s="4"/>
      <c r="L952" s="4"/>
      <c r="M952" s="4"/>
      <c r="N952" s="2"/>
      <c r="O952" s="2"/>
      <c r="P952" s="2"/>
      <c r="Q952" s="2"/>
      <c r="R952" s="2"/>
      <c r="S952" s="2"/>
      <c r="T952" s="4"/>
      <c r="U952" s="4"/>
      <c r="V952" s="4"/>
      <c r="W952" s="5"/>
      <c r="X952" s="4"/>
      <c r="Y952" s="4"/>
      <c r="Z952" s="4"/>
      <c r="AA952" s="4"/>
      <c r="AB952" s="4"/>
      <c r="AC952" s="3"/>
      <c r="AD952" s="3"/>
      <c r="AE952" s="4"/>
      <c r="AF952" s="3"/>
      <c r="AG952" s="4"/>
      <c r="AH952" s="4"/>
      <c r="AI952" s="4"/>
      <c r="AJ952" s="4"/>
      <c r="AK952" s="4"/>
      <c r="AL952" s="4"/>
      <c r="AM952" s="4"/>
    </row>
    <row r="953" spans="1:39" ht="15.75" customHeight="1" x14ac:dyDescent="0.2">
      <c r="A953" s="2"/>
      <c r="B953" s="3"/>
      <c r="C953" s="4"/>
      <c r="D953" s="4"/>
      <c r="E953" s="4"/>
      <c r="F953" s="4"/>
      <c r="G953" s="4"/>
      <c r="H953" s="4"/>
      <c r="I953" s="2"/>
      <c r="J953" s="4"/>
      <c r="K953" s="4"/>
      <c r="L953" s="4"/>
      <c r="M953" s="4"/>
      <c r="N953" s="2"/>
      <c r="O953" s="2"/>
      <c r="P953" s="2"/>
      <c r="Q953" s="2"/>
      <c r="R953" s="2"/>
      <c r="S953" s="2"/>
      <c r="T953" s="4"/>
      <c r="U953" s="4"/>
      <c r="V953" s="4"/>
      <c r="W953" s="5"/>
      <c r="X953" s="4"/>
      <c r="Y953" s="4"/>
      <c r="Z953" s="4"/>
      <c r="AA953" s="4"/>
      <c r="AB953" s="4"/>
      <c r="AC953" s="3"/>
      <c r="AD953" s="3"/>
      <c r="AE953" s="4"/>
      <c r="AF953" s="3"/>
      <c r="AG953" s="4"/>
      <c r="AH953" s="4"/>
      <c r="AI953" s="4"/>
      <c r="AJ953" s="4"/>
      <c r="AK953" s="4"/>
      <c r="AL953" s="4"/>
      <c r="AM953" s="4"/>
    </row>
    <row r="954" spans="1:39" ht="15.75" customHeight="1" x14ac:dyDescent="0.2">
      <c r="A954" s="2"/>
      <c r="B954" s="3"/>
      <c r="C954" s="4"/>
      <c r="D954" s="4"/>
      <c r="E954" s="4"/>
      <c r="F954" s="4"/>
      <c r="G954" s="4"/>
      <c r="H954" s="4"/>
      <c r="I954" s="2"/>
      <c r="J954" s="4"/>
      <c r="K954" s="4"/>
      <c r="L954" s="4"/>
      <c r="M954" s="4"/>
      <c r="N954" s="2"/>
      <c r="O954" s="2"/>
      <c r="P954" s="2"/>
      <c r="Q954" s="2"/>
      <c r="R954" s="2"/>
      <c r="S954" s="2"/>
      <c r="T954" s="4"/>
      <c r="U954" s="4"/>
      <c r="V954" s="4"/>
      <c r="W954" s="5"/>
      <c r="X954" s="4"/>
      <c r="Y954" s="4"/>
      <c r="Z954" s="4"/>
      <c r="AA954" s="4"/>
      <c r="AB954" s="4"/>
      <c r="AC954" s="3"/>
      <c r="AD954" s="3"/>
      <c r="AE954" s="4"/>
      <c r="AF954" s="3"/>
      <c r="AG954" s="4"/>
      <c r="AH954" s="4"/>
      <c r="AI954" s="4"/>
      <c r="AJ954" s="4"/>
      <c r="AK954" s="4"/>
      <c r="AL954" s="4"/>
      <c r="AM954" s="4"/>
    </row>
    <row r="955" spans="1:39" ht="15.75" customHeight="1" x14ac:dyDescent="0.2">
      <c r="A955" s="2"/>
      <c r="B955" s="3"/>
      <c r="C955" s="4"/>
      <c r="D955" s="4"/>
      <c r="E955" s="4"/>
      <c r="F955" s="4"/>
      <c r="G955" s="4"/>
      <c r="H955" s="4"/>
      <c r="I955" s="2"/>
      <c r="J955" s="4"/>
      <c r="K955" s="4"/>
      <c r="L955" s="4"/>
      <c r="M955" s="4"/>
      <c r="N955" s="2"/>
      <c r="O955" s="2"/>
      <c r="P955" s="2"/>
      <c r="Q955" s="2"/>
      <c r="R955" s="2"/>
      <c r="S955" s="2"/>
      <c r="T955" s="4"/>
      <c r="U955" s="4"/>
      <c r="V955" s="4"/>
      <c r="W955" s="5"/>
      <c r="X955" s="4"/>
      <c r="Y955" s="4"/>
      <c r="Z955" s="4"/>
      <c r="AA955" s="4"/>
      <c r="AB955" s="4"/>
      <c r="AC955" s="3"/>
      <c r="AD955" s="3"/>
      <c r="AE955" s="4"/>
      <c r="AF955" s="3"/>
      <c r="AG955" s="4"/>
      <c r="AH955" s="4"/>
      <c r="AI955" s="4"/>
      <c r="AJ955" s="4"/>
      <c r="AK955" s="4"/>
      <c r="AL955" s="4"/>
      <c r="AM955" s="4"/>
    </row>
    <row r="956" spans="1:39" ht="15.75" customHeight="1" x14ac:dyDescent="0.2">
      <c r="A956" s="2"/>
      <c r="B956" s="3"/>
      <c r="C956" s="4"/>
      <c r="D956" s="4"/>
      <c r="E956" s="4"/>
      <c r="F956" s="4"/>
      <c r="G956" s="4"/>
      <c r="H956" s="4"/>
      <c r="I956" s="2"/>
      <c r="J956" s="4"/>
      <c r="K956" s="4"/>
      <c r="L956" s="4"/>
      <c r="M956" s="4"/>
      <c r="N956" s="2"/>
      <c r="O956" s="2"/>
      <c r="P956" s="2"/>
      <c r="Q956" s="2"/>
      <c r="R956" s="2"/>
      <c r="S956" s="2"/>
      <c r="T956" s="4"/>
      <c r="U956" s="4"/>
      <c r="V956" s="4"/>
      <c r="W956" s="5"/>
      <c r="X956" s="4"/>
      <c r="Y956" s="4"/>
      <c r="Z956" s="4"/>
      <c r="AA956" s="4"/>
      <c r="AB956" s="4"/>
      <c r="AC956" s="3"/>
      <c r="AD956" s="3"/>
      <c r="AE956" s="4"/>
      <c r="AF956" s="3"/>
      <c r="AG956" s="4"/>
      <c r="AH956" s="4"/>
      <c r="AI956" s="4"/>
      <c r="AJ956" s="4"/>
      <c r="AK956" s="4"/>
      <c r="AL956" s="4"/>
      <c r="AM956" s="4"/>
    </row>
    <row r="957" spans="1:39" ht="15.75" customHeight="1" x14ac:dyDescent="0.2">
      <c r="A957" s="2"/>
      <c r="B957" s="3"/>
      <c r="C957" s="4"/>
      <c r="D957" s="4"/>
      <c r="E957" s="4"/>
      <c r="F957" s="4"/>
      <c r="G957" s="4"/>
      <c r="H957" s="4"/>
      <c r="I957" s="2"/>
      <c r="J957" s="4"/>
      <c r="K957" s="4"/>
      <c r="L957" s="4"/>
      <c r="M957" s="4"/>
      <c r="N957" s="2"/>
      <c r="O957" s="2"/>
      <c r="P957" s="2"/>
      <c r="Q957" s="2"/>
      <c r="R957" s="2"/>
      <c r="S957" s="2"/>
      <c r="T957" s="4"/>
      <c r="U957" s="4"/>
      <c r="V957" s="4"/>
      <c r="W957" s="5"/>
      <c r="X957" s="4"/>
      <c r="Y957" s="4"/>
      <c r="Z957" s="4"/>
      <c r="AA957" s="4"/>
      <c r="AB957" s="4"/>
      <c r="AC957" s="3"/>
      <c r="AD957" s="3"/>
      <c r="AE957" s="4"/>
      <c r="AF957" s="3"/>
      <c r="AG957" s="4"/>
      <c r="AH957" s="4"/>
      <c r="AI957" s="4"/>
      <c r="AJ957" s="4"/>
      <c r="AK957" s="4"/>
      <c r="AL957" s="4"/>
      <c r="AM957" s="4"/>
    </row>
    <row r="958" spans="1:39" ht="15.75" customHeight="1" x14ac:dyDescent="0.2">
      <c r="A958" s="2"/>
      <c r="B958" s="3"/>
      <c r="C958" s="4"/>
      <c r="D958" s="4"/>
      <c r="E958" s="4"/>
      <c r="F958" s="4"/>
      <c r="G958" s="4"/>
      <c r="H958" s="4"/>
      <c r="I958" s="2"/>
      <c r="J958" s="4"/>
      <c r="K958" s="4"/>
      <c r="L958" s="4"/>
      <c r="M958" s="4"/>
      <c r="N958" s="2"/>
      <c r="O958" s="2"/>
      <c r="P958" s="2"/>
      <c r="Q958" s="2"/>
      <c r="R958" s="2"/>
      <c r="S958" s="2"/>
      <c r="T958" s="4"/>
      <c r="U958" s="4"/>
      <c r="V958" s="4"/>
      <c r="W958" s="5"/>
      <c r="X958" s="4"/>
      <c r="Y958" s="4"/>
      <c r="Z958" s="4"/>
      <c r="AA958" s="4"/>
      <c r="AB958" s="4"/>
      <c r="AC958" s="3"/>
      <c r="AD958" s="3"/>
      <c r="AE958" s="4"/>
      <c r="AF958" s="3"/>
      <c r="AG958" s="4"/>
      <c r="AH958" s="4"/>
      <c r="AI958" s="4"/>
      <c r="AJ958" s="4"/>
      <c r="AK958" s="4"/>
      <c r="AL958" s="4"/>
      <c r="AM958" s="4"/>
    </row>
    <row r="959" spans="1:39" ht="15.75" customHeight="1" x14ac:dyDescent="0.2">
      <c r="A959" s="2"/>
      <c r="B959" s="3"/>
      <c r="C959" s="4"/>
      <c r="D959" s="4"/>
      <c r="E959" s="4"/>
      <c r="F959" s="4"/>
      <c r="G959" s="4"/>
      <c r="H959" s="4"/>
      <c r="I959" s="2"/>
      <c r="J959" s="4"/>
      <c r="K959" s="4"/>
      <c r="L959" s="4"/>
      <c r="M959" s="4"/>
      <c r="N959" s="2"/>
      <c r="O959" s="2"/>
      <c r="P959" s="2"/>
      <c r="Q959" s="2"/>
      <c r="R959" s="2"/>
      <c r="S959" s="2"/>
      <c r="T959" s="4"/>
      <c r="U959" s="4"/>
      <c r="V959" s="4"/>
      <c r="W959" s="5"/>
      <c r="X959" s="4"/>
      <c r="Y959" s="4"/>
      <c r="Z959" s="4"/>
      <c r="AA959" s="4"/>
      <c r="AB959" s="4"/>
      <c r="AC959" s="3"/>
      <c r="AD959" s="3"/>
      <c r="AE959" s="4"/>
      <c r="AF959" s="3"/>
      <c r="AG959" s="4"/>
      <c r="AH959" s="4"/>
      <c r="AI959" s="4"/>
      <c r="AJ959" s="4"/>
      <c r="AK959" s="4"/>
      <c r="AL959" s="4"/>
      <c r="AM959" s="4"/>
    </row>
    <row r="960" spans="1:39" ht="15.75" customHeight="1" x14ac:dyDescent="0.2">
      <c r="A960" s="2"/>
      <c r="B960" s="3"/>
      <c r="C960" s="4"/>
      <c r="D960" s="4"/>
      <c r="E960" s="4"/>
      <c r="F960" s="4"/>
      <c r="G960" s="4"/>
      <c r="H960" s="4"/>
      <c r="I960" s="2"/>
      <c r="J960" s="4"/>
      <c r="K960" s="4"/>
      <c r="L960" s="4"/>
      <c r="M960" s="4"/>
      <c r="N960" s="2"/>
      <c r="O960" s="2"/>
      <c r="P960" s="2"/>
      <c r="Q960" s="2"/>
      <c r="R960" s="2"/>
      <c r="S960" s="2"/>
      <c r="T960" s="4"/>
      <c r="U960" s="4"/>
      <c r="V960" s="4"/>
      <c r="W960" s="5"/>
      <c r="X960" s="4"/>
      <c r="Y960" s="4"/>
      <c r="Z960" s="4"/>
      <c r="AA960" s="4"/>
      <c r="AB960" s="4"/>
      <c r="AC960" s="3"/>
      <c r="AD960" s="3"/>
      <c r="AE960" s="4"/>
      <c r="AF960" s="3"/>
      <c r="AG960" s="4"/>
      <c r="AH960" s="4"/>
      <c r="AI960" s="4"/>
      <c r="AJ960" s="4"/>
      <c r="AK960" s="4"/>
      <c r="AL960" s="4"/>
      <c r="AM960" s="4"/>
    </row>
    <row r="961" spans="1:39" ht="15.75" customHeight="1" x14ac:dyDescent="0.2">
      <c r="A961" s="2"/>
      <c r="B961" s="3"/>
      <c r="C961" s="4"/>
      <c r="D961" s="4"/>
      <c r="E961" s="4"/>
      <c r="F961" s="4"/>
      <c r="G961" s="4"/>
      <c r="H961" s="4"/>
      <c r="I961" s="2"/>
      <c r="J961" s="4"/>
      <c r="K961" s="4"/>
      <c r="L961" s="4"/>
      <c r="M961" s="4"/>
      <c r="N961" s="2"/>
      <c r="O961" s="2"/>
      <c r="P961" s="2"/>
      <c r="Q961" s="2"/>
      <c r="R961" s="2"/>
      <c r="S961" s="2"/>
      <c r="T961" s="4"/>
      <c r="U961" s="4"/>
      <c r="V961" s="4"/>
      <c r="W961" s="5"/>
      <c r="X961" s="4"/>
      <c r="Y961" s="4"/>
      <c r="Z961" s="4"/>
      <c r="AA961" s="4"/>
      <c r="AB961" s="4"/>
      <c r="AC961" s="3"/>
      <c r="AD961" s="3"/>
      <c r="AE961" s="4"/>
      <c r="AF961" s="3"/>
      <c r="AG961" s="4"/>
      <c r="AH961" s="4"/>
      <c r="AI961" s="4"/>
      <c r="AJ961" s="4"/>
      <c r="AK961" s="4"/>
      <c r="AL961" s="4"/>
      <c r="AM961" s="4"/>
    </row>
    <row r="962" spans="1:39" ht="15.75" customHeight="1" x14ac:dyDescent="0.2">
      <c r="A962" s="2"/>
      <c r="B962" s="3"/>
      <c r="C962" s="4"/>
      <c r="D962" s="4"/>
      <c r="E962" s="4"/>
      <c r="F962" s="4"/>
      <c r="G962" s="4"/>
      <c r="H962" s="4"/>
      <c r="I962" s="2"/>
      <c r="J962" s="4"/>
      <c r="K962" s="4"/>
      <c r="L962" s="4"/>
      <c r="M962" s="4"/>
      <c r="N962" s="2"/>
      <c r="O962" s="2"/>
      <c r="P962" s="2"/>
      <c r="Q962" s="2"/>
      <c r="R962" s="2"/>
      <c r="S962" s="2"/>
      <c r="T962" s="4"/>
      <c r="U962" s="4"/>
      <c r="V962" s="4"/>
      <c r="W962" s="5"/>
      <c r="X962" s="4"/>
      <c r="Y962" s="4"/>
      <c r="Z962" s="4"/>
      <c r="AA962" s="4"/>
      <c r="AB962" s="4"/>
      <c r="AC962" s="3"/>
      <c r="AD962" s="3"/>
      <c r="AE962" s="4"/>
      <c r="AF962" s="3"/>
      <c r="AG962" s="4"/>
      <c r="AH962" s="4"/>
      <c r="AI962" s="4"/>
      <c r="AJ962" s="4"/>
      <c r="AK962" s="4"/>
      <c r="AL962" s="4"/>
      <c r="AM962" s="4"/>
    </row>
    <row r="963" spans="1:39" ht="15.75" customHeight="1" x14ac:dyDescent="0.2">
      <c r="A963" s="2"/>
      <c r="B963" s="3"/>
      <c r="C963" s="4"/>
      <c r="D963" s="4"/>
      <c r="E963" s="4"/>
      <c r="F963" s="4"/>
      <c r="G963" s="4"/>
      <c r="H963" s="4"/>
      <c r="I963" s="2"/>
      <c r="J963" s="4"/>
      <c r="K963" s="4"/>
      <c r="L963" s="4"/>
      <c r="M963" s="4"/>
      <c r="N963" s="2"/>
      <c r="O963" s="2"/>
      <c r="P963" s="2"/>
      <c r="Q963" s="2"/>
      <c r="R963" s="2"/>
      <c r="S963" s="2"/>
      <c r="T963" s="4"/>
      <c r="U963" s="4"/>
      <c r="V963" s="4"/>
      <c r="W963" s="5"/>
      <c r="X963" s="4"/>
      <c r="Y963" s="4"/>
      <c r="Z963" s="4"/>
      <c r="AA963" s="4"/>
      <c r="AB963" s="4"/>
      <c r="AC963" s="3"/>
      <c r="AD963" s="3"/>
      <c r="AE963" s="4"/>
      <c r="AF963" s="3"/>
      <c r="AG963" s="4"/>
      <c r="AH963" s="4"/>
      <c r="AI963" s="4"/>
      <c r="AJ963" s="4"/>
      <c r="AK963" s="4"/>
      <c r="AL963" s="4"/>
      <c r="AM963" s="4"/>
    </row>
    <row r="964" spans="1:39" ht="15.75" customHeight="1" x14ac:dyDescent="0.2">
      <c r="A964" s="2"/>
      <c r="B964" s="3"/>
      <c r="C964" s="4"/>
      <c r="D964" s="4"/>
      <c r="E964" s="4"/>
      <c r="F964" s="4"/>
      <c r="G964" s="4"/>
      <c r="H964" s="4"/>
      <c r="I964" s="2"/>
      <c r="J964" s="4"/>
      <c r="K964" s="4"/>
      <c r="L964" s="4"/>
      <c r="M964" s="4"/>
      <c r="N964" s="2"/>
      <c r="O964" s="2"/>
      <c r="P964" s="2"/>
      <c r="Q964" s="2"/>
      <c r="R964" s="2"/>
      <c r="S964" s="2"/>
      <c r="T964" s="4"/>
      <c r="U964" s="4"/>
      <c r="V964" s="4"/>
      <c r="W964" s="5"/>
      <c r="X964" s="4"/>
      <c r="Y964" s="4"/>
      <c r="Z964" s="4"/>
      <c r="AA964" s="4"/>
      <c r="AB964" s="4"/>
      <c r="AC964" s="3"/>
      <c r="AD964" s="3"/>
      <c r="AE964" s="4"/>
      <c r="AF964" s="3"/>
      <c r="AG964" s="4"/>
      <c r="AH964" s="4"/>
      <c r="AI964" s="4"/>
      <c r="AJ964" s="4"/>
      <c r="AK964" s="4"/>
      <c r="AL964" s="4"/>
      <c r="AM964" s="4"/>
    </row>
    <row r="965" spans="1:39" ht="15.75" customHeight="1" x14ac:dyDescent="0.2">
      <c r="A965" s="2"/>
      <c r="B965" s="3"/>
      <c r="C965" s="4"/>
      <c r="D965" s="4"/>
      <c r="E965" s="4"/>
      <c r="F965" s="4"/>
      <c r="G965" s="4"/>
      <c r="H965" s="4"/>
      <c r="I965" s="2"/>
      <c r="J965" s="4"/>
      <c r="K965" s="4"/>
      <c r="L965" s="4"/>
      <c r="M965" s="4"/>
      <c r="N965" s="2"/>
      <c r="O965" s="2"/>
      <c r="P965" s="2"/>
      <c r="Q965" s="2"/>
      <c r="R965" s="2"/>
      <c r="S965" s="2"/>
      <c r="T965" s="4"/>
      <c r="U965" s="4"/>
      <c r="V965" s="4"/>
      <c r="W965" s="5"/>
      <c r="X965" s="4"/>
      <c r="Y965" s="4"/>
      <c r="Z965" s="4"/>
      <c r="AA965" s="4"/>
      <c r="AB965" s="4"/>
      <c r="AC965" s="3"/>
      <c r="AD965" s="3"/>
      <c r="AE965" s="4"/>
      <c r="AF965" s="3"/>
      <c r="AG965" s="4"/>
      <c r="AH965" s="4"/>
      <c r="AI965" s="4"/>
      <c r="AJ965" s="4"/>
      <c r="AK965" s="4"/>
      <c r="AL965" s="4"/>
      <c r="AM965" s="4"/>
    </row>
    <row r="966" spans="1:39" ht="15.75" customHeight="1" x14ac:dyDescent="0.2">
      <c r="A966" s="2"/>
      <c r="B966" s="3"/>
      <c r="C966" s="4"/>
      <c r="D966" s="4"/>
      <c r="E966" s="4"/>
      <c r="F966" s="4"/>
      <c r="G966" s="4"/>
      <c r="H966" s="4"/>
      <c r="I966" s="2"/>
      <c r="J966" s="4"/>
      <c r="K966" s="4"/>
      <c r="L966" s="4"/>
      <c r="M966" s="4"/>
      <c r="N966" s="2"/>
      <c r="O966" s="2"/>
      <c r="P966" s="2"/>
      <c r="Q966" s="2"/>
      <c r="R966" s="2"/>
      <c r="S966" s="2"/>
      <c r="T966" s="4"/>
      <c r="U966" s="4"/>
      <c r="V966" s="4"/>
      <c r="W966" s="5"/>
      <c r="X966" s="4"/>
      <c r="Y966" s="4"/>
      <c r="Z966" s="4"/>
      <c r="AA966" s="4"/>
      <c r="AB966" s="4"/>
      <c r="AC966" s="3"/>
      <c r="AD966" s="3"/>
      <c r="AE966" s="4"/>
      <c r="AF966" s="3"/>
      <c r="AG966" s="4"/>
      <c r="AH966" s="4"/>
      <c r="AI966" s="4"/>
      <c r="AJ966" s="4"/>
      <c r="AK966" s="4"/>
      <c r="AL966" s="4"/>
      <c r="AM966" s="4"/>
    </row>
    <row r="967" spans="1:39" ht="15.75" customHeight="1" x14ac:dyDescent="0.2">
      <c r="A967" s="2"/>
      <c r="B967" s="3"/>
      <c r="C967" s="4"/>
      <c r="D967" s="4"/>
      <c r="E967" s="4"/>
      <c r="F967" s="4"/>
      <c r="G967" s="4"/>
      <c r="H967" s="4"/>
      <c r="I967" s="2"/>
      <c r="J967" s="4"/>
      <c r="K967" s="4"/>
      <c r="L967" s="4"/>
      <c r="M967" s="4"/>
      <c r="N967" s="2"/>
      <c r="O967" s="2"/>
      <c r="P967" s="2"/>
      <c r="Q967" s="2"/>
      <c r="R967" s="2"/>
      <c r="S967" s="2"/>
      <c r="T967" s="4"/>
      <c r="U967" s="4"/>
      <c r="V967" s="4"/>
      <c r="W967" s="5"/>
      <c r="X967" s="4"/>
      <c r="Y967" s="4"/>
      <c r="Z967" s="4"/>
      <c r="AA967" s="4"/>
      <c r="AB967" s="4"/>
      <c r="AC967" s="3"/>
      <c r="AD967" s="3"/>
      <c r="AE967" s="4"/>
      <c r="AF967" s="3"/>
      <c r="AG967" s="4"/>
      <c r="AH967" s="4"/>
      <c r="AI967" s="4"/>
      <c r="AJ967" s="4"/>
      <c r="AK967" s="4"/>
      <c r="AL967" s="4"/>
      <c r="AM967" s="4"/>
    </row>
    <row r="968" spans="1:39" ht="15.75" customHeight="1" x14ac:dyDescent="0.2">
      <c r="A968" s="2"/>
      <c r="B968" s="3"/>
      <c r="C968" s="4"/>
      <c r="D968" s="4"/>
      <c r="E968" s="4"/>
      <c r="F968" s="4"/>
      <c r="G968" s="4"/>
      <c r="H968" s="4"/>
      <c r="I968" s="2"/>
      <c r="J968" s="4"/>
      <c r="K968" s="4"/>
      <c r="L968" s="4"/>
      <c r="M968" s="4"/>
      <c r="N968" s="2"/>
      <c r="O968" s="2"/>
      <c r="P968" s="2"/>
      <c r="Q968" s="2"/>
      <c r="R968" s="2"/>
      <c r="S968" s="2"/>
      <c r="T968" s="4"/>
      <c r="U968" s="4"/>
      <c r="V968" s="4"/>
      <c r="W968" s="5"/>
      <c r="X968" s="4"/>
      <c r="Y968" s="4"/>
      <c r="Z968" s="4"/>
      <c r="AA968" s="4"/>
      <c r="AB968" s="4"/>
      <c r="AC968" s="3"/>
      <c r="AD968" s="3"/>
      <c r="AE968" s="4"/>
      <c r="AF968" s="3"/>
      <c r="AG968" s="4"/>
      <c r="AH968" s="4"/>
      <c r="AI968" s="4"/>
      <c r="AJ968" s="4"/>
      <c r="AK968" s="4"/>
      <c r="AL968" s="4"/>
      <c r="AM968" s="4"/>
    </row>
    <row r="969" spans="1:39" ht="15.75" customHeight="1" x14ac:dyDescent="0.2">
      <c r="A969" s="2"/>
      <c r="B969" s="3"/>
      <c r="C969" s="4"/>
      <c r="D969" s="4"/>
      <c r="E969" s="4"/>
      <c r="F969" s="4"/>
      <c r="G969" s="4"/>
      <c r="H969" s="4"/>
      <c r="I969" s="2"/>
      <c r="J969" s="4"/>
      <c r="K969" s="4"/>
      <c r="L969" s="4"/>
      <c r="M969" s="4"/>
      <c r="N969" s="2"/>
      <c r="O969" s="2"/>
      <c r="P969" s="2"/>
      <c r="Q969" s="2"/>
      <c r="R969" s="2"/>
      <c r="S969" s="2"/>
      <c r="T969" s="4"/>
      <c r="U969" s="4"/>
      <c r="V969" s="4"/>
      <c r="W969" s="5"/>
      <c r="X969" s="4"/>
      <c r="Y969" s="4"/>
      <c r="Z969" s="4"/>
      <c r="AA969" s="4"/>
      <c r="AB969" s="4"/>
      <c r="AC969" s="3"/>
      <c r="AD969" s="3"/>
      <c r="AE969" s="4"/>
      <c r="AF969" s="3"/>
      <c r="AG969" s="4"/>
      <c r="AH969" s="4"/>
      <c r="AI969" s="4"/>
      <c r="AJ969" s="4"/>
      <c r="AK969" s="4"/>
      <c r="AL969" s="4"/>
      <c r="AM969" s="4"/>
    </row>
    <row r="970" spans="1:39" ht="15.75" customHeight="1" x14ac:dyDescent="0.2">
      <c r="A970" s="2"/>
      <c r="B970" s="3"/>
      <c r="C970" s="4"/>
      <c r="D970" s="4"/>
      <c r="E970" s="4"/>
      <c r="F970" s="4"/>
      <c r="G970" s="4"/>
      <c r="H970" s="4"/>
      <c r="I970" s="2"/>
      <c r="J970" s="4"/>
      <c r="K970" s="4"/>
      <c r="L970" s="4"/>
      <c r="M970" s="4"/>
      <c r="N970" s="2"/>
      <c r="O970" s="2"/>
      <c r="P970" s="2"/>
      <c r="Q970" s="2"/>
      <c r="R970" s="2"/>
      <c r="S970" s="2"/>
      <c r="T970" s="4"/>
      <c r="U970" s="4"/>
      <c r="V970" s="4"/>
      <c r="W970" s="5"/>
      <c r="X970" s="4"/>
      <c r="Y970" s="4"/>
      <c r="Z970" s="4"/>
      <c r="AA970" s="4"/>
      <c r="AB970" s="4"/>
      <c r="AC970" s="3"/>
      <c r="AD970" s="3"/>
      <c r="AE970" s="4"/>
      <c r="AF970" s="3"/>
      <c r="AG970" s="4"/>
      <c r="AH970" s="4"/>
      <c r="AI970" s="4"/>
      <c r="AJ970" s="4"/>
      <c r="AK970" s="4"/>
      <c r="AL970" s="4"/>
      <c r="AM970" s="4"/>
    </row>
    <row r="971" spans="1:39" ht="15.75" customHeight="1" x14ac:dyDescent="0.2">
      <c r="A971" s="2"/>
      <c r="B971" s="3"/>
      <c r="C971" s="4"/>
      <c r="D971" s="4"/>
      <c r="E971" s="4"/>
      <c r="F971" s="4"/>
      <c r="G971" s="4"/>
      <c r="H971" s="4"/>
      <c r="I971" s="2"/>
      <c r="J971" s="4"/>
      <c r="K971" s="4"/>
      <c r="L971" s="4"/>
      <c r="M971" s="4"/>
      <c r="N971" s="2"/>
      <c r="O971" s="2"/>
      <c r="P971" s="2"/>
      <c r="Q971" s="2"/>
      <c r="R971" s="2"/>
      <c r="S971" s="2"/>
      <c r="T971" s="4"/>
      <c r="U971" s="4"/>
      <c r="V971" s="4"/>
      <c r="W971" s="5"/>
      <c r="X971" s="4"/>
      <c r="Y971" s="4"/>
      <c r="Z971" s="4"/>
      <c r="AA971" s="4"/>
      <c r="AB971" s="4"/>
      <c r="AC971" s="3"/>
      <c r="AD971" s="3"/>
      <c r="AE971" s="4"/>
      <c r="AF971" s="3"/>
      <c r="AG971" s="4"/>
      <c r="AH971" s="4"/>
      <c r="AI971" s="4"/>
      <c r="AJ971" s="4"/>
      <c r="AK971" s="4"/>
      <c r="AL971" s="4"/>
      <c r="AM971" s="4"/>
    </row>
    <row r="972" spans="1:39" ht="15.75" customHeight="1" x14ac:dyDescent="0.2">
      <c r="A972" s="2"/>
      <c r="B972" s="3"/>
      <c r="C972" s="4"/>
      <c r="D972" s="4"/>
      <c r="E972" s="4"/>
      <c r="F972" s="4"/>
      <c r="G972" s="4"/>
      <c r="H972" s="4"/>
      <c r="I972" s="2"/>
      <c r="J972" s="4"/>
      <c r="K972" s="4"/>
      <c r="L972" s="4"/>
      <c r="M972" s="4"/>
      <c r="N972" s="2"/>
      <c r="O972" s="2"/>
      <c r="P972" s="2"/>
      <c r="Q972" s="2"/>
      <c r="R972" s="2"/>
      <c r="S972" s="2"/>
      <c r="T972" s="4"/>
      <c r="U972" s="4"/>
      <c r="V972" s="4"/>
      <c r="W972" s="5"/>
      <c r="X972" s="4"/>
      <c r="Y972" s="4"/>
      <c r="Z972" s="4"/>
      <c r="AA972" s="4"/>
      <c r="AB972" s="4"/>
      <c r="AC972" s="3"/>
      <c r="AD972" s="3"/>
      <c r="AE972" s="4"/>
      <c r="AF972" s="3"/>
      <c r="AG972" s="4"/>
      <c r="AH972" s="4"/>
      <c r="AI972" s="4"/>
      <c r="AJ972" s="4"/>
      <c r="AK972" s="4"/>
      <c r="AL972" s="4"/>
      <c r="AM972" s="4"/>
    </row>
    <row r="973" spans="1:39" ht="15.75" customHeight="1" x14ac:dyDescent="0.2">
      <c r="A973" s="2"/>
      <c r="B973" s="3"/>
      <c r="C973" s="4"/>
      <c r="D973" s="4"/>
      <c r="E973" s="4"/>
      <c r="F973" s="4"/>
      <c r="G973" s="4"/>
      <c r="H973" s="4"/>
      <c r="I973" s="2"/>
      <c r="J973" s="4"/>
      <c r="K973" s="4"/>
      <c r="L973" s="4"/>
      <c r="M973" s="4"/>
      <c r="N973" s="2"/>
      <c r="O973" s="2"/>
      <c r="P973" s="2"/>
      <c r="Q973" s="2"/>
      <c r="R973" s="2"/>
      <c r="S973" s="2"/>
      <c r="T973" s="4"/>
      <c r="U973" s="4"/>
      <c r="V973" s="4"/>
      <c r="W973" s="5"/>
      <c r="X973" s="4"/>
      <c r="Y973" s="4"/>
      <c r="Z973" s="4"/>
      <c r="AA973" s="4"/>
      <c r="AB973" s="4"/>
      <c r="AC973" s="3"/>
      <c r="AD973" s="3"/>
      <c r="AE973" s="4"/>
      <c r="AF973" s="3"/>
      <c r="AG973" s="4"/>
      <c r="AH973" s="4"/>
      <c r="AI973" s="4"/>
      <c r="AJ973" s="4"/>
      <c r="AK973" s="4"/>
      <c r="AL973" s="4"/>
      <c r="AM973" s="4"/>
    </row>
    <row r="974" spans="1:39" ht="15.75" customHeight="1" x14ac:dyDescent="0.2">
      <c r="A974" s="2"/>
      <c r="B974" s="3"/>
      <c r="C974" s="4"/>
      <c r="D974" s="4"/>
      <c r="E974" s="4"/>
      <c r="F974" s="4"/>
      <c r="G974" s="4"/>
      <c r="H974" s="4"/>
      <c r="I974" s="2"/>
      <c r="J974" s="4"/>
      <c r="K974" s="4"/>
      <c r="L974" s="4"/>
      <c r="M974" s="4"/>
      <c r="N974" s="2"/>
      <c r="O974" s="2"/>
      <c r="P974" s="2"/>
      <c r="Q974" s="2"/>
      <c r="R974" s="2"/>
      <c r="S974" s="2"/>
      <c r="T974" s="4"/>
      <c r="U974" s="4"/>
      <c r="V974" s="4"/>
      <c r="W974" s="5"/>
      <c r="X974" s="4"/>
      <c r="Y974" s="4"/>
      <c r="Z974" s="4"/>
      <c r="AA974" s="4"/>
      <c r="AB974" s="4"/>
      <c r="AC974" s="3"/>
      <c r="AD974" s="3"/>
      <c r="AE974" s="4"/>
      <c r="AF974" s="3"/>
      <c r="AG974" s="4"/>
      <c r="AH974" s="4"/>
      <c r="AI974" s="4"/>
      <c r="AJ974" s="4"/>
      <c r="AK974" s="4"/>
      <c r="AL974" s="4"/>
      <c r="AM974" s="4"/>
    </row>
    <row r="975" spans="1:39" ht="15.75" customHeight="1" x14ac:dyDescent="0.2">
      <c r="A975" s="2"/>
      <c r="B975" s="3"/>
      <c r="C975" s="4"/>
      <c r="D975" s="4"/>
      <c r="E975" s="4"/>
      <c r="F975" s="4"/>
      <c r="G975" s="4"/>
      <c r="H975" s="4"/>
      <c r="I975" s="2"/>
      <c r="J975" s="4"/>
      <c r="K975" s="4"/>
      <c r="L975" s="4"/>
      <c r="M975" s="4"/>
      <c r="N975" s="2"/>
      <c r="O975" s="2"/>
      <c r="P975" s="2"/>
      <c r="Q975" s="2"/>
      <c r="R975" s="2"/>
      <c r="S975" s="2"/>
      <c r="T975" s="4"/>
      <c r="U975" s="4"/>
      <c r="V975" s="4"/>
      <c r="W975" s="5"/>
      <c r="X975" s="4"/>
      <c r="Y975" s="4"/>
      <c r="Z975" s="4"/>
      <c r="AA975" s="4"/>
      <c r="AB975" s="4"/>
      <c r="AC975" s="3"/>
      <c r="AD975" s="3"/>
      <c r="AE975" s="4"/>
      <c r="AF975" s="3"/>
      <c r="AG975" s="4"/>
      <c r="AH975" s="4"/>
      <c r="AI975" s="4"/>
      <c r="AJ975" s="4"/>
      <c r="AK975" s="4"/>
      <c r="AL975" s="4"/>
      <c r="AM975" s="4"/>
    </row>
    <row r="976" spans="1:39" ht="15.75" customHeight="1" x14ac:dyDescent="0.2">
      <c r="A976" s="2"/>
      <c r="B976" s="3"/>
      <c r="C976" s="4"/>
      <c r="D976" s="4"/>
      <c r="E976" s="4"/>
      <c r="F976" s="4"/>
      <c r="G976" s="4"/>
      <c r="H976" s="4"/>
      <c r="I976" s="2"/>
      <c r="J976" s="4"/>
      <c r="K976" s="4"/>
      <c r="L976" s="4"/>
      <c r="M976" s="4"/>
      <c r="N976" s="2"/>
      <c r="O976" s="2"/>
      <c r="P976" s="2"/>
      <c r="Q976" s="2"/>
      <c r="R976" s="2"/>
      <c r="S976" s="2"/>
      <c r="T976" s="4"/>
      <c r="U976" s="4"/>
      <c r="V976" s="4"/>
      <c r="W976" s="5"/>
      <c r="X976" s="4"/>
      <c r="Y976" s="4"/>
      <c r="Z976" s="4"/>
      <c r="AA976" s="4"/>
      <c r="AB976" s="4"/>
      <c r="AC976" s="3"/>
      <c r="AD976" s="3"/>
      <c r="AE976" s="4"/>
      <c r="AF976" s="3"/>
      <c r="AG976" s="4"/>
      <c r="AH976" s="4"/>
      <c r="AI976" s="4"/>
      <c r="AJ976" s="4"/>
      <c r="AK976" s="4"/>
      <c r="AL976" s="4"/>
      <c r="AM976" s="4"/>
    </row>
    <row r="977" spans="1:39" ht="15.75" customHeight="1" x14ac:dyDescent="0.2">
      <c r="A977" s="2"/>
      <c r="B977" s="3"/>
      <c r="C977" s="4"/>
      <c r="D977" s="4"/>
      <c r="E977" s="4"/>
      <c r="F977" s="4"/>
      <c r="G977" s="4"/>
      <c r="H977" s="4"/>
      <c r="I977" s="2"/>
      <c r="J977" s="4"/>
      <c r="K977" s="4"/>
      <c r="L977" s="4"/>
      <c r="M977" s="4"/>
      <c r="N977" s="2"/>
      <c r="O977" s="2"/>
      <c r="P977" s="2"/>
      <c r="Q977" s="2"/>
      <c r="R977" s="2"/>
      <c r="S977" s="2"/>
      <c r="T977" s="4"/>
      <c r="U977" s="4"/>
      <c r="V977" s="4"/>
      <c r="W977" s="5"/>
      <c r="X977" s="4"/>
      <c r="Y977" s="4"/>
      <c r="Z977" s="4"/>
      <c r="AA977" s="4"/>
      <c r="AB977" s="4"/>
      <c r="AC977" s="3"/>
      <c r="AD977" s="3"/>
      <c r="AE977" s="4"/>
      <c r="AF977" s="3"/>
      <c r="AG977" s="4"/>
      <c r="AH977" s="4"/>
      <c r="AI977" s="4"/>
      <c r="AJ977" s="4"/>
      <c r="AK977" s="4"/>
      <c r="AL977" s="4"/>
      <c r="AM977" s="4"/>
    </row>
    <row r="978" spans="1:39" ht="15.75" customHeight="1" x14ac:dyDescent="0.2">
      <c r="A978" s="2"/>
      <c r="B978" s="3"/>
      <c r="C978" s="4"/>
      <c r="D978" s="4"/>
      <c r="E978" s="4"/>
      <c r="F978" s="4"/>
      <c r="G978" s="4"/>
      <c r="H978" s="4"/>
      <c r="I978" s="2"/>
      <c r="J978" s="4"/>
      <c r="K978" s="4"/>
      <c r="L978" s="4"/>
      <c r="M978" s="4"/>
      <c r="N978" s="2"/>
      <c r="O978" s="2"/>
      <c r="P978" s="2"/>
      <c r="Q978" s="2"/>
      <c r="R978" s="2"/>
      <c r="S978" s="2"/>
      <c r="T978" s="4"/>
      <c r="U978" s="4"/>
      <c r="V978" s="4"/>
      <c r="W978" s="5"/>
      <c r="X978" s="4"/>
      <c r="Y978" s="4"/>
      <c r="Z978" s="4"/>
      <c r="AA978" s="4"/>
      <c r="AB978" s="4"/>
      <c r="AC978" s="3"/>
      <c r="AD978" s="3"/>
      <c r="AE978" s="4"/>
      <c r="AF978" s="3"/>
      <c r="AG978" s="4"/>
      <c r="AH978" s="4"/>
      <c r="AI978" s="4"/>
      <c r="AJ978" s="4"/>
      <c r="AK978" s="4"/>
      <c r="AL978" s="4"/>
      <c r="AM978" s="4"/>
    </row>
    <row r="979" spans="1:39" ht="15.75" customHeight="1" x14ac:dyDescent="0.2">
      <c r="A979" s="2"/>
      <c r="B979" s="3"/>
      <c r="C979" s="4"/>
      <c r="D979" s="4"/>
      <c r="E979" s="4"/>
      <c r="F979" s="4"/>
      <c r="G979" s="4"/>
      <c r="H979" s="4"/>
      <c r="I979" s="2"/>
      <c r="J979" s="4"/>
      <c r="K979" s="4"/>
      <c r="L979" s="4"/>
      <c r="M979" s="4"/>
      <c r="N979" s="2"/>
      <c r="O979" s="2"/>
      <c r="P979" s="2"/>
      <c r="Q979" s="2"/>
      <c r="R979" s="2"/>
      <c r="S979" s="2"/>
      <c r="T979" s="4"/>
      <c r="U979" s="4"/>
      <c r="V979" s="4"/>
      <c r="W979" s="5"/>
      <c r="X979" s="4"/>
      <c r="Y979" s="4"/>
      <c r="Z979" s="4"/>
      <c r="AA979" s="4"/>
      <c r="AB979" s="4"/>
      <c r="AC979" s="3"/>
      <c r="AD979" s="3"/>
      <c r="AE979" s="4"/>
      <c r="AF979" s="3"/>
      <c r="AG979" s="4"/>
      <c r="AH979" s="4"/>
      <c r="AI979" s="4"/>
      <c r="AJ979" s="4"/>
      <c r="AK979" s="4"/>
      <c r="AL979" s="4"/>
      <c r="AM979" s="4"/>
    </row>
    <row r="980" spans="1:39" ht="15.75" customHeight="1" x14ac:dyDescent="0.2">
      <c r="A980" s="2"/>
      <c r="B980" s="3"/>
      <c r="C980" s="4"/>
      <c r="D980" s="4"/>
      <c r="E980" s="4"/>
      <c r="F980" s="4"/>
      <c r="G980" s="4"/>
      <c r="H980" s="4"/>
      <c r="I980" s="2"/>
      <c r="J980" s="4"/>
      <c r="K980" s="4"/>
      <c r="L980" s="4"/>
      <c r="M980" s="4"/>
      <c r="N980" s="2"/>
      <c r="O980" s="2"/>
      <c r="P980" s="2"/>
      <c r="Q980" s="2"/>
      <c r="R980" s="2"/>
      <c r="S980" s="2"/>
      <c r="T980" s="4"/>
      <c r="U980" s="4"/>
      <c r="V980" s="4"/>
      <c r="W980" s="5"/>
      <c r="X980" s="4"/>
      <c r="Y980" s="4"/>
      <c r="Z980" s="4"/>
      <c r="AA980" s="4"/>
      <c r="AB980" s="4"/>
      <c r="AC980" s="3"/>
      <c r="AD980" s="3"/>
      <c r="AE980" s="4"/>
      <c r="AF980" s="3"/>
      <c r="AG980" s="4"/>
      <c r="AH980" s="4"/>
      <c r="AI980" s="4"/>
      <c r="AJ980" s="4"/>
      <c r="AK980" s="4"/>
      <c r="AL980" s="4"/>
      <c r="AM980" s="4"/>
    </row>
    <row r="981" spans="1:39" ht="15.75" customHeight="1" x14ac:dyDescent="0.2">
      <c r="A981" s="2"/>
      <c r="B981" s="3"/>
      <c r="C981" s="4"/>
      <c r="D981" s="4"/>
      <c r="E981" s="4"/>
      <c r="F981" s="4"/>
      <c r="G981" s="4"/>
      <c r="H981" s="4"/>
      <c r="I981" s="2"/>
      <c r="J981" s="4"/>
      <c r="K981" s="4"/>
      <c r="L981" s="4"/>
      <c r="M981" s="4"/>
      <c r="N981" s="2"/>
      <c r="O981" s="2"/>
      <c r="P981" s="2"/>
      <c r="Q981" s="2"/>
      <c r="R981" s="2"/>
      <c r="S981" s="2"/>
      <c r="T981" s="4"/>
      <c r="U981" s="4"/>
      <c r="V981" s="4"/>
      <c r="W981" s="5"/>
      <c r="X981" s="4"/>
      <c r="Y981" s="4"/>
      <c r="Z981" s="4"/>
      <c r="AA981" s="4"/>
      <c r="AB981" s="4"/>
      <c r="AC981" s="3"/>
      <c r="AD981" s="3"/>
      <c r="AE981" s="4"/>
      <c r="AF981" s="3"/>
      <c r="AG981" s="4"/>
      <c r="AH981" s="4"/>
      <c r="AI981" s="4"/>
      <c r="AJ981" s="4"/>
      <c r="AK981" s="4"/>
      <c r="AL981" s="4"/>
      <c r="AM981" s="4"/>
    </row>
    <row r="982" spans="1:39" ht="15.75" customHeight="1" x14ac:dyDescent="0.2">
      <c r="A982" s="2"/>
      <c r="B982" s="3"/>
      <c r="C982" s="4"/>
      <c r="D982" s="4"/>
      <c r="E982" s="4"/>
      <c r="F982" s="4"/>
      <c r="G982" s="4"/>
      <c r="H982" s="4"/>
      <c r="I982" s="2"/>
      <c r="J982" s="4"/>
      <c r="K982" s="4"/>
      <c r="L982" s="4"/>
      <c r="M982" s="4"/>
      <c r="N982" s="2"/>
      <c r="O982" s="2"/>
      <c r="P982" s="2"/>
      <c r="Q982" s="2"/>
      <c r="R982" s="2"/>
      <c r="S982" s="2"/>
      <c r="T982" s="4"/>
      <c r="U982" s="4"/>
      <c r="V982" s="4"/>
      <c r="W982" s="5"/>
      <c r="X982" s="4"/>
      <c r="Y982" s="4"/>
      <c r="Z982" s="4"/>
      <c r="AA982" s="4"/>
      <c r="AB982" s="4"/>
      <c r="AC982" s="3"/>
      <c r="AD982" s="3"/>
      <c r="AE982" s="4"/>
      <c r="AF982" s="3"/>
      <c r="AG982" s="4"/>
      <c r="AH982" s="4"/>
      <c r="AI982" s="4"/>
      <c r="AJ982" s="4"/>
      <c r="AK982" s="4"/>
      <c r="AL982" s="4"/>
      <c r="AM982" s="4"/>
    </row>
    <row r="983" spans="1:39" ht="15.75" customHeight="1" x14ac:dyDescent="0.2">
      <c r="A983" s="2"/>
      <c r="B983" s="3"/>
      <c r="C983" s="4"/>
      <c r="D983" s="4"/>
      <c r="E983" s="4"/>
      <c r="F983" s="4"/>
      <c r="G983" s="4"/>
      <c r="H983" s="4"/>
      <c r="I983" s="2"/>
      <c r="J983" s="4"/>
      <c r="K983" s="4"/>
      <c r="L983" s="4"/>
      <c r="M983" s="4"/>
      <c r="N983" s="2"/>
      <c r="O983" s="2"/>
      <c r="P983" s="2"/>
      <c r="Q983" s="2"/>
      <c r="R983" s="2"/>
      <c r="S983" s="2"/>
      <c r="T983" s="4"/>
      <c r="U983" s="4"/>
      <c r="V983" s="4"/>
      <c r="W983" s="5"/>
      <c r="X983" s="4"/>
      <c r="Y983" s="4"/>
      <c r="Z983" s="4"/>
      <c r="AA983" s="4"/>
      <c r="AB983" s="4"/>
      <c r="AC983" s="3"/>
      <c r="AD983" s="3"/>
      <c r="AE983" s="4"/>
      <c r="AF983" s="3"/>
      <c r="AG983" s="4"/>
      <c r="AH983" s="4"/>
      <c r="AI983" s="4"/>
      <c r="AJ983" s="4"/>
      <c r="AK983" s="4"/>
      <c r="AL983" s="4"/>
      <c r="AM983" s="4"/>
    </row>
    <row r="984" spans="1:39" ht="15.75" customHeight="1" x14ac:dyDescent="0.2">
      <c r="A984" s="2"/>
      <c r="B984" s="3"/>
      <c r="C984" s="4"/>
      <c r="D984" s="4"/>
      <c r="E984" s="4"/>
      <c r="F984" s="4"/>
      <c r="G984" s="4"/>
      <c r="H984" s="4"/>
      <c r="I984" s="2"/>
      <c r="J984" s="4"/>
      <c r="K984" s="4"/>
      <c r="L984" s="4"/>
      <c r="M984" s="4"/>
      <c r="N984" s="2"/>
      <c r="O984" s="2"/>
      <c r="P984" s="2"/>
      <c r="Q984" s="2"/>
      <c r="R984" s="2"/>
      <c r="S984" s="2"/>
      <c r="T984" s="4"/>
      <c r="U984" s="4"/>
      <c r="V984" s="4"/>
      <c r="W984" s="5"/>
      <c r="X984" s="4"/>
      <c r="Y984" s="4"/>
      <c r="Z984" s="4"/>
      <c r="AA984" s="4"/>
      <c r="AB984" s="4"/>
      <c r="AC984" s="3"/>
      <c r="AD984" s="3"/>
      <c r="AE984" s="4"/>
      <c r="AF984" s="3"/>
      <c r="AG984" s="4"/>
      <c r="AH984" s="4"/>
      <c r="AI984" s="4"/>
      <c r="AJ984" s="4"/>
      <c r="AK984" s="4"/>
      <c r="AL984" s="4"/>
      <c r="AM984" s="4"/>
    </row>
    <row r="985" spans="1:39" ht="15.75" customHeight="1" x14ac:dyDescent="0.2">
      <c r="A985" s="2"/>
      <c r="B985" s="3"/>
      <c r="C985" s="4"/>
      <c r="D985" s="4"/>
      <c r="E985" s="4"/>
      <c r="F985" s="4"/>
      <c r="G985" s="4"/>
      <c r="H985" s="4"/>
      <c r="I985" s="2"/>
      <c r="J985" s="4"/>
      <c r="K985" s="4"/>
      <c r="L985" s="4"/>
      <c r="M985" s="4"/>
      <c r="N985" s="2"/>
      <c r="O985" s="2"/>
      <c r="P985" s="2"/>
      <c r="Q985" s="2"/>
      <c r="R985" s="2"/>
      <c r="S985" s="2"/>
      <c r="T985" s="4"/>
      <c r="U985" s="4"/>
      <c r="V985" s="4"/>
      <c r="W985" s="5"/>
      <c r="X985" s="4"/>
      <c r="Y985" s="4"/>
      <c r="Z985" s="4"/>
      <c r="AA985" s="4"/>
      <c r="AB985" s="4"/>
      <c r="AC985" s="3"/>
      <c r="AD985" s="3"/>
      <c r="AE985" s="4"/>
      <c r="AF985" s="3"/>
      <c r="AG985" s="4"/>
      <c r="AH985" s="4"/>
      <c r="AI985" s="4"/>
      <c r="AJ985" s="4"/>
      <c r="AK985" s="4"/>
      <c r="AL985" s="4"/>
      <c r="AM985" s="4"/>
    </row>
    <row r="986" spans="1:39" ht="15.75" customHeight="1" x14ac:dyDescent="0.2">
      <c r="A986" s="2"/>
      <c r="B986" s="3"/>
      <c r="C986" s="4"/>
      <c r="D986" s="4"/>
      <c r="E986" s="4"/>
      <c r="F986" s="4"/>
      <c r="G986" s="4"/>
      <c r="H986" s="4"/>
      <c r="I986" s="2"/>
      <c r="J986" s="4"/>
      <c r="K986" s="4"/>
      <c r="L986" s="4"/>
      <c r="M986" s="4"/>
      <c r="N986" s="2"/>
      <c r="O986" s="2"/>
      <c r="P986" s="2"/>
      <c r="Q986" s="2"/>
      <c r="R986" s="2"/>
      <c r="S986" s="2"/>
      <c r="T986" s="4"/>
      <c r="U986" s="4"/>
      <c r="V986" s="4"/>
      <c r="W986" s="5"/>
      <c r="X986" s="4"/>
      <c r="Y986" s="4"/>
      <c r="Z986" s="4"/>
      <c r="AA986" s="4"/>
      <c r="AB986" s="4"/>
      <c r="AC986" s="3"/>
      <c r="AD986" s="3"/>
      <c r="AE986" s="4"/>
      <c r="AF986" s="3"/>
      <c r="AG986" s="4"/>
      <c r="AH986" s="4"/>
      <c r="AI986" s="4"/>
      <c r="AJ986" s="4"/>
      <c r="AK986" s="4"/>
      <c r="AL986" s="4"/>
      <c r="AM986" s="4"/>
    </row>
    <row r="987" spans="1:39" ht="15.75" customHeight="1" x14ac:dyDescent="0.2">
      <c r="A987" s="2"/>
      <c r="B987" s="3"/>
      <c r="C987" s="4"/>
      <c r="D987" s="4"/>
      <c r="E987" s="4"/>
      <c r="F987" s="4"/>
      <c r="G987" s="4"/>
      <c r="H987" s="4"/>
      <c r="I987" s="2"/>
      <c r="J987" s="4"/>
      <c r="K987" s="4"/>
      <c r="L987" s="4"/>
      <c r="M987" s="4"/>
      <c r="N987" s="2"/>
      <c r="O987" s="2"/>
      <c r="P987" s="2"/>
      <c r="Q987" s="2"/>
      <c r="R987" s="2"/>
      <c r="S987" s="2"/>
      <c r="T987" s="4"/>
      <c r="U987" s="4"/>
      <c r="V987" s="4"/>
      <c r="W987" s="5"/>
      <c r="X987" s="4"/>
      <c r="Y987" s="4"/>
      <c r="Z987" s="4"/>
      <c r="AA987" s="4"/>
      <c r="AB987" s="4"/>
      <c r="AC987" s="3"/>
      <c r="AD987" s="3"/>
      <c r="AE987" s="4"/>
      <c r="AF987" s="3"/>
      <c r="AG987" s="4"/>
      <c r="AH987" s="4"/>
      <c r="AI987" s="4"/>
      <c r="AJ987" s="4"/>
      <c r="AK987" s="4"/>
      <c r="AL987" s="4"/>
      <c r="AM987" s="4"/>
    </row>
    <row r="988" spans="1:39" ht="15.75" customHeight="1" x14ac:dyDescent="0.2">
      <c r="A988" s="2"/>
      <c r="B988" s="3"/>
      <c r="C988" s="4"/>
      <c r="D988" s="4"/>
      <c r="E988" s="4"/>
      <c r="F988" s="4"/>
      <c r="G988" s="4"/>
      <c r="H988" s="4"/>
      <c r="I988" s="2"/>
      <c r="J988" s="4"/>
      <c r="K988" s="4"/>
      <c r="L988" s="4"/>
      <c r="M988" s="4"/>
      <c r="N988" s="2"/>
      <c r="O988" s="2"/>
      <c r="P988" s="2"/>
      <c r="Q988" s="2"/>
      <c r="R988" s="2"/>
      <c r="S988" s="2"/>
      <c r="T988" s="4"/>
      <c r="U988" s="4"/>
      <c r="V988" s="4"/>
      <c r="W988" s="5"/>
      <c r="X988" s="4"/>
      <c r="Y988" s="4"/>
      <c r="Z988" s="4"/>
      <c r="AA988" s="4"/>
      <c r="AB988" s="4"/>
      <c r="AC988" s="3"/>
      <c r="AD988" s="3"/>
      <c r="AE988" s="4"/>
      <c r="AF988" s="3"/>
      <c r="AG988" s="4"/>
      <c r="AH988" s="4"/>
      <c r="AI988" s="4"/>
      <c r="AJ988" s="4"/>
      <c r="AK988" s="4"/>
      <c r="AL988" s="4"/>
      <c r="AM988" s="4"/>
    </row>
    <row r="989" spans="1:39" ht="15.75" customHeight="1" x14ac:dyDescent="0.2">
      <c r="A989" s="2"/>
      <c r="B989" s="3"/>
      <c r="C989" s="4"/>
      <c r="D989" s="4"/>
      <c r="E989" s="4"/>
      <c r="F989" s="4"/>
      <c r="G989" s="4"/>
      <c r="H989" s="4"/>
      <c r="I989" s="2"/>
      <c r="J989" s="4"/>
      <c r="K989" s="4"/>
      <c r="L989" s="4"/>
      <c r="M989" s="4"/>
      <c r="N989" s="2"/>
      <c r="O989" s="2"/>
      <c r="P989" s="2"/>
      <c r="Q989" s="2"/>
      <c r="R989" s="2"/>
      <c r="S989" s="2"/>
      <c r="T989" s="4"/>
      <c r="U989" s="4"/>
      <c r="V989" s="4"/>
      <c r="W989" s="5"/>
      <c r="X989" s="4"/>
      <c r="Y989" s="4"/>
      <c r="Z989" s="4"/>
      <c r="AA989" s="4"/>
      <c r="AB989" s="4"/>
      <c r="AC989" s="3"/>
      <c r="AD989" s="3"/>
      <c r="AE989" s="4"/>
      <c r="AF989" s="3"/>
      <c r="AG989" s="4"/>
      <c r="AH989" s="4"/>
      <c r="AI989" s="4"/>
      <c r="AJ989" s="4"/>
      <c r="AK989" s="4"/>
      <c r="AL989" s="4"/>
      <c r="AM989" s="4"/>
    </row>
    <row r="990" spans="1:39" ht="15.75" customHeight="1" x14ac:dyDescent="0.2">
      <c r="A990" s="2"/>
      <c r="B990" s="3"/>
      <c r="C990" s="4"/>
      <c r="D990" s="4"/>
      <c r="E990" s="4"/>
      <c r="F990" s="4"/>
      <c r="G990" s="4"/>
      <c r="H990" s="4"/>
      <c r="I990" s="2"/>
      <c r="J990" s="4"/>
      <c r="K990" s="4"/>
      <c r="L990" s="4"/>
      <c r="M990" s="4"/>
      <c r="N990" s="2"/>
      <c r="O990" s="2"/>
      <c r="P990" s="2"/>
      <c r="Q990" s="2"/>
      <c r="R990" s="2"/>
      <c r="S990" s="2"/>
      <c r="T990" s="4"/>
      <c r="U990" s="4"/>
      <c r="V990" s="4"/>
      <c r="W990" s="5"/>
      <c r="X990" s="4"/>
      <c r="Y990" s="4"/>
      <c r="Z990" s="4"/>
      <c r="AA990" s="4"/>
      <c r="AB990" s="4"/>
      <c r="AC990" s="3"/>
      <c r="AD990" s="3"/>
      <c r="AE990" s="4"/>
      <c r="AF990" s="3"/>
      <c r="AG990" s="4"/>
      <c r="AH990" s="4"/>
      <c r="AI990" s="4"/>
      <c r="AJ990" s="4"/>
      <c r="AK990" s="4"/>
      <c r="AL990" s="4"/>
      <c r="AM990" s="4"/>
    </row>
    <row r="991" spans="1:39" ht="15.75" customHeight="1" x14ac:dyDescent="0.2">
      <c r="A991" s="2"/>
      <c r="B991" s="3"/>
      <c r="C991" s="4"/>
      <c r="D991" s="4"/>
      <c r="E991" s="4"/>
      <c r="F991" s="4"/>
      <c r="G991" s="4"/>
      <c r="H991" s="4"/>
      <c r="I991" s="2"/>
      <c r="J991" s="4"/>
      <c r="K991" s="4"/>
      <c r="L991" s="4"/>
      <c r="M991" s="4"/>
      <c r="N991" s="2"/>
      <c r="O991" s="2"/>
      <c r="P991" s="2"/>
      <c r="Q991" s="2"/>
      <c r="R991" s="2"/>
      <c r="S991" s="2"/>
      <c r="T991" s="4"/>
      <c r="U991" s="4"/>
      <c r="V991" s="4"/>
      <c r="W991" s="5"/>
      <c r="X991" s="4"/>
      <c r="Y991" s="4"/>
      <c r="Z991" s="4"/>
      <c r="AA991" s="4"/>
      <c r="AB991" s="4"/>
      <c r="AC991" s="3"/>
      <c r="AD991" s="3"/>
      <c r="AE991" s="4"/>
      <c r="AF991" s="3"/>
      <c r="AG991" s="4"/>
      <c r="AH991" s="4"/>
      <c r="AI991" s="4"/>
      <c r="AJ991" s="4"/>
      <c r="AK991" s="4"/>
      <c r="AL991" s="4"/>
      <c r="AM991" s="4"/>
    </row>
    <row r="992" spans="1:39" ht="15.75" customHeight="1" x14ac:dyDescent="0.2">
      <c r="A992" s="2"/>
      <c r="B992" s="3"/>
      <c r="C992" s="4"/>
      <c r="D992" s="4"/>
      <c r="E992" s="4"/>
      <c r="F992" s="4"/>
      <c r="G992" s="4"/>
      <c r="H992" s="4"/>
      <c r="I992" s="2"/>
      <c r="J992" s="4"/>
      <c r="K992" s="4"/>
      <c r="L992" s="4"/>
      <c r="M992" s="4"/>
      <c r="N992" s="2"/>
      <c r="O992" s="2"/>
      <c r="P992" s="2"/>
      <c r="Q992" s="2"/>
      <c r="R992" s="2"/>
      <c r="S992" s="2"/>
      <c r="T992" s="4"/>
      <c r="U992" s="4"/>
      <c r="V992" s="4"/>
      <c r="W992" s="5"/>
      <c r="X992" s="4"/>
      <c r="Y992" s="4"/>
      <c r="Z992" s="4"/>
      <c r="AA992" s="4"/>
      <c r="AB992" s="4"/>
      <c r="AC992" s="3"/>
      <c r="AD992" s="3"/>
      <c r="AE992" s="4"/>
      <c r="AF992" s="3"/>
      <c r="AG992" s="4"/>
      <c r="AH992" s="4"/>
      <c r="AI992" s="4"/>
      <c r="AJ992" s="4"/>
      <c r="AK992" s="4"/>
      <c r="AL992" s="4"/>
      <c r="AM992" s="4"/>
    </row>
    <row r="993" spans="1:39" ht="15.75" customHeight="1" x14ac:dyDescent="0.2">
      <c r="A993" s="2"/>
      <c r="B993" s="3"/>
      <c r="C993" s="4"/>
      <c r="D993" s="4"/>
      <c r="E993" s="4"/>
      <c r="F993" s="4"/>
      <c r="G993" s="4"/>
      <c r="H993" s="4"/>
      <c r="I993" s="2"/>
      <c r="J993" s="4"/>
      <c r="K993" s="4"/>
      <c r="L993" s="4"/>
      <c r="M993" s="4"/>
      <c r="N993" s="2"/>
      <c r="O993" s="2"/>
      <c r="P993" s="2"/>
      <c r="Q993" s="2"/>
      <c r="R993" s="2"/>
      <c r="S993" s="2"/>
      <c r="T993" s="4"/>
      <c r="U993" s="4"/>
      <c r="V993" s="4"/>
      <c r="W993" s="5"/>
      <c r="X993" s="4"/>
      <c r="Y993" s="4"/>
      <c r="Z993" s="4"/>
      <c r="AA993" s="4"/>
      <c r="AB993" s="4"/>
      <c r="AC993" s="3"/>
      <c r="AD993" s="3"/>
      <c r="AE993" s="4"/>
      <c r="AF993" s="3"/>
      <c r="AG993" s="4"/>
      <c r="AH993" s="4"/>
      <c r="AI993" s="4"/>
      <c r="AJ993" s="4"/>
      <c r="AK993" s="4"/>
      <c r="AL993" s="4"/>
      <c r="AM993" s="4"/>
    </row>
    <row r="994" spans="1:39" ht="15.75" customHeight="1" x14ac:dyDescent="0.2">
      <c r="A994" s="2"/>
      <c r="B994" s="3"/>
      <c r="C994" s="4"/>
      <c r="D994" s="4"/>
      <c r="E994" s="4"/>
      <c r="F994" s="4"/>
      <c r="G994" s="4"/>
      <c r="H994" s="4"/>
      <c r="I994" s="2"/>
      <c r="J994" s="4"/>
      <c r="K994" s="4"/>
      <c r="L994" s="4"/>
      <c r="M994" s="4"/>
      <c r="N994" s="2"/>
      <c r="O994" s="2"/>
      <c r="P994" s="2"/>
      <c r="Q994" s="2"/>
      <c r="R994" s="2"/>
      <c r="S994" s="2"/>
      <c r="T994" s="4"/>
      <c r="U994" s="4"/>
      <c r="V994" s="4"/>
      <c r="W994" s="5"/>
      <c r="X994" s="4"/>
      <c r="Y994" s="4"/>
      <c r="Z994" s="4"/>
      <c r="AA994" s="4"/>
      <c r="AB994" s="4"/>
      <c r="AC994" s="3"/>
      <c r="AD994" s="3"/>
      <c r="AE994" s="4"/>
      <c r="AF994" s="3"/>
      <c r="AG994" s="4"/>
      <c r="AH994" s="4"/>
      <c r="AI994" s="4"/>
      <c r="AJ994" s="4"/>
      <c r="AK994" s="4"/>
      <c r="AL994" s="4"/>
      <c r="AM994" s="4"/>
    </row>
    <row r="995" spans="1:39" ht="15.75" customHeight="1" x14ac:dyDescent="0.2">
      <c r="A995" s="2"/>
      <c r="B995" s="3"/>
      <c r="C995" s="4"/>
      <c r="D995" s="4"/>
      <c r="E995" s="4"/>
      <c r="F995" s="4"/>
      <c r="G995" s="4"/>
      <c r="H995" s="4"/>
      <c r="I995" s="2"/>
      <c r="J995" s="4"/>
      <c r="K995" s="4"/>
      <c r="L995" s="4"/>
      <c r="M995" s="4"/>
      <c r="N995" s="2"/>
      <c r="O995" s="2"/>
      <c r="P995" s="2"/>
      <c r="Q995" s="2"/>
      <c r="R995" s="2"/>
      <c r="S995" s="2"/>
      <c r="T995" s="4"/>
      <c r="U995" s="4"/>
      <c r="V995" s="4"/>
      <c r="W995" s="5"/>
      <c r="X995" s="4"/>
      <c r="Y995" s="4"/>
      <c r="Z995" s="4"/>
      <c r="AA995" s="4"/>
      <c r="AB995" s="4"/>
      <c r="AC995" s="3"/>
      <c r="AD995" s="3"/>
      <c r="AE995" s="4"/>
      <c r="AF995" s="3"/>
      <c r="AG995" s="4"/>
      <c r="AH995" s="4"/>
      <c r="AI995" s="4"/>
      <c r="AJ995" s="4"/>
      <c r="AK995" s="4"/>
      <c r="AL995" s="4"/>
      <c r="AM995" s="4"/>
    </row>
    <row r="996" spans="1:39" ht="15.75" customHeight="1" x14ac:dyDescent="0.2">
      <c r="A996" s="2"/>
      <c r="B996" s="3"/>
      <c r="C996" s="4"/>
      <c r="D996" s="4"/>
      <c r="E996" s="4"/>
      <c r="F996" s="4"/>
      <c r="G996" s="4"/>
      <c r="H996" s="4"/>
      <c r="I996" s="2"/>
      <c r="J996" s="4"/>
      <c r="K996" s="4"/>
      <c r="L996" s="4"/>
      <c r="M996" s="4"/>
      <c r="N996" s="2"/>
      <c r="O996" s="2"/>
      <c r="P996" s="2"/>
      <c r="Q996" s="2"/>
      <c r="R996" s="2"/>
      <c r="S996" s="2"/>
      <c r="T996" s="4"/>
      <c r="U996" s="4"/>
      <c r="V996" s="4"/>
      <c r="W996" s="5"/>
      <c r="X996" s="4"/>
      <c r="Y996" s="4"/>
      <c r="Z996" s="4"/>
      <c r="AA996" s="4"/>
      <c r="AB996" s="4"/>
      <c r="AC996" s="3"/>
      <c r="AD996" s="3"/>
      <c r="AE996" s="4"/>
      <c r="AF996" s="3"/>
      <c r="AG996" s="4"/>
      <c r="AH996" s="4"/>
      <c r="AI996" s="4"/>
      <c r="AJ996" s="4"/>
      <c r="AK996" s="4"/>
      <c r="AL996" s="4"/>
      <c r="AM996" s="4"/>
    </row>
    <row r="997" spans="1:39" ht="15.75" customHeight="1" x14ac:dyDescent="0.2">
      <c r="A997" s="2"/>
      <c r="B997" s="3"/>
      <c r="C997" s="4"/>
      <c r="D997" s="4"/>
      <c r="E997" s="4"/>
      <c r="F997" s="4"/>
      <c r="G997" s="4"/>
      <c r="H997" s="4"/>
      <c r="I997" s="2"/>
      <c r="J997" s="4"/>
      <c r="K997" s="4"/>
      <c r="L997" s="4"/>
      <c r="M997" s="4"/>
      <c r="N997" s="2"/>
      <c r="O997" s="2"/>
      <c r="P997" s="2"/>
      <c r="Q997" s="2"/>
      <c r="R997" s="2"/>
      <c r="S997" s="2"/>
      <c r="T997" s="4"/>
      <c r="U997" s="4"/>
      <c r="V997" s="4"/>
      <c r="W997" s="5"/>
      <c r="X997" s="4"/>
      <c r="Y997" s="4"/>
      <c r="Z997" s="4"/>
      <c r="AA997" s="4"/>
      <c r="AB997" s="4"/>
      <c r="AC997" s="3"/>
      <c r="AD997" s="3"/>
      <c r="AE997" s="4"/>
      <c r="AF997" s="3"/>
      <c r="AG997" s="4"/>
      <c r="AH997" s="4"/>
      <c r="AI997" s="4"/>
      <c r="AJ997" s="4"/>
      <c r="AK997" s="4"/>
      <c r="AL997" s="4"/>
      <c r="AM997" s="4"/>
    </row>
    <row r="998" spans="1:39" ht="15.75" customHeight="1" x14ac:dyDescent="0.2">
      <c r="A998" s="2"/>
      <c r="B998" s="3"/>
      <c r="C998" s="4"/>
      <c r="D998" s="4"/>
      <c r="E998" s="4"/>
      <c r="F998" s="4"/>
      <c r="G998" s="4"/>
      <c r="H998" s="4"/>
      <c r="I998" s="2"/>
      <c r="J998" s="4"/>
      <c r="K998" s="4"/>
      <c r="L998" s="4"/>
      <c r="M998" s="4"/>
      <c r="N998" s="2"/>
      <c r="O998" s="2"/>
      <c r="P998" s="2"/>
      <c r="Q998" s="2"/>
      <c r="R998" s="2"/>
      <c r="S998" s="2"/>
      <c r="T998" s="4"/>
      <c r="U998" s="4"/>
      <c r="V998" s="4"/>
      <c r="W998" s="5"/>
      <c r="X998" s="4"/>
      <c r="Y998" s="4"/>
      <c r="Z998" s="4"/>
      <c r="AA998" s="4"/>
      <c r="AB998" s="4"/>
      <c r="AC998" s="3"/>
      <c r="AD998" s="3"/>
      <c r="AE998" s="4"/>
      <c r="AF998" s="3"/>
      <c r="AG998" s="4"/>
      <c r="AH998" s="4"/>
      <c r="AI998" s="4"/>
      <c r="AJ998" s="4"/>
      <c r="AK998" s="4"/>
      <c r="AL998" s="4"/>
      <c r="AM998" s="4"/>
    </row>
    <row r="999" spans="1:39" ht="15.75" customHeight="1" x14ac:dyDescent="0.2">
      <c r="A999" s="2"/>
      <c r="B999" s="3"/>
      <c r="C999" s="4"/>
      <c r="D999" s="4"/>
      <c r="E999" s="4"/>
      <c r="F999" s="4"/>
      <c r="G999" s="4"/>
      <c r="H999" s="4"/>
      <c r="I999" s="2"/>
      <c r="J999" s="4"/>
      <c r="K999" s="4"/>
      <c r="L999" s="4"/>
      <c r="M999" s="4"/>
      <c r="N999" s="2"/>
      <c r="O999" s="2"/>
      <c r="P999" s="2"/>
      <c r="Q999" s="2"/>
      <c r="R999" s="2"/>
      <c r="S999" s="2"/>
      <c r="T999" s="4"/>
      <c r="U999" s="4"/>
      <c r="V999" s="4"/>
      <c r="W999" s="5"/>
      <c r="X999" s="4"/>
      <c r="Y999" s="4"/>
      <c r="Z999" s="4"/>
      <c r="AA999" s="4"/>
      <c r="AB999" s="4"/>
      <c r="AC999" s="3"/>
      <c r="AD999" s="3"/>
      <c r="AE999" s="4"/>
      <c r="AF999" s="3"/>
      <c r="AG999" s="4"/>
      <c r="AH999" s="4"/>
      <c r="AI999" s="4"/>
      <c r="AJ999" s="4"/>
      <c r="AK999" s="4"/>
      <c r="AL999" s="4"/>
      <c r="AM999" s="4"/>
    </row>
    <row r="1000" spans="1:39" ht="15.75" customHeight="1" x14ac:dyDescent="0.2">
      <c r="A1000" s="2"/>
      <c r="B1000" s="3"/>
      <c r="C1000" s="4"/>
      <c r="D1000" s="4"/>
      <c r="E1000" s="4"/>
      <c r="F1000" s="4"/>
      <c r="G1000" s="4"/>
      <c r="H1000" s="4"/>
      <c r="I1000" s="2"/>
      <c r="J1000" s="4"/>
      <c r="K1000" s="4"/>
      <c r="L1000" s="4"/>
      <c r="M1000" s="4"/>
      <c r="N1000" s="2"/>
      <c r="O1000" s="2"/>
      <c r="P1000" s="2"/>
      <c r="Q1000" s="2"/>
      <c r="R1000" s="2"/>
      <c r="S1000" s="2"/>
      <c r="T1000" s="4"/>
      <c r="U1000" s="4"/>
      <c r="V1000" s="4"/>
      <c r="W1000" s="5"/>
      <c r="X1000" s="4"/>
      <c r="Y1000" s="4"/>
      <c r="Z1000" s="4"/>
      <c r="AA1000" s="4"/>
      <c r="AB1000" s="4"/>
      <c r="AC1000" s="3"/>
      <c r="AD1000" s="3"/>
      <c r="AE1000" s="4"/>
      <c r="AF1000" s="3"/>
      <c r="AG1000" s="4"/>
      <c r="AH1000" s="4"/>
      <c r="AI1000" s="4"/>
      <c r="AJ1000" s="4"/>
      <c r="AK1000" s="4"/>
      <c r="AL1000" s="4"/>
      <c r="AM1000" s="4"/>
    </row>
  </sheetData>
  <sheetProtection algorithmName="SHA-512" hashValue="44gD/cHlsUd1gMzZUFGBSXPp/TsUCeWSfFPeUvs4ZxlqI+rUbPJiYKO1jvfH+g/X+CwW7mBst5KJz/QM4w7svg==" saltValue="5Vk6BEIoVL07qkCMrNNW2Q==" spinCount="100000" sheet="1" objects="1" scenarios="1"/>
  <mergeCells count="55">
    <mergeCell ref="I175:I176"/>
    <mergeCell ref="J175:J176"/>
    <mergeCell ref="K175:L175"/>
    <mergeCell ref="M175:M176"/>
    <mergeCell ref="A11:A63"/>
    <mergeCell ref="A64:A98"/>
    <mergeCell ref="A99:A129"/>
    <mergeCell ref="A130:A167"/>
    <mergeCell ref="A175:A176"/>
    <mergeCell ref="B175:B176"/>
    <mergeCell ref="C175:C176"/>
    <mergeCell ref="F9:G9"/>
    <mergeCell ref="H9:H10"/>
    <mergeCell ref="D175:D176"/>
    <mergeCell ref="E175:E176"/>
    <mergeCell ref="F175:G175"/>
    <mergeCell ref="H175:H176"/>
    <mergeCell ref="A9:A10"/>
    <mergeCell ref="B9:B10"/>
    <mergeCell ref="C9:C10"/>
    <mergeCell ref="D9:D10"/>
    <mergeCell ref="E9:E10"/>
    <mergeCell ref="AF9:AF10"/>
    <mergeCell ref="AG9:AG10"/>
    <mergeCell ref="AH9:AH10"/>
    <mergeCell ref="AI9:AI10"/>
    <mergeCell ref="X9:X10"/>
    <mergeCell ref="Y9:Y10"/>
    <mergeCell ref="Z9:Z10"/>
    <mergeCell ref="AA9:AA10"/>
    <mergeCell ref="AB9:AB10"/>
    <mergeCell ref="AC9:AC10"/>
    <mergeCell ref="AD9:AD10"/>
    <mergeCell ref="T9:T10"/>
    <mergeCell ref="U9:U10"/>
    <mergeCell ref="V9:V10"/>
    <mergeCell ref="W9:W10"/>
    <mergeCell ref="AE9:AE10"/>
    <mergeCell ref="O9:O10"/>
    <mergeCell ref="P9:P10"/>
    <mergeCell ref="Q9:Q10"/>
    <mergeCell ref="R9:R10"/>
    <mergeCell ref="S9:S10"/>
    <mergeCell ref="I9:I10"/>
    <mergeCell ref="J9:J10"/>
    <mergeCell ref="K9:L9"/>
    <mergeCell ref="M9:M10"/>
    <mergeCell ref="N9:N10"/>
    <mergeCell ref="A1:AI1"/>
    <mergeCell ref="A2:AI2"/>
    <mergeCell ref="B4:M4"/>
    <mergeCell ref="B6:C6"/>
    <mergeCell ref="A8:M8"/>
    <mergeCell ref="N8:X8"/>
    <mergeCell ref="Y8:AI8"/>
  </mergeCells>
  <conditionalFormatting sqref="N11:N167">
    <cfRule type="cellIs" dxfId="42" priority="2" stopIfTrue="1" operator="equal">
      <formula>"x"</formula>
    </cfRule>
  </conditionalFormatting>
  <conditionalFormatting sqref="O11:O167">
    <cfRule type="cellIs" dxfId="41" priority="3" operator="equal">
      <formula>"x"</formula>
    </cfRule>
  </conditionalFormatting>
  <conditionalFormatting sqref="P11:P167">
    <cfRule type="cellIs" dxfId="40" priority="4" operator="equal">
      <formula>"x"</formula>
    </cfRule>
  </conditionalFormatting>
  <conditionalFormatting sqref="Q11:Q167">
    <cfRule type="cellIs" dxfId="39" priority="5" stopIfTrue="1" operator="equal">
      <formula>"x"</formula>
    </cfRule>
  </conditionalFormatting>
  <conditionalFormatting sqref="R11:R167">
    <cfRule type="cellIs" dxfId="38" priority="6" operator="equal">
      <formula>"x"</formula>
    </cfRule>
  </conditionalFormatting>
  <conditionalFormatting sqref="S11:S167">
    <cfRule type="cellIs" dxfId="37" priority="7" stopIfTrue="1" operator="equal">
      <formula>$AM$7</formula>
    </cfRule>
    <cfRule type="cellIs" dxfId="36" priority="8" stopIfTrue="1" operator="equal">
      <formula>$AM$6</formula>
    </cfRule>
  </conditionalFormatting>
  <conditionalFormatting sqref="AM6:AM7">
    <cfRule type="cellIs" dxfId="35" priority="1" stopIfTrue="1" operator="equal">
      <formula>$AM$6</formula>
    </cfRule>
  </conditionalFormatting>
  <dataValidations count="1">
    <dataValidation type="list" allowBlank="1" showErrorMessage="1" sqref="S11:S167" xr:uid="{00000000-0002-0000-0000-000000000000}">
      <formula1>$AM$6:$AM$7</formula1>
    </dataValidation>
  </dataValidations>
  <hyperlinks>
    <hyperlink ref="U121" r:id="rId1" xr:uid="{00000000-0004-0000-0000-000000000000}"/>
    <hyperlink ref="U132" r:id="rId2" xr:uid="{00000000-0004-0000-0000-000001000000}"/>
  </hyperlinks>
  <pageMargins left="0.511811024" right="0.511811024" top="0.78740157499999996" bottom="0.78740157499999996"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1000"/>
  <sheetViews>
    <sheetView showGridLines="0" zoomScale="90" zoomScaleNormal="90" workbookViewId="0">
      <selection activeCell="AF13" sqref="AF13"/>
    </sheetView>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 min="29" max="29" width="3.625" customWidth="1"/>
    <col min="30" max="31" width="7.625" customWidth="1"/>
  </cols>
  <sheetData>
    <row r="1" spans="1:31" x14ac:dyDescent="0.25">
      <c r="A1" s="403"/>
      <c r="B1" s="980" t="s">
        <v>0</v>
      </c>
      <c r="C1" s="938"/>
      <c r="D1" s="938"/>
      <c r="E1" s="938"/>
      <c r="F1" s="938"/>
      <c r="G1" s="938"/>
      <c r="H1" s="938"/>
      <c r="I1" s="938"/>
      <c r="J1" s="938"/>
      <c r="K1" s="938"/>
      <c r="L1" s="938"/>
      <c r="M1" s="938"/>
      <c r="N1" s="938"/>
      <c r="O1" s="938"/>
      <c r="P1" s="938"/>
      <c r="Q1" s="938"/>
      <c r="R1" s="938"/>
      <c r="S1" s="938"/>
      <c r="T1" s="938"/>
      <c r="U1" s="938"/>
      <c r="V1" s="938"/>
      <c r="W1" s="938"/>
      <c r="X1" s="403"/>
      <c r="Y1" s="155"/>
      <c r="Z1" s="155"/>
      <c r="AA1" s="155"/>
      <c r="AB1" s="155"/>
      <c r="AC1" s="155"/>
      <c r="AD1" s="155"/>
      <c r="AE1" s="155"/>
    </row>
    <row r="2" spans="1:31" ht="21" customHeight="1" x14ac:dyDescent="0.25">
      <c r="A2" s="404"/>
      <c r="B2" s="938"/>
      <c r="C2" s="938"/>
      <c r="D2" s="938"/>
      <c r="E2" s="938"/>
      <c r="F2" s="938"/>
      <c r="G2" s="938"/>
      <c r="H2" s="938"/>
      <c r="I2" s="938"/>
      <c r="J2" s="938"/>
      <c r="K2" s="938"/>
      <c r="L2" s="938"/>
      <c r="M2" s="938"/>
      <c r="N2" s="938"/>
      <c r="O2" s="938"/>
      <c r="P2" s="938"/>
      <c r="Q2" s="938"/>
      <c r="R2" s="938"/>
      <c r="S2" s="938"/>
      <c r="T2" s="938"/>
      <c r="U2" s="938"/>
      <c r="V2" s="938"/>
      <c r="W2" s="938"/>
      <c r="X2" s="404"/>
      <c r="Y2" s="156"/>
      <c r="Z2" s="156"/>
      <c r="AA2" s="156"/>
      <c r="AB2" s="156"/>
      <c r="AC2" s="156"/>
      <c r="AD2" s="156"/>
      <c r="AE2" s="156"/>
    </row>
    <row r="3" spans="1:31" ht="33.75" customHeight="1" x14ac:dyDescent="0.35">
      <c r="A3" s="403"/>
      <c r="B3" s="981" t="str">
        <f>'Monitoria Anual - 1'!A2</f>
        <v>Plano de Ação Nacional para a Conservação dos Sistemas Lacustres e Lagunares do Sul do Brasil - PAN Lagoas do Sul</v>
      </c>
      <c r="C3" s="982"/>
      <c r="D3" s="982"/>
      <c r="E3" s="982"/>
      <c r="F3" s="982"/>
      <c r="G3" s="982"/>
      <c r="H3" s="982"/>
      <c r="I3" s="982"/>
      <c r="J3" s="982"/>
      <c r="K3" s="982"/>
      <c r="L3" s="982"/>
      <c r="M3" s="982"/>
      <c r="N3" s="982"/>
      <c r="O3" s="982"/>
      <c r="P3" s="982"/>
      <c r="Q3" s="982"/>
      <c r="R3" s="982"/>
      <c r="S3" s="982"/>
      <c r="T3" s="982"/>
      <c r="U3" s="982"/>
      <c r="V3" s="982"/>
      <c r="W3" s="982"/>
      <c r="X3" s="403"/>
      <c r="Y3" s="155"/>
      <c r="Z3" s="155"/>
      <c r="AA3" s="155"/>
      <c r="AB3" s="155"/>
      <c r="AC3" s="155"/>
      <c r="AD3" s="155"/>
      <c r="AE3" s="155"/>
    </row>
    <row r="4" spans="1:31" x14ac:dyDescent="0.25">
      <c r="A4" s="403"/>
      <c r="B4" s="155"/>
      <c r="C4" s="155"/>
      <c r="D4" s="155"/>
      <c r="E4" s="155"/>
      <c r="F4" s="155"/>
      <c r="G4" s="155"/>
      <c r="H4" s="155"/>
      <c r="I4" s="155"/>
      <c r="J4" s="157"/>
      <c r="K4" s="157"/>
      <c r="L4" s="157"/>
      <c r="M4" s="157"/>
      <c r="N4" s="157"/>
      <c r="O4" s="157"/>
      <c r="P4" s="155"/>
      <c r="Q4" s="155"/>
      <c r="R4" s="155"/>
      <c r="S4" s="155"/>
      <c r="T4" s="155"/>
      <c r="U4" s="155"/>
      <c r="V4" s="155"/>
      <c r="W4" s="155"/>
      <c r="X4" s="403"/>
      <c r="Y4" s="155"/>
      <c r="Z4" s="155"/>
      <c r="AA4" s="155"/>
      <c r="AB4" s="155"/>
      <c r="AC4" s="155"/>
      <c r="AD4" s="155"/>
      <c r="AE4" s="155"/>
    </row>
    <row r="5" spans="1:31" ht="45" customHeight="1" x14ac:dyDescent="0.2">
      <c r="A5" s="405"/>
      <c r="B5" s="983" t="s">
        <v>1713</v>
      </c>
      <c r="C5" s="938"/>
      <c r="D5" s="984" t="str">
        <f>'Monitoria Anual - 1'!B4</f>
        <v>Promover a conservação das espécies e ecossistemas e o reconhecimento e apoio aos modos de vida sustentáveis e/ou tradicionais associados ao território das lagoas da planície costeira do sul do Brasil</v>
      </c>
      <c r="E5" s="982"/>
      <c r="F5" s="982"/>
      <c r="G5" s="982"/>
      <c r="H5" s="982"/>
      <c r="I5" s="982"/>
      <c r="J5" s="982"/>
      <c r="K5" s="982"/>
      <c r="L5" s="982"/>
      <c r="M5" s="979"/>
      <c r="N5" s="158"/>
      <c r="O5" s="158"/>
      <c r="P5" s="158"/>
      <c r="Q5" s="158"/>
      <c r="R5" s="158"/>
      <c r="S5" s="159"/>
      <c r="T5" s="159"/>
      <c r="U5" s="159"/>
      <c r="V5" s="159"/>
      <c r="W5" s="159"/>
      <c r="X5" s="405"/>
      <c r="Y5" s="159"/>
      <c r="Z5" s="159"/>
      <c r="AA5" s="159"/>
      <c r="AB5" s="159"/>
      <c r="AC5" s="159"/>
      <c r="AD5" s="159"/>
      <c r="AE5" s="159"/>
    </row>
    <row r="6" spans="1:31" x14ac:dyDescent="0.25">
      <c r="A6" s="403"/>
      <c r="B6" s="155"/>
      <c r="C6" s="155"/>
      <c r="D6" s="155"/>
      <c r="E6" s="155"/>
      <c r="F6" s="155"/>
      <c r="G6" s="155"/>
      <c r="H6" s="155"/>
      <c r="I6" s="155"/>
      <c r="J6" s="157"/>
      <c r="K6" s="157"/>
      <c r="L6" s="157"/>
      <c r="M6" s="157"/>
      <c r="N6" s="157"/>
      <c r="O6" s="157"/>
      <c r="P6" s="155"/>
      <c r="Q6" s="155"/>
      <c r="R6" s="155"/>
      <c r="S6" s="155"/>
      <c r="T6" s="155"/>
      <c r="U6" s="155"/>
      <c r="V6" s="155"/>
      <c r="W6" s="155"/>
      <c r="X6" s="403"/>
      <c r="Y6" s="155"/>
      <c r="Z6" s="155"/>
      <c r="AA6" s="155"/>
      <c r="AB6" s="155"/>
      <c r="AC6" s="155"/>
      <c r="AD6" s="155"/>
      <c r="AE6" s="155"/>
    </row>
    <row r="7" spans="1:31" ht="26.25" customHeight="1" x14ac:dyDescent="0.25">
      <c r="A7" s="403"/>
      <c r="B7" s="983" t="s">
        <v>4</v>
      </c>
      <c r="C7" s="938"/>
      <c r="D7" s="978" t="str">
        <f>'Monitoria Anual - 1'!B6</f>
        <v>29/10 a 01/11/2019</v>
      </c>
      <c r="E7" s="982"/>
      <c r="F7" s="982"/>
      <c r="G7" s="979"/>
      <c r="H7" s="159"/>
      <c r="I7" s="160"/>
      <c r="J7" s="157"/>
      <c r="K7" s="157"/>
      <c r="L7" s="157"/>
      <c r="M7" s="157"/>
      <c r="N7" s="157"/>
      <c r="O7" s="157"/>
      <c r="P7" s="155"/>
      <c r="Q7" s="155"/>
      <c r="R7" s="155"/>
      <c r="S7" s="155"/>
      <c r="T7" s="155"/>
      <c r="U7" s="155"/>
      <c r="V7" s="155"/>
      <c r="W7" s="155"/>
      <c r="X7" s="403"/>
      <c r="Y7" s="155"/>
      <c r="Z7" s="155"/>
      <c r="AA7" s="155"/>
      <c r="AB7" s="155"/>
      <c r="AC7" s="155"/>
      <c r="AD7" s="155"/>
      <c r="AE7" s="155"/>
    </row>
    <row r="8" spans="1:31" x14ac:dyDescent="0.25">
      <c r="A8" s="403"/>
      <c r="B8" s="155"/>
      <c r="C8" s="155"/>
      <c r="D8" s="155"/>
      <c r="E8" s="155"/>
      <c r="F8" s="155"/>
      <c r="G8" s="155"/>
      <c r="H8" s="155"/>
      <c r="I8" s="155"/>
      <c r="J8" s="155"/>
      <c r="K8" s="155"/>
      <c r="L8" s="155"/>
      <c r="M8" s="155"/>
      <c r="N8" s="155"/>
      <c r="O8" s="155"/>
      <c r="P8" s="155"/>
      <c r="Q8" s="155"/>
      <c r="R8" s="155"/>
      <c r="S8" s="155"/>
      <c r="T8" s="155"/>
      <c r="U8" s="155"/>
      <c r="V8" s="155"/>
      <c r="W8" s="155"/>
      <c r="X8" s="403"/>
      <c r="Y8" s="155"/>
      <c r="Z8" s="155"/>
      <c r="AA8" s="155"/>
      <c r="AB8" s="155"/>
      <c r="AC8" s="155"/>
      <c r="AD8" s="155"/>
      <c r="AE8" s="155"/>
    </row>
    <row r="9" spans="1:31" ht="31.5" customHeight="1" x14ac:dyDescent="0.25">
      <c r="A9" s="403"/>
      <c r="B9" s="980" t="s">
        <v>1714</v>
      </c>
      <c r="C9" s="938"/>
      <c r="D9" s="938"/>
      <c r="E9" s="938"/>
      <c r="F9" s="938"/>
      <c r="G9" s="938"/>
      <c r="H9" s="938"/>
      <c r="I9" s="938"/>
      <c r="J9" s="938"/>
      <c r="K9" s="938"/>
      <c r="L9" s="938"/>
      <c r="M9" s="938"/>
      <c r="N9" s="938"/>
      <c r="O9" s="938"/>
      <c r="P9" s="938"/>
      <c r="Q9" s="938"/>
      <c r="R9" s="938"/>
      <c r="S9" s="938"/>
      <c r="T9" s="938"/>
      <c r="U9" s="938"/>
      <c r="V9" s="938"/>
      <c r="W9" s="938"/>
      <c r="X9" s="403"/>
      <c r="Y9" s="155"/>
      <c r="Z9" s="155"/>
      <c r="AA9" s="155"/>
      <c r="AB9" s="155"/>
      <c r="AC9" s="155"/>
      <c r="AD9" s="155"/>
      <c r="AE9" s="155"/>
    </row>
    <row r="10" spans="1:31" x14ac:dyDescent="0.25">
      <c r="A10" s="403"/>
      <c r="B10" s="155"/>
      <c r="C10" s="155"/>
      <c r="D10" s="155"/>
      <c r="E10" s="155"/>
      <c r="F10" s="155"/>
      <c r="G10" s="161"/>
      <c r="H10" s="161"/>
      <c r="I10" s="161"/>
      <c r="J10" s="155"/>
      <c r="K10" s="155"/>
      <c r="L10" s="155"/>
      <c r="M10" s="155"/>
      <c r="N10" s="155"/>
      <c r="O10" s="155"/>
      <c r="P10" s="155"/>
      <c r="Q10" s="155"/>
      <c r="R10" s="155"/>
      <c r="S10" s="155"/>
      <c r="T10" s="155"/>
      <c r="U10" s="155"/>
      <c r="V10" s="155"/>
      <c r="W10" s="155"/>
      <c r="X10" s="403"/>
      <c r="Y10" s="155"/>
      <c r="Z10" s="155"/>
      <c r="AA10" s="155"/>
      <c r="AB10" s="155"/>
      <c r="AC10" s="155"/>
      <c r="AD10" s="155"/>
      <c r="AE10" s="155"/>
    </row>
    <row r="11" spans="1:31" ht="15.75" x14ac:dyDescent="0.25">
      <c r="A11" s="403"/>
      <c r="B11" s="978" t="s">
        <v>1715</v>
      </c>
      <c r="C11" s="979"/>
      <c r="D11" s="4"/>
      <c r="E11" s="4"/>
      <c r="F11" s="4"/>
      <c r="G11" s="4"/>
      <c r="H11" s="4"/>
      <c r="I11" s="4"/>
      <c r="J11" s="4"/>
      <c r="K11" s="4"/>
      <c r="L11" s="4"/>
      <c r="M11" s="4"/>
      <c r="N11" s="4"/>
      <c r="O11" s="4"/>
      <c r="P11" s="4"/>
      <c r="Q11" s="4"/>
      <c r="R11" s="4"/>
      <c r="S11" s="4"/>
      <c r="T11" s="4"/>
      <c r="U11" s="4"/>
      <c r="V11" s="4"/>
      <c r="W11" s="4"/>
      <c r="X11" s="403"/>
      <c r="Y11" s="155"/>
      <c r="Z11" s="155"/>
      <c r="AA11" s="155"/>
      <c r="AB11" s="155"/>
      <c r="AC11" s="155"/>
      <c r="AD11" s="155"/>
      <c r="AE11" s="155"/>
    </row>
    <row r="12" spans="1:31" x14ac:dyDescent="0.25">
      <c r="A12" s="403"/>
      <c r="B12" s="155"/>
      <c r="C12" s="155"/>
      <c r="D12" s="155"/>
      <c r="E12" s="155"/>
      <c r="F12" s="985"/>
      <c r="G12" s="986"/>
      <c r="H12" s="162"/>
      <c r="I12" s="155"/>
      <c r="J12" s="155"/>
      <c r="K12" s="155"/>
      <c r="L12" s="155"/>
      <c r="M12" s="155"/>
      <c r="N12" s="155"/>
      <c r="O12" s="155"/>
      <c r="P12" s="155"/>
      <c r="Q12" s="155"/>
      <c r="R12" s="155"/>
      <c r="S12" s="155"/>
      <c r="T12" s="155"/>
      <c r="U12" s="155"/>
      <c r="V12" s="155"/>
      <c r="W12" s="155"/>
      <c r="X12" s="403"/>
      <c r="Y12" s="155"/>
      <c r="Z12" s="155"/>
      <c r="AA12" s="155"/>
      <c r="AB12" s="155"/>
      <c r="AC12" s="155"/>
      <c r="AD12" s="155"/>
      <c r="AE12" s="155"/>
    </row>
    <row r="13" spans="1:31" ht="33.75" customHeight="1" x14ac:dyDescent="0.25">
      <c r="A13" s="403"/>
      <c r="B13" s="155"/>
      <c r="C13" s="987" t="s">
        <v>1716</v>
      </c>
      <c r="D13" s="988"/>
      <c r="E13" s="988"/>
      <c r="F13" s="988"/>
      <c r="G13" s="989"/>
      <c r="H13" s="163"/>
      <c r="I13" s="155"/>
      <c r="J13" s="155"/>
      <c r="K13" s="155"/>
      <c r="L13" s="155"/>
      <c r="M13" s="155"/>
      <c r="N13" s="155"/>
      <c r="O13" s="155"/>
      <c r="P13" s="155"/>
      <c r="Q13" s="155"/>
      <c r="R13" s="155"/>
      <c r="S13" s="155"/>
      <c r="T13" s="155"/>
      <c r="U13" s="155"/>
      <c r="V13" s="155"/>
      <c r="W13" s="155"/>
      <c r="X13" s="403"/>
      <c r="Y13" s="155"/>
      <c r="Z13" s="155"/>
      <c r="AA13" s="155"/>
      <c r="AB13" s="155"/>
      <c r="AC13" s="155"/>
      <c r="AD13" s="155"/>
      <c r="AE13" s="155"/>
    </row>
    <row r="14" spans="1:31" ht="34.5" customHeight="1" x14ac:dyDescent="0.2">
      <c r="A14" s="405"/>
      <c r="B14" s="159"/>
      <c r="C14" s="164" t="s">
        <v>1717</v>
      </c>
      <c r="D14" s="165" t="s">
        <v>1718</v>
      </c>
      <c r="E14" s="166" t="s">
        <v>1719</v>
      </c>
      <c r="F14" s="165" t="s">
        <v>1720</v>
      </c>
      <c r="G14" s="167" t="s">
        <v>1719</v>
      </c>
      <c r="H14" s="168"/>
      <c r="I14" s="159"/>
      <c r="J14" s="159"/>
      <c r="K14" s="159"/>
      <c r="L14" s="159"/>
      <c r="M14" s="159"/>
      <c r="N14" s="159"/>
      <c r="O14" s="159"/>
      <c r="P14" s="159"/>
      <c r="Q14" s="159"/>
      <c r="R14" s="159"/>
      <c r="S14" s="159"/>
      <c r="T14" s="159"/>
      <c r="U14" s="159"/>
      <c r="V14" s="159"/>
      <c r="W14" s="159"/>
      <c r="X14" s="405"/>
      <c r="Y14" s="159"/>
      <c r="Z14" s="159"/>
      <c r="AA14" s="159"/>
      <c r="AB14" s="159"/>
      <c r="AC14" s="159"/>
      <c r="AD14" s="159"/>
      <c r="AE14" s="159"/>
    </row>
    <row r="15" spans="1:31" ht="15.75" x14ac:dyDescent="0.25">
      <c r="A15" s="403"/>
      <c r="B15" s="155"/>
      <c r="C15" s="169" t="s">
        <v>1721</v>
      </c>
      <c r="D15" s="170"/>
      <c r="E15" s="171"/>
      <c r="F15" s="406">
        <f>COUNTA('Monitoria Anual - 1'!S11:S971)</f>
        <v>18</v>
      </c>
      <c r="G15" s="407">
        <f t="shared" ref="G15:G21" si="0">F15/$F$22</f>
        <v>0.12676056338028169</v>
      </c>
      <c r="H15" s="172"/>
      <c r="I15" s="155"/>
      <c r="J15" s="155"/>
      <c r="K15" s="155"/>
      <c r="L15" s="155"/>
      <c r="M15" s="155"/>
      <c r="N15" s="155"/>
      <c r="O15" s="155"/>
      <c r="P15" s="155"/>
      <c r="Q15" s="155"/>
      <c r="R15" s="155"/>
      <c r="S15" s="155"/>
      <c r="T15" s="155"/>
      <c r="U15" s="155"/>
      <c r="V15" s="155"/>
      <c r="W15" s="155"/>
      <c r="X15" s="403"/>
      <c r="Y15" s="155"/>
      <c r="Z15" s="155"/>
      <c r="AA15" s="155"/>
      <c r="AB15" s="155"/>
      <c r="AC15" s="155"/>
      <c r="AD15" s="155"/>
      <c r="AE15" s="155"/>
    </row>
    <row r="16" spans="1:31" ht="15.75" x14ac:dyDescent="0.25">
      <c r="A16" s="403"/>
      <c r="B16" s="155"/>
      <c r="C16" s="173" t="s">
        <v>1722</v>
      </c>
      <c r="D16" s="174">
        <f>COUNTA('Monitoria Anual - 1'!N11:N971)</f>
        <v>3</v>
      </c>
      <c r="E16" s="175">
        <f t="shared" ref="E16:E20" si="1">D16/$D$22</f>
        <v>1.9108280254777069E-2</v>
      </c>
      <c r="F16" s="408">
        <f t="shared" ref="F16:F20" si="2">D16-AB16</f>
        <v>3</v>
      </c>
      <c r="G16" s="175">
        <f t="shared" si="0"/>
        <v>2.1126760563380281E-2</v>
      </c>
      <c r="H16" s="172"/>
      <c r="I16" s="155"/>
      <c r="J16" s="155"/>
      <c r="K16" s="155"/>
      <c r="L16" s="155"/>
      <c r="M16" s="155"/>
      <c r="N16" s="155"/>
      <c r="O16" s="155"/>
      <c r="P16" s="155"/>
      <c r="Q16" s="155"/>
      <c r="R16" s="155"/>
      <c r="S16" s="155"/>
      <c r="T16" s="155"/>
      <c r="U16" s="155"/>
      <c r="V16" s="155"/>
      <c r="W16" s="155"/>
      <c r="X16" s="403"/>
      <c r="Y16" s="155"/>
      <c r="Z16" s="155">
        <f>COUNTIFS('Monitoria Anual - 1'!N:N,"x",'Monitoria Anual - 1'!S:S,"Excluída")</f>
        <v>0</v>
      </c>
      <c r="AA16" s="155">
        <f>COUNTIFS('Monitoria Anual - 1'!N:N,"x",'Monitoria Anual - 1'!S:S,"Agrupada")</f>
        <v>0</v>
      </c>
      <c r="AB16" s="155">
        <f t="shared" ref="AB16:AB20" si="3">Z16+AA16</f>
        <v>0</v>
      </c>
      <c r="AC16" s="155"/>
      <c r="AD16" s="155"/>
      <c r="AE16" s="155"/>
    </row>
    <row r="17" spans="1:31" ht="15.75" x14ac:dyDescent="0.25">
      <c r="A17" s="403"/>
      <c r="B17" s="155"/>
      <c r="C17" s="176" t="s">
        <v>1723</v>
      </c>
      <c r="D17" s="174">
        <f>COUNTA('Monitoria Anual - 1'!O11:O971)</f>
        <v>29</v>
      </c>
      <c r="E17" s="175">
        <f t="shared" si="1"/>
        <v>0.18471337579617833</v>
      </c>
      <c r="F17" s="408">
        <f t="shared" si="2"/>
        <v>22</v>
      </c>
      <c r="G17" s="175">
        <f t="shared" si="0"/>
        <v>0.15492957746478872</v>
      </c>
      <c r="H17" s="172"/>
      <c r="I17" s="155"/>
      <c r="J17" s="155"/>
      <c r="K17" s="155"/>
      <c r="L17" s="155"/>
      <c r="M17" s="155"/>
      <c r="N17" s="155"/>
      <c r="O17" s="155"/>
      <c r="P17" s="155"/>
      <c r="Q17" s="155"/>
      <c r="R17" s="155"/>
      <c r="S17" s="155"/>
      <c r="T17" s="155"/>
      <c r="U17" s="155"/>
      <c r="V17" s="155"/>
      <c r="W17" s="155"/>
      <c r="X17" s="403"/>
      <c r="Y17" s="155"/>
      <c r="Z17" s="155">
        <f t="array" ref="Z17">COUNTIFS('Monitoria Anual - 1'!O:O,"x",'Monitoria Anual - 1'!S:S,"Excluída")</f>
        <v>4</v>
      </c>
      <c r="AA17" s="155">
        <f t="array" ref="AA17">COUNTIFS('Monitoria Anual - 1'!O:O,"x",'Monitoria Anual - 1'!S:S,"Agrupada")</f>
        <v>3</v>
      </c>
      <c r="AB17" s="155">
        <f t="shared" si="3"/>
        <v>7</v>
      </c>
      <c r="AC17" s="155"/>
      <c r="AD17" s="155"/>
      <c r="AE17" s="155"/>
    </row>
    <row r="18" spans="1:31" ht="15.75" x14ac:dyDescent="0.25">
      <c r="A18" s="403"/>
      <c r="B18" s="155"/>
      <c r="C18" s="177" t="s">
        <v>1724</v>
      </c>
      <c r="D18" s="174">
        <f>COUNTA('Monitoria Anual - 1'!P11:P971)</f>
        <v>31</v>
      </c>
      <c r="E18" s="175">
        <f t="shared" si="1"/>
        <v>0.19745222929936307</v>
      </c>
      <c r="F18" s="408">
        <f t="shared" si="2"/>
        <v>29</v>
      </c>
      <c r="G18" s="175">
        <f t="shared" si="0"/>
        <v>0.20422535211267606</v>
      </c>
      <c r="H18" s="172"/>
      <c r="I18" s="155"/>
      <c r="J18" s="155"/>
      <c r="K18" s="155"/>
      <c r="L18" s="155"/>
      <c r="M18" s="155"/>
      <c r="N18" s="155"/>
      <c r="O18" s="155"/>
      <c r="P18" s="155"/>
      <c r="Q18" s="155"/>
      <c r="R18" s="155"/>
      <c r="S18" s="155"/>
      <c r="T18" s="155"/>
      <c r="U18" s="155"/>
      <c r="V18" s="155"/>
      <c r="W18" s="155"/>
      <c r="X18" s="403"/>
      <c r="Y18" s="155"/>
      <c r="Z18" s="155">
        <f t="array" ref="Z18">COUNTIFS('Monitoria Anual - 1'!P:P,"x",'Monitoria Anual - 1'!S:S,"Excluída")</f>
        <v>0</v>
      </c>
      <c r="AA18" s="155">
        <f t="array" ref="AA18">COUNTIFS('Monitoria Anual - 1'!P:P,"x",'Monitoria Anual - 1'!S:S,"Agrupada")</f>
        <v>2</v>
      </c>
      <c r="AB18" s="155">
        <f t="shared" si="3"/>
        <v>2</v>
      </c>
      <c r="AC18" s="155"/>
      <c r="AD18" s="155"/>
      <c r="AE18" s="155"/>
    </row>
    <row r="19" spans="1:31" ht="15.75" x14ac:dyDescent="0.25">
      <c r="A19" s="403"/>
      <c r="B19" s="155"/>
      <c r="C19" s="178" t="s">
        <v>1725</v>
      </c>
      <c r="D19" s="174">
        <f>COUNTA('Monitoria Anual - 1'!Q11:Q971)</f>
        <v>86</v>
      </c>
      <c r="E19" s="175">
        <f t="shared" si="1"/>
        <v>0.54777070063694266</v>
      </c>
      <c r="F19" s="408">
        <f t="shared" si="2"/>
        <v>77</v>
      </c>
      <c r="G19" s="175">
        <f t="shared" si="0"/>
        <v>0.54225352112676062</v>
      </c>
      <c r="H19" s="172"/>
      <c r="I19" s="155"/>
      <c r="J19" s="155"/>
      <c r="K19" s="155"/>
      <c r="L19" s="155"/>
      <c r="M19" s="155"/>
      <c r="N19" s="155"/>
      <c r="O19" s="155"/>
      <c r="P19" s="155"/>
      <c r="Q19" s="155"/>
      <c r="R19" s="155"/>
      <c r="S19" s="155"/>
      <c r="T19" s="155"/>
      <c r="U19" s="155"/>
      <c r="V19" s="155"/>
      <c r="W19" s="155"/>
      <c r="X19" s="403"/>
      <c r="Y19" s="155"/>
      <c r="Z19" s="155">
        <f t="array" ref="Z19">COUNTIFS('Monitoria Anual - 1'!Q:Q,"x",'Monitoria Anual - 1'!S:S,"Excluída")</f>
        <v>0</v>
      </c>
      <c r="AA19" s="155">
        <f t="array" ref="AA19">COUNTIFS('Monitoria Anual - 1'!Q:Q,"x",'Monitoria Anual - 1'!S:S,"Agrupada")</f>
        <v>9</v>
      </c>
      <c r="AB19" s="155">
        <f t="shared" si="3"/>
        <v>9</v>
      </c>
      <c r="AC19" s="155"/>
      <c r="AD19" s="155"/>
      <c r="AE19" s="155"/>
    </row>
    <row r="20" spans="1:31" ht="15.75" x14ac:dyDescent="0.25">
      <c r="A20" s="403"/>
      <c r="B20" s="155"/>
      <c r="C20" s="179" t="s">
        <v>1726</v>
      </c>
      <c r="D20" s="174">
        <f>COUNTA('Monitoria Anual - 1'!R11:R971)</f>
        <v>8</v>
      </c>
      <c r="E20" s="175">
        <f t="shared" si="1"/>
        <v>5.0955414012738856E-2</v>
      </c>
      <c r="F20" s="408">
        <f t="shared" si="2"/>
        <v>8</v>
      </c>
      <c r="G20" s="175">
        <f t="shared" si="0"/>
        <v>5.6338028169014086E-2</v>
      </c>
      <c r="H20" s="172"/>
      <c r="I20" s="155"/>
      <c r="J20" s="155"/>
      <c r="K20" s="155"/>
      <c r="L20" s="155"/>
      <c r="M20" s="155"/>
      <c r="N20" s="155"/>
      <c r="O20" s="155"/>
      <c r="P20" s="155"/>
      <c r="Q20" s="155"/>
      <c r="R20" s="155"/>
      <c r="S20" s="155"/>
      <c r="T20" s="155"/>
      <c r="U20" s="155"/>
      <c r="V20" s="155"/>
      <c r="W20" s="155"/>
      <c r="X20" s="403"/>
      <c r="Y20" s="155"/>
      <c r="Z20" s="155">
        <f t="array" ref="Z20">COUNTIFS('Monitoria Anual - 1'!R:R,"x",'Monitoria Anual - 1'!S:S,"Excluída")</f>
        <v>0</v>
      </c>
      <c r="AA20" s="155">
        <f t="array" ref="AA20">COUNTIFS('Monitoria Anual - 1'!R:R,"x",'Monitoria Anual - 1'!S:S,"Agrupada")</f>
        <v>0</v>
      </c>
      <c r="AB20" s="155">
        <f t="shared" si="3"/>
        <v>0</v>
      </c>
      <c r="AC20" s="155"/>
      <c r="AD20" s="155"/>
      <c r="AE20" s="155"/>
    </row>
    <row r="21" spans="1:31" ht="15.75" customHeight="1" x14ac:dyDescent="0.25">
      <c r="A21" s="403"/>
      <c r="B21" s="155"/>
      <c r="C21" s="180" t="s">
        <v>1727</v>
      </c>
      <c r="D21" s="181"/>
      <c r="E21" s="182"/>
      <c r="F21" s="409">
        <f>'Monitoria Anual - 1'!C173</f>
        <v>3</v>
      </c>
      <c r="G21" s="183">
        <f t="shared" si="0"/>
        <v>2.1126760563380281E-2</v>
      </c>
      <c r="H21" s="172"/>
      <c r="I21" s="155"/>
      <c r="J21" s="155"/>
      <c r="K21" s="155"/>
      <c r="L21" s="155"/>
      <c r="M21" s="155"/>
      <c r="N21" s="155"/>
      <c r="O21" s="155"/>
      <c r="P21" s="155"/>
      <c r="Q21" s="155"/>
      <c r="R21" s="155"/>
      <c r="S21" s="155"/>
      <c r="T21" s="155"/>
      <c r="U21" s="155"/>
      <c r="V21" s="155"/>
      <c r="W21" s="155"/>
      <c r="X21" s="403"/>
      <c r="Y21" s="155"/>
      <c r="Z21" s="155"/>
      <c r="AA21" s="155"/>
      <c r="AB21" s="155"/>
      <c r="AC21" s="155"/>
      <c r="AD21" s="155"/>
      <c r="AE21" s="155"/>
    </row>
    <row r="22" spans="1:31" ht="15.75" customHeight="1" x14ac:dyDescent="0.25">
      <c r="A22" s="403"/>
      <c r="B22" s="155"/>
      <c r="C22" s="410" t="s">
        <v>1728</v>
      </c>
      <c r="D22" s="184">
        <f>SUM(D16:D20)</f>
        <v>157</v>
      </c>
      <c r="E22" s="185">
        <f>SUM(E15:E21)</f>
        <v>1</v>
      </c>
      <c r="F22" s="186">
        <f t="shared" ref="F22:G22" si="4">SUM(F16:F21)</f>
        <v>142</v>
      </c>
      <c r="G22" s="185">
        <f t="shared" si="4"/>
        <v>1.0000000000000002</v>
      </c>
      <c r="H22" s="172"/>
      <c r="I22" s="155"/>
      <c r="J22" s="155"/>
      <c r="K22" s="155"/>
      <c r="L22" s="155"/>
      <c r="M22" s="155"/>
      <c r="N22" s="155"/>
      <c r="O22" s="155"/>
      <c r="P22" s="155"/>
      <c r="Q22" s="155"/>
      <c r="R22" s="155"/>
      <c r="S22" s="155"/>
      <c r="T22" s="155"/>
      <c r="U22" s="155"/>
      <c r="V22" s="155"/>
      <c r="W22" s="155"/>
      <c r="X22" s="403"/>
      <c r="Y22" s="155"/>
      <c r="Z22" s="155"/>
      <c r="AA22" s="155"/>
      <c r="AB22" s="155"/>
      <c r="AC22" s="155"/>
      <c r="AD22" s="155"/>
      <c r="AE22" s="155"/>
    </row>
    <row r="23" spans="1:31" ht="15.75" customHeight="1" x14ac:dyDescent="0.25">
      <c r="A23" s="403"/>
      <c r="B23" s="155"/>
      <c r="C23" s="187" t="s">
        <v>1729</v>
      </c>
      <c r="D23" s="990">
        <f>COUNTIF('Monitoria Anual - 1'!S11:S971,"Agrupada")</f>
        <v>14</v>
      </c>
      <c r="E23" s="988"/>
      <c r="F23" s="988"/>
      <c r="G23" s="989"/>
      <c r="H23" s="188"/>
      <c r="I23" s="155"/>
      <c r="J23" s="155"/>
      <c r="K23" s="155"/>
      <c r="L23" s="155"/>
      <c r="M23" s="155"/>
      <c r="N23" s="155"/>
      <c r="O23" s="155"/>
      <c r="P23" s="155"/>
      <c r="Q23" s="155"/>
      <c r="R23" s="155"/>
      <c r="S23" s="155"/>
      <c r="T23" s="155"/>
      <c r="U23" s="155"/>
      <c r="V23" s="155"/>
      <c r="W23" s="155"/>
      <c r="X23" s="403"/>
      <c r="Y23" s="155"/>
      <c r="Z23" s="155"/>
      <c r="AA23" s="155"/>
      <c r="AB23" s="155"/>
      <c r="AC23" s="155"/>
      <c r="AD23" s="155"/>
      <c r="AE23" s="155"/>
    </row>
    <row r="24" spans="1:31" ht="15.75" customHeight="1" x14ac:dyDescent="0.25">
      <c r="A24" s="403"/>
      <c r="B24" s="155"/>
      <c r="C24" s="189" t="s">
        <v>1730</v>
      </c>
      <c r="D24" s="990">
        <f>COUNTIF('Monitoria Anual - 1'!S11:S168,"Excluída")</f>
        <v>4</v>
      </c>
      <c r="E24" s="988"/>
      <c r="F24" s="988"/>
      <c r="G24" s="989"/>
      <c r="H24" s="155"/>
      <c r="I24" s="155"/>
      <c r="J24" s="155"/>
      <c r="K24" s="155"/>
      <c r="L24" s="155"/>
      <c r="M24" s="155"/>
      <c r="N24" s="155"/>
      <c r="O24" s="155"/>
      <c r="P24" s="155"/>
      <c r="Q24" s="155"/>
      <c r="R24" s="155"/>
      <c r="S24" s="155"/>
      <c r="T24" s="155"/>
      <c r="U24" s="155"/>
      <c r="V24" s="155"/>
      <c r="W24" s="155"/>
      <c r="X24" s="403"/>
      <c r="Y24" s="155"/>
      <c r="Z24" s="155"/>
      <c r="AA24" s="155"/>
      <c r="AB24" s="155"/>
      <c r="AC24" s="155"/>
      <c r="AD24" s="155"/>
      <c r="AE24" s="155"/>
    </row>
    <row r="25" spans="1:31" ht="15.75" customHeight="1" x14ac:dyDescent="0.25">
      <c r="A25" s="403"/>
      <c r="B25" s="155"/>
      <c r="C25" s="155"/>
      <c r="D25" s="155"/>
      <c r="E25" s="155"/>
      <c r="F25" s="155"/>
      <c r="G25" s="155"/>
      <c r="H25" s="155"/>
      <c r="I25" s="155"/>
      <c r="J25" s="155"/>
      <c r="K25" s="155"/>
      <c r="L25" s="155"/>
      <c r="M25" s="155"/>
      <c r="N25" s="155"/>
      <c r="O25" s="155"/>
      <c r="P25" s="155"/>
      <c r="Q25" s="155"/>
      <c r="R25" s="155"/>
      <c r="S25" s="155"/>
      <c r="T25" s="155"/>
      <c r="U25" s="155"/>
      <c r="V25" s="155"/>
      <c r="W25" s="155"/>
      <c r="X25" s="403"/>
      <c r="Y25" s="155"/>
      <c r="Z25" s="155"/>
      <c r="AA25" s="155"/>
      <c r="AB25" s="155"/>
      <c r="AC25" s="155"/>
      <c r="AD25" s="155"/>
      <c r="AE25" s="155"/>
    </row>
    <row r="26" spans="1:31" ht="15.75" customHeight="1" x14ac:dyDescent="0.25">
      <c r="A26" s="403"/>
      <c r="B26" s="155"/>
      <c r="C26" s="155"/>
      <c r="D26" s="155"/>
      <c r="E26" s="155"/>
      <c r="F26" s="155"/>
      <c r="G26" s="155"/>
      <c r="H26" s="155"/>
      <c r="I26" s="155"/>
      <c r="J26" s="155"/>
      <c r="K26" s="155"/>
      <c r="L26" s="155"/>
      <c r="M26" s="155"/>
      <c r="N26" s="155"/>
      <c r="O26" s="155"/>
      <c r="P26" s="155"/>
      <c r="Q26" s="155"/>
      <c r="R26" s="155"/>
      <c r="S26" s="155"/>
      <c r="T26" s="155"/>
      <c r="U26" s="155"/>
      <c r="V26" s="155"/>
      <c r="W26" s="155"/>
      <c r="X26" s="403"/>
      <c r="Y26" s="155"/>
      <c r="Z26" s="155"/>
      <c r="AA26" s="155"/>
      <c r="AB26" s="155"/>
      <c r="AC26" s="155"/>
      <c r="AD26" s="155"/>
      <c r="AE26" s="155"/>
    </row>
    <row r="27" spans="1:31" ht="15.75" customHeight="1" x14ac:dyDescent="0.25">
      <c r="A27" s="403"/>
      <c r="B27" s="978" t="s">
        <v>1731</v>
      </c>
      <c r="C27" s="979"/>
      <c r="D27" s="4"/>
      <c r="E27" s="4"/>
      <c r="F27" s="4"/>
      <c r="G27" s="4"/>
      <c r="H27" s="155"/>
      <c r="I27" s="155"/>
      <c r="J27" s="155"/>
      <c r="K27" s="155"/>
      <c r="L27" s="155"/>
      <c r="M27" s="155"/>
      <c r="N27" s="155"/>
      <c r="O27" s="155"/>
      <c r="P27" s="155"/>
      <c r="Q27" s="155"/>
      <c r="R27" s="155"/>
      <c r="S27" s="155"/>
      <c r="T27" s="155"/>
      <c r="U27" s="155"/>
      <c r="V27" s="155"/>
      <c r="W27" s="155"/>
      <c r="X27" s="403"/>
      <c r="Y27" s="155"/>
      <c r="Z27" s="155"/>
      <c r="AA27" s="155"/>
      <c r="AB27" s="155"/>
      <c r="AC27" s="155"/>
      <c r="AD27" s="155"/>
      <c r="AE27" s="155"/>
    </row>
    <row r="28" spans="1:31" ht="15.75" customHeight="1" x14ac:dyDescent="0.25">
      <c r="A28" s="403"/>
      <c r="B28" s="4"/>
      <c r="C28" s="190"/>
      <c r="D28" s="190"/>
      <c r="E28" s="190"/>
      <c r="F28" s="190"/>
      <c r="G28" s="190"/>
      <c r="H28" s="4"/>
      <c r="I28" s="4"/>
      <c r="J28" s="4"/>
      <c r="K28" s="4"/>
      <c r="L28" s="4"/>
      <c r="M28" s="4"/>
      <c r="N28" s="4"/>
      <c r="O28" s="4"/>
      <c r="P28" s="4"/>
      <c r="Q28" s="4"/>
      <c r="R28" s="4"/>
      <c r="S28" s="4"/>
      <c r="T28" s="4"/>
      <c r="U28" s="4"/>
      <c r="V28" s="4"/>
      <c r="W28" s="4"/>
      <c r="X28" s="403"/>
      <c r="Y28" s="155"/>
      <c r="Z28" s="155"/>
      <c r="AA28" s="155"/>
      <c r="AB28" s="155"/>
      <c r="AC28" s="155"/>
      <c r="AD28" s="155"/>
      <c r="AE28" s="155"/>
    </row>
    <row r="29" spans="1:31" ht="15.75" customHeight="1" x14ac:dyDescent="0.25">
      <c r="A29" s="403"/>
      <c r="B29" s="190"/>
      <c r="C29" s="411" t="s">
        <v>1732</v>
      </c>
      <c r="D29" s="191">
        <f>COUNTA('Monitoria Anual - 1'!A11:A167)</f>
        <v>4</v>
      </c>
      <c r="E29" s="155"/>
      <c r="F29" s="155"/>
      <c r="G29" s="155"/>
      <c r="H29" s="190"/>
      <c r="I29" s="190"/>
      <c r="J29" s="190"/>
      <c r="K29" s="190"/>
      <c r="L29" s="190"/>
      <c r="M29" s="190"/>
      <c r="N29" s="190"/>
      <c r="O29" s="190"/>
      <c r="P29" s="190"/>
      <c r="Q29" s="190"/>
      <c r="R29" s="190"/>
      <c r="S29" s="190"/>
      <c r="T29" s="190"/>
      <c r="U29" s="190"/>
      <c r="V29" s="190"/>
      <c r="W29" s="190"/>
      <c r="X29" s="403"/>
      <c r="Y29" s="155"/>
      <c r="Z29" s="155"/>
      <c r="AA29" s="155"/>
      <c r="AB29" s="155"/>
      <c r="AC29" s="155"/>
      <c r="AD29" s="155"/>
      <c r="AE29" s="155"/>
    </row>
    <row r="30" spans="1:31" ht="15.75" customHeight="1" x14ac:dyDescent="0.25">
      <c r="A30" s="403"/>
      <c r="B30" s="155"/>
      <c r="C30" s="155"/>
      <c r="D30" s="155"/>
      <c r="E30" s="155"/>
      <c r="F30" s="155"/>
      <c r="G30" s="155"/>
      <c r="H30" s="155"/>
      <c r="I30" s="155"/>
      <c r="J30" s="155"/>
      <c r="K30" s="155"/>
      <c r="L30" s="155"/>
      <c r="M30" s="155"/>
      <c r="N30" s="155"/>
      <c r="O30" s="155"/>
      <c r="P30" s="155"/>
      <c r="Q30" s="155"/>
      <c r="R30" s="155"/>
      <c r="S30" s="155"/>
      <c r="T30" s="155"/>
      <c r="U30" s="155"/>
      <c r="V30" s="155"/>
      <c r="W30" s="155"/>
      <c r="X30" s="403"/>
      <c r="Y30" s="155"/>
      <c r="Z30" s="155"/>
      <c r="AA30" s="155"/>
      <c r="AB30" s="155"/>
      <c r="AC30" s="155"/>
      <c r="AD30" s="155"/>
      <c r="AE30" s="155"/>
    </row>
    <row r="31" spans="1:31" ht="15.75" customHeight="1" x14ac:dyDescent="0.25">
      <c r="A31" s="403"/>
      <c r="B31" s="155"/>
      <c r="C31" s="192" t="s">
        <v>1733</v>
      </c>
      <c r="D31" s="192" t="s">
        <v>1734</v>
      </c>
      <c r="E31" s="412"/>
      <c r="F31" s="413"/>
      <c r="G31" s="414"/>
      <c r="H31" s="415"/>
      <c r="I31" s="416"/>
      <c r="J31" s="417"/>
      <c r="K31" s="155"/>
      <c r="L31" s="155"/>
      <c r="M31" s="155"/>
      <c r="N31" s="155"/>
      <c r="O31" s="155"/>
      <c r="P31" s="155"/>
      <c r="Q31" s="155"/>
      <c r="R31" s="155"/>
      <c r="S31" s="155"/>
      <c r="T31" s="155"/>
      <c r="U31" s="155"/>
      <c r="V31" s="155"/>
      <c r="W31" s="418"/>
      <c r="X31" s="403"/>
      <c r="Y31" s="155"/>
      <c r="Z31" s="155"/>
      <c r="AA31" s="155"/>
      <c r="AB31" s="155"/>
      <c r="AC31" s="155"/>
      <c r="AD31" s="155"/>
      <c r="AE31" s="155"/>
    </row>
    <row r="32" spans="1:31" ht="15.75" customHeight="1" x14ac:dyDescent="0.25">
      <c r="A32" s="403"/>
      <c r="B32" s="155"/>
      <c r="C32" s="193" t="s">
        <v>1735</v>
      </c>
      <c r="D32" s="194">
        <f t="shared" ref="D32:D35" si="5">SUM(F32:J32)</f>
        <v>53</v>
      </c>
      <c r="E32" s="419">
        <f>COUNTA('Monitoria Anual - 1'!S11:S63)</f>
        <v>2</v>
      </c>
      <c r="F32" s="195">
        <f>COUNTA('Monitoria Anual - 1'!N11:N63)</f>
        <v>1</v>
      </c>
      <c r="G32" s="195">
        <f>COUNTA('Monitoria Anual - 1'!O11:O63)</f>
        <v>7</v>
      </c>
      <c r="H32" s="195">
        <f>COUNTA('Monitoria Anual - 1'!P11:P63)</f>
        <v>15</v>
      </c>
      <c r="I32" s="195">
        <f>COUNTA('Monitoria Anual - 1'!Q11:Q63)</f>
        <v>24</v>
      </c>
      <c r="J32" s="196">
        <f>COUNTA('Monitoria Anual - 1'!R11:R63)</f>
        <v>6</v>
      </c>
      <c r="K32" s="155"/>
      <c r="L32" s="155"/>
      <c r="M32" s="155"/>
      <c r="N32" s="155"/>
      <c r="O32" s="155"/>
      <c r="P32" s="155"/>
      <c r="Q32" s="155"/>
      <c r="R32" s="155"/>
      <c r="S32" s="155"/>
      <c r="T32" s="155"/>
      <c r="U32" s="155"/>
      <c r="V32" s="155"/>
      <c r="W32" s="418"/>
      <c r="X32" s="403"/>
      <c r="Y32" s="155"/>
      <c r="Z32" s="155"/>
      <c r="AA32" s="155"/>
      <c r="AB32" s="155"/>
      <c r="AC32" s="155"/>
      <c r="AD32" s="155"/>
      <c r="AE32" s="155"/>
    </row>
    <row r="33" spans="1:31" ht="15.75" customHeight="1" x14ac:dyDescent="0.25">
      <c r="A33" s="403"/>
      <c r="B33" s="155"/>
      <c r="C33" s="197" t="s">
        <v>1736</v>
      </c>
      <c r="D33" s="193">
        <f t="shared" si="5"/>
        <v>35</v>
      </c>
      <c r="E33" s="198">
        <f>COUNTA('Monitoria Anual - 1'!S64:S98)</f>
        <v>5</v>
      </c>
      <c r="F33" s="199">
        <f>COUNTA('Monitoria Anual - 1'!N64:N98)</f>
        <v>2</v>
      </c>
      <c r="G33" s="199">
        <f>COUNTA('Monitoria Anual - 1'!O64:O98)</f>
        <v>4</v>
      </c>
      <c r="H33" s="199">
        <f>COUNTA('Monitoria Anual - 1'!P64:P98)</f>
        <v>4</v>
      </c>
      <c r="I33" s="199">
        <f>COUNTA('Monitoria Anual - 1'!Q64:Q98)</f>
        <v>24</v>
      </c>
      <c r="J33" s="200">
        <f>COUNTA('Monitoria Anual - 1'!R64:R98)</f>
        <v>1</v>
      </c>
      <c r="K33" s="155"/>
      <c r="L33" s="155"/>
      <c r="M33" s="155"/>
      <c r="N33" s="155"/>
      <c r="O33" s="155"/>
      <c r="P33" s="155"/>
      <c r="Q33" s="155"/>
      <c r="R33" s="155"/>
      <c r="S33" s="155"/>
      <c r="T33" s="155"/>
      <c r="U33" s="155"/>
      <c r="V33" s="155"/>
      <c r="W33" s="418"/>
      <c r="X33" s="403"/>
      <c r="Y33" s="155"/>
      <c r="Z33" s="155"/>
      <c r="AA33" s="155"/>
      <c r="AB33" s="155"/>
      <c r="AC33" s="155"/>
      <c r="AD33" s="155"/>
      <c r="AE33" s="155"/>
    </row>
    <row r="34" spans="1:31" ht="15.75" customHeight="1" x14ac:dyDescent="0.25">
      <c r="A34" s="403"/>
      <c r="B34" s="155"/>
      <c r="C34" s="197" t="s">
        <v>1737</v>
      </c>
      <c r="D34" s="193">
        <f t="shared" si="5"/>
        <v>31</v>
      </c>
      <c r="E34" s="198">
        <f>COUNTA('Monitoria Anual - 1'!S99:S129)</f>
        <v>3</v>
      </c>
      <c r="F34" s="199">
        <f>COUNTA('Monitoria Anual - 1'!N99:N129)</f>
        <v>0</v>
      </c>
      <c r="G34" s="199">
        <f>COUNTA('Monitoria Anual - 1'!O99:O129)</f>
        <v>7</v>
      </c>
      <c r="H34" s="199">
        <f>COUNTA('Monitoria Anual - 1'!P99:P129)</f>
        <v>7</v>
      </c>
      <c r="I34" s="199">
        <f>COUNTA('Monitoria Anual - 1'!Q99:Q129)</f>
        <v>17</v>
      </c>
      <c r="J34" s="253">
        <f>COUNTA('Monitoria Anual - 1'!R99:R130)</f>
        <v>0</v>
      </c>
      <c r="K34" s="155"/>
      <c r="L34" s="155"/>
      <c r="M34" s="155"/>
      <c r="N34" s="155"/>
      <c r="O34" s="155"/>
      <c r="P34" s="155"/>
      <c r="Q34" s="155"/>
      <c r="R34" s="155"/>
      <c r="S34" s="155"/>
      <c r="T34" s="155"/>
      <c r="U34" s="155"/>
      <c r="V34" s="155"/>
      <c r="W34" s="418"/>
      <c r="X34" s="403"/>
      <c r="Y34" s="155"/>
      <c r="Z34" s="155"/>
      <c r="AA34" s="155"/>
      <c r="AB34" s="155"/>
      <c r="AC34" s="155"/>
      <c r="AD34" s="155"/>
      <c r="AE34" s="155"/>
    </row>
    <row r="35" spans="1:31" ht="15.75" customHeight="1" x14ac:dyDescent="0.25">
      <c r="A35" s="403"/>
      <c r="B35" s="155"/>
      <c r="C35" s="197" t="s">
        <v>1738</v>
      </c>
      <c r="D35" s="193">
        <f t="shared" si="5"/>
        <v>38</v>
      </c>
      <c r="E35" s="198">
        <f>COUNTA('Monitoria Anual - 1'!S130:S167)</f>
        <v>8</v>
      </c>
      <c r="F35" s="199">
        <f>COUNTA('Monitoria Anual - 1'!N130:N167)</f>
        <v>0</v>
      </c>
      <c r="G35" s="199">
        <f>COUNTA('Monitoria Anual - 1'!O130:O167)</f>
        <v>11</v>
      </c>
      <c r="H35" s="199">
        <f>COUNTA('Monitoria Anual - 1'!P130:P167)</f>
        <v>5</v>
      </c>
      <c r="I35" s="199">
        <f>COUNTA('Monitoria Anual - 1'!Q130:Q167)</f>
        <v>21</v>
      </c>
      <c r="J35" s="200">
        <f>COUNTA('Monitoria Anual - 1'!R130:R167)</f>
        <v>1</v>
      </c>
      <c r="K35" s="155"/>
      <c r="L35" s="155"/>
      <c r="M35" s="155"/>
      <c r="N35" s="155"/>
      <c r="O35" s="155"/>
      <c r="P35" s="155"/>
      <c r="Q35" s="155"/>
      <c r="R35" s="155"/>
      <c r="S35" s="155"/>
      <c r="T35" s="155"/>
      <c r="U35" s="155"/>
      <c r="V35" s="155"/>
      <c r="W35" s="418"/>
      <c r="X35" s="403"/>
      <c r="Y35" s="155"/>
      <c r="Z35" s="155"/>
      <c r="AA35" s="155"/>
      <c r="AB35" s="155"/>
      <c r="AC35" s="155"/>
      <c r="AD35" s="155"/>
      <c r="AE35" s="155"/>
    </row>
    <row r="36" spans="1:31" ht="15.75" customHeight="1" x14ac:dyDescent="0.25">
      <c r="A36" s="403"/>
      <c r="B36" s="155"/>
      <c r="C36" s="155"/>
      <c r="D36" s="155"/>
      <c r="E36" s="155"/>
      <c r="F36" s="155"/>
      <c r="G36" s="155"/>
      <c r="H36" s="155"/>
      <c r="I36" s="155"/>
      <c r="J36" s="155"/>
      <c r="K36" s="155"/>
      <c r="L36" s="155"/>
      <c r="M36" s="155"/>
      <c r="N36" s="155"/>
      <c r="O36" s="155"/>
      <c r="P36" s="155"/>
      <c r="Q36" s="155"/>
      <c r="R36" s="155"/>
      <c r="S36" s="155"/>
      <c r="T36" s="155"/>
      <c r="U36" s="155"/>
      <c r="V36" s="155"/>
      <c r="W36" s="155"/>
      <c r="X36" s="403"/>
      <c r="Y36" s="155"/>
      <c r="Z36" s="155"/>
      <c r="AA36" s="155"/>
      <c r="AB36" s="155"/>
      <c r="AC36" s="155"/>
      <c r="AD36" s="155"/>
      <c r="AE36" s="155"/>
    </row>
    <row r="37" spans="1:31" ht="15.75" customHeight="1" x14ac:dyDescent="0.25">
      <c r="A37" s="403"/>
      <c r="B37" s="403"/>
      <c r="C37" s="403"/>
      <c r="D37" s="403"/>
      <c r="E37" s="403"/>
      <c r="F37" s="403"/>
      <c r="G37" s="403"/>
      <c r="H37" s="403"/>
      <c r="I37" s="403"/>
      <c r="J37" s="403"/>
      <c r="K37" s="403"/>
      <c r="L37" s="403"/>
      <c r="M37" s="403"/>
      <c r="N37" s="403"/>
      <c r="O37" s="403"/>
      <c r="P37" s="403"/>
      <c r="Q37" s="403"/>
      <c r="R37" s="403"/>
      <c r="S37" s="403"/>
      <c r="T37" s="403"/>
      <c r="U37" s="403"/>
      <c r="V37" s="403"/>
      <c r="W37" s="403"/>
      <c r="X37" s="403"/>
      <c r="Y37" s="155"/>
      <c r="Z37" s="155"/>
      <c r="AA37" s="155"/>
      <c r="AB37" s="155"/>
      <c r="AC37" s="155"/>
      <c r="AD37" s="155"/>
      <c r="AE37" s="155"/>
    </row>
    <row r="38" spans="1:31" ht="15.75" customHeight="1" x14ac:dyDescent="0.25">
      <c r="A38" s="155"/>
      <c r="B38" s="155"/>
      <c r="C38" s="155"/>
      <c r="D38" s="155"/>
      <c r="E38" s="155"/>
      <c r="F38" s="155"/>
      <c r="G38" s="155"/>
      <c r="H38" s="155"/>
      <c r="I38" s="155"/>
      <c r="J38" s="155"/>
      <c r="K38" s="155"/>
      <c r="L38" s="155"/>
      <c r="M38" s="155"/>
      <c r="N38" s="155"/>
      <c r="O38" s="155"/>
      <c r="P38" s="155"/>
      <c r="Q38" s="155"/>
      <c r="R38" s="155"/>
      <c r="S38" s="155"/>
      <c r="T38" s="155"/>
      <c r="U38" s="155"/>
      <c r="V38" s="155"/>
      <c r="W38" s="155"/>
      <c r="X38" s="155"/>
      <c r="Y38" s="155"/>
      <c r="Z38" s="155"/>
      <c r="AA38" s="155"/>
      <c r="AB38" s="155"/>
      <c r="AC38" s="155"/>
      <c r="AD38" s="155"/>
      <c r="AE38" s="155"/>
    </row>
    <row r="39" spans="1:31" ht="15.75" customHeight="1" x14ac:dyDescent="0.25">
      <c r="A39" s="155"/>
      <c r="B39" s="155"/>
      <c r="C39" s="155"/>
      <c r="D39" s="155"/>
      <c r="E39" s="155"/>
      <c r="F39" s="155"/>
      <c r="G39" s="155"/>
      <c r="H39" s="155"/>
      <c r="I39" s="155"/>
      <c r="J39" s="155"/>
      <c r="K39" s="155"/>
      <c r="L39" s="155"/>
      <c r="M39" s="155"/>
      <c r="N39" s="155"/>
      <c r="O39" s="155"/>
      <c r="P39" s="155"/>
      <c r="Q39" s="155"/>
      <c r="R39" s="155"/>
      <c r="S39" s="155"/>
      <c r="T39" s="155"/>
      <c r="U39" s="155"/>
      <c r="V39" s="155"/>
      <c r="W39" s="155"/>
      <c r="X39" s="155"/>
      <c r="Y39" s="155"/>
      <c r="Z39" s="155"/>
      <c r="AA39" s="155"/>
      <c r="AB39" s="155"/>
      <c r="AC39" s="155"/>
      <c r="AD39" s="155"/>
    </row>
    <row r="40" spans="1:31" ht="15.75" customHeight="1" x14ac:dyDescent="0.25">
      <c r="A40" s="155"/>
      <c r="B40" s="155"/>
      <c r="C40" s="155"/>
      <c r="D40" s="155"/>
      <c r="E40" s="155"/>
      <c r="F40" s="155"/>
      <c r="G40" s="155"/>
      <c r="H40" s="155"/>
      <c r="I40" s="155"/>
      <c r="J40" s="155"/>
      <c r="K40" s="155"/>
      <c r="L40" s="155"/>
      <c r="M40" s="155"/>
      <c r="N40" s="155"/>
      <c r="O40" s="155"/>
      <c r="P40" s="155"/>
      <c r="Q40" s="155"/>
      <c r="R40" s="155"/>
      <c r="S40" s="155"/>
      <c r="T40" s="155"/>
      <c r="U40" s="155"/>
      <c r="V40" s="155"/>
      <c r="W40" s="155"/>
      <c r="X40" s="155"/>
      <c r="Y40" s="155"/>
      <c r="Z40" s="155"/>
      <c r="AA40" s="155"/>
      <c r="AB40" s="155"/>
      <c r="AC40" s="155"/>
      <c r="AD40" s="155"/>
    </row>
    <row r="41" spans="1:31" ht="15.75" customHeight="1" x14ac:dyDescent="0.25">
      <c r="A41" s="155"/>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row>
    <row r="42" spans="1:31" ht="15.75" customHeight="1" x14ac:dyDescent="0.2"/>
    <row r="43" spans="1:31" ht="15.75" customHeight="1" x14ac:dyDescent="0.2"/>
    <row r="44" spans="1:31" ht="15.75" customHeight="1" x14ac:dyDescent="0.2"/>
    <row r="45" spans="1:31" ht="15.75" customHeight="1" x14ac:dyDescent="0.2"/>
    <row r="46" spans="1:31" ht="15.75" customHeight="1" x14ac:dyDescent="0.2"/>
    <row r="47" spans="1:31" ht="15.75" customHeight="1" x14ac:dyDescent="0.2"/>
    <row r="48" spans="1:31"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SuLBzvDehBm3GlKJRUfvHAYiu9Y8y2sG1wlMqwm5ueuTj0rU57Geh0u+n8L+cI0iOcKH33ZJg3mAzrsu4zkh3w==" saltValue="5zJGyDOam2ryn8amqTRJzw=="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2:J35">
    <cfRule type="cellIs" dxfId="34" priority="1" stopIfTrue="1" operator="equal">
      <formula>0</formula>
    </cfRule>
  </conditionalFormatting>
  <pageMargins left="0.25" right="0.25" top="0.75" bottom="0.7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00"/>
  <sheetViews>
    <sheetView showGridLines="0" zoomScale="80" zoomScaleNormal="80" workbookViewId="0">
      <pane ySplit="10" topLeftCell="A11" activePane="bottomLeft" state="frozen"/>
      <selection pane="bottomLeft" activeCell="X163" sqref="X163"/>
    </sheetView>
  </sheetViews>
  <sheetFormatPr defaultColWidth="12.625" defaultRowHeight="15" customHeight="1" x14ac:dyDescent="0.2"/>
  <cols>
    <col min="1" max="1" width="18.25" customWidth="1"/>
    <col min="2" max="2" width="6.375" customWidth="1"/>
    <col min="3" max="3" width="49.375" customWidth="1"/>
    <col min="4" max="4" width="19.625" customWidth="1"/>
    <col min="5" max="5" width="16.125" customWidth="1"/>
    <col min="6" max="6" width="15" customWidth="1"/>
    <col min="7" max="7" width="13.125" customWidth="1"/>
    <col min="8" max="8" width="14.5" customWidth="1"/>
    <col min="9" max="9" width="15.375" customWidth="1"/>
    <col min="10" max="13" width="14.75" customWidth="1"/>
    <col min="14" max="19" width="13.875" customWidth="1"/>
    <col min="20" max="20" width="125.25" customWidth="1"/>
    <col min="21" max="21" width="101.75" customWidth="1"/>
    <col min="22" max="22" width="73.125" customWidth="1"/>
    <col min="23" max="23" width="40.375" customWidth="1"/>
    <col min="24" max="24" width="66.75" customWidth="1"/>
    <col min="25" max="25" width="32.25" customWidth="1"/>
    <col min="26" max="26" width="31.375" customWidth="1"/>
    <col min="27" max="27" width="25.25" customWidth="1"/>
    <col min="28" max="29" width="16.375" customWidth="1"/>
    <col min="30" max="30" width="22.875" customWidth="1"/>
    <col min="31" max="31" width="16.375" customWidth="1"/>
    <col min="32" max="32" width="20.375" customWidth="1"/>
    <col min="33" max="33" width="20.125" customWidth="1"/>
    <col min="34" max="34" width="16.375" customWidth="1"/>
    <col min="35" max="35" width="19.875" customWidth="1"/>
    <col min="36" max="36" width="6.125" customWidth="1"/>
    <col min="37" max="38" width="7.75" customWidth="1"/>
    <col min="39" max="39" width="26.125" hidden="1" customWidth="1"/>
    <col min="40" max="40" width="7.75" hidden="1" customWidth="1"/>
  </cols>
  <sheetData>
    <row r="1" spans="1:40" ht="50.1" customHeight="1" x14ac:dyDescent="0.3">
      <c r="A1" s="998" t="s">
        <v>0</v>
      </c>
      <c r="B1" s="999"/>
      <c r="C1" s="999"/>
      <c r="D1" s="999"/>
      <c r="E1" s="999"/>
      <c r="F1" s="999"/>
      <c r="G1" s="999"/>
      <c r="H1" s="999"/>
      <c r="I1" s="999"/>
      <c r="J1" s="999"/>
      <c r="K1" s="999"/>
      <c r="L1" s="999"/>
      <c r="M1" s="999"/>
      <c r="N1" s="999"/>
      <c r="O1" s="999"/>
      <c r="P1" s="999"/>
      <c r="Q1" s="999"/>
      <c r="R1" s="999"/>
      <c r="S1" s="999"/>
      <c r="T1" s="999"/>
      <c r="U1" s="999"/>
      <c r="V1" s="999"/>
      <c r="W1" s="999"/>
      <c r="X1" s="999"/>
      <c r="Y1" s="999"/>
      <c r="Z1" s="999"/>
      <c r="AA1" s="999"/>
      <c r="AB1" s="999"/>
      <c r="AC1" s="999"/>
      <c r="AD1" s="999"/>
      <c r="AE1" s="999"/>
      <c r="AF1" s="999"/>
      <c r="AG1" s="999"/>
      <c r="AH1" s="999"/>
      <c r="AI1" s="999"/>
      <c r="AJ1" s="2"/>
      <c r="AK1" s="2"/>
      <c r="AL1" s="2"/>
      <c r="AM1" s="1"/>
      <c r="AN1" s="2"/>
    </row>
    <row r="2" spans="1:40" ht="33" customHeight="1" x14ac:dyDescent="0.3">
      <c r="A2" s="1000" t="s">
        <v>1</v>
      </c>
      <c r="B2" s="1001"/>
      <c r="C2" s="1001"/>
      <c r="D2" s="1001"/>
      <c r="E2" s="1001"/>
      <c r="F2" s="1001"/>
      <c r="G2" s="1001"/>
      <c r="H2" s="1001"/>
      <c r="I2" s="1001"/>
      <c r="J2" s="1001"/>
      <c r="K2" s="1001"/>
      <c r="L2" s="1001"/>
      <c r="M2" s="1001"/>
      <c r="N2" s="1001"/>
      <c r="O2" s="1001"/>
      <c r="P2" s="1001"/>
      <c r="Q2" s="1001"/>
      <c r="R2" s="1001"/>
      <c r="S2" s="1001"/>
      <c r="T2" s="1001"/>
      <c r="U2" s="1001"/>
      <c r="V2" s="1001"/>
      <c r="W2" s="1001"/>
      <c r="X2" s="1001"/>
      <c r="Y2" s="1001"/>
      <c r="Z2" s="1001"/>
      <c r="AA2" s="1001"/>
      <c r="AB2" s="1001"/>
      <c r="AC2" s="1001"/>
      <c r="AD2" s="1001"/>
      <c r="AE2" s="1001"/>
      <c r="AF2" s="1001"/>
      <c r="AG2" s="1001"/>
      <c r="AH2" s="1001"/>
      <c r="AI2" s="1001"/>
      <c r="AJ2" s="2"/>
      <c r="AK2" s="2"/>
      <c r="AL2" s="2"/>
      <c r="AM2" s="1"/>
      <c r="AN2" s="2"/>
    </row>
    <row r="3" spans="1:40" ht="13.5"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399"/>
      <c r="AK3" s="2"/>
      <c r="AL3" s="2"/>
      <c r="AM3" s="4"/>
      <c r="AN3" s="2"/>
    </row>
    <row r="4" spans="1:40" s="651" customFormat="1" ht="41.25" customHeight="1" x14ac:dyDescent="0.25">
      <c r="A4" s="648" t="s">
        <v>2</v>
      </c>
      <c r="B4" s="1002" t="s">
        <v>3</v>
      </c>
      <c r="C4" s="1003"/>
      <c r="D4" s="1003"/>
      <c r="E4" s="1003"/>
      <c r="F4" s="1003"/>
      <c r="G4" s="1003"/>
      <c r="H4" s="1003"/>
      <c r="I4" s="1003"/>
      <c r="J4" s="1003"/>
      <c r="K4" s="1003"/>
      <c r="L4" s="1003"/>
      <c r="M4" s="1004"/>
      <c r="N4" s="158"/>
      <c r="O4" s="158"/>
      <c r="P4" s="158"/>
      <c r="Q4" s="158"/>
      <c r="R4" s="158"/>
      <c r="S4" s="158"/>
      <c r="T4" s="158"/>
      <c r="U4" s="158"/>
      <c r="V4" s="158"/>
      <c r="W4" s="649"/>
      <c r="X4" s="158"/>
      <c r="Y4" s="158"/>
      <c r="Z4" s="158"/>
      <c r="AA4" s="158"/>
      <c r="AB4" s="158"/>
      <c r="AC4" s="649"/>
      <c r="AD4" s="649"/>
      <c r="AE4" s="158"/>
      <c r="AF4" s="649"/>
      <c r="AG4" s="158"/>
      <c r="AH4" s="158"/>
      <c r="AI4" s="158"/>
      <c r="AJ4" s="158"/>
      <c r="AK4" s="158"/>
      <c r="AL4" s="158"/>
      <c r="AM4" s="650"/>
      <c r="AN4" s="158"/>
    </row>
    <row r="5" spans="1:40" ht="15.75"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399"/>
      <c r="AK5" s="2"/>
      <c r="AL5" s="2"/>
      <c r="AM5" s="4"/>
      <c r="AN5" s="2"/>
    </row>
    <row r="6" spans="1:40" ht="30.75" customHeight="1" x14ac:dyDescent="0.2">
      <c r="A6" s="420" t="s">
        <v>4</v>
      </c>
      <c r="B6" s="1005" t="s">
        <v>1739</v>
      </c>
      <c r="C6" s="1006"/>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399"/>
      <c r="AK6" s="2"/>
      <c r="AL6" s="2"/>
      <c r="AM6" s="7" t="s">
        <v>6</v>
      </c>
      <c r="AN6" s="421"/>
    </row>
    <row r="7" spans="1:40" ht="11.25" customHeight="1" x14ac:dyDescent="0.2">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399"/>
      <c r="AK7" s="2"/>
      <c r="AL7" s="2"/>
      <c r="AM7" s="10" t="s">
        <v>7</v>
      </c>
      <c r="AN7" s="201" t="s">
        <v>7</v>
      </c>
    </row>
    <row r="8" spans="1:40" ht="50.1" customHeight="1" x14ac:dyDescent="0.2">
      <c r="A8" s="1007" t="s">
        <v>8</v>
      </c>
      <c r="B8" s="988"/>
      <c r="C8" s="988"/>
      <c r="D8" s="988"/>
      <c r="E8" s="988"/>
      <c r="F8" s="988"/>
      <c r="G8" s="988"/>
      <c r="H8" s="988"/>
      <c r="I8" s="988"/>
      <c r="J8" s="988"/>
      <c r="K8" s="988"/>
      <c r="L8" s="988"/>
      <c r="M8" s="989"/>
      <c r="N8" s="1008" t="s">
        <v>9</v>
      </c>
      <c r="O8" s="988"/>
      <c r="P8" s="988"/>
      <c r="Q8" s="988"/>
      <c r="R8" s="988"/>
      <c r="S8" s="988"/>
      <c r="T8" s="988"/>
      <c r="U8" s="988"/>
      <c r="V8" s="988"/>
      <c r="W8" s="988"/>
      <c r="X8" s="1009"/>
      <c r="Y8" s="1010" t="s">
        <v>10</v>
      </c>
      <c r="Z8" s="945"/>
      <c r="AA8" s="945"/>
      <c r="AB8" s="945"/>
      <c r="AC8" s="945"/>
      <c r="AD8" s="945"/>
      <c r="AE8" s="945"/>
      <c r="AF8" s="945"/>
      <c r="AG8" s="945"/>
      <c r="AH8" s="945"/>
      <c r="AI8" s="946"/>
      <c r="AJ8" s="399"/>
      <c r="AK8" s="2"/>
      <c r="AL8" s="2"/>
      <c r="AM8" s="4"/>
      <c r="AN8" s="2"/>
    </row>
    <row r="9" spans="1:40" s="235" customFormat="1" ht="35.1" customHeight="1" x14ac:dyDescent="0.25">
      <c r="A9" s="1027" t="s">
        <v>11</v>
      </c>
      <c r="B9" s="1028" t="s">
        <v>12</v>
      </c>
      <c r="C9" s="1028" t="s">
        <v>13</v>
      </c>
      <c r="D9" s="1028" t="s">
        <v>14</v>
      </c>
      <c r="E9" s="1028" t="s">
        <v>15</v>
      </c>
      <c r="F9" s="1029" t="s">
        <v>16</v>
      </c>
      <c r="G9" s="1030"/>
      <c r="H9" s="1028" t="s">
        <v>17</v>
      </c>
      <c r="I9" s="1028" t="s">
        <v>18</v>
      </c>
      <c r="J9" s="1028" t="s">
        <v>19</v>
      </c>
      <c r="K9" s="1029" t="s">
        <v>20</v>
      </c>
      <c r="L9" s="1030"/>
      <c r="M9" s="1031" t="s">
        <v>21</v>
      </c>
      <c r="N9" s="997" t="s">
        <v>22</v>
      </c>
      <c r="O9" s="1011" t="s">
        <v>23</v>
      </c>
      <c r="P9" s="1013" t="s">
        <v>24</v>
      </c>
      <c r="Q9" s="1014" t="s">
        <v>25</v>
      </c>
      <c r="R9" s="1015" t="s">
        <v>26</v>
      </c>
      <c r="S9" s="1016" t="s">
        <v>27</v>
      </c>
      <c r="T9" s="1018" t="s">
        <v>28</v>
      </c>
      <c r="U9" s="1020" t="s">
        <v>29</v>
      </c>
      <c r="V9" s="1020" t="s">
        <v>30</v>
      </c>
      <c r="W9" s="1020" t="s">
        <v>31</v>
      </c>
      <c r="X9" s="1025" t="s">
        <v>32</v>
      </c>
      <c r="Y9" s="1026" t="s">
        <v>33</v>
      </c>
      <c r="Z9" s="1021" t="s">
        <v>34</v>
      </c>
      <c r="AA9" s="1021" t="s">
        <v>35</v>
      </c>
      <c r="AB9" s="1021" t="s">
        <v>36</v>
      </c>
      <c r="AC9" s="1021" t="s">
        <v>37</v>
      </c>
      <c r="AD9" s="1021" t="s">
        <v>1740</v>
      </c>
      <c r="AE9" s="1021" t="s">
        <v>39</v>
      </c>
      <c r="AF9" s="1022" t="s">
        <v>40</v>
      </c>
      <c r="AG9" s="1021" t="s">
        <v>41</v>
      </c>
      <c r="AH9" s="1021" t="s">
        <v>42</v>
      </c>
      <c r="AI9" s="1024" t="s">
        <v>43</v>
      </c>
      <c r="AJ9" s="422"/>
      <c r="AK9" s="220"/>
      <c r="AL9" s="220"/>
      <c r="AM9" s="221"/>
      <c r="AN9" s="220"/>
    </row>
    <row r="10" spans="1:40" s="235" customFormat="1" ht="35.1" customHeight="1" x14ac:dyDescent="0.25">
      <c r="A10" s="993"/>
      <c r="B10" s="1012"/>
      <c r="C10" s="1012"/>
      <c r="D10" s="1012"/>
      <c r="E10" s="1012"/>
      <c r="F10" s="238" t="s">
        <v>44</v>
      </c>
      <c r="G10" s="238" t="s">
        <v>45</v>
      </c>
      <c r="H10" s="1012"/>
      <c r="I10" s="1012"/>
      <c r="J10" s="1012"/>
      <c r="K10" s="423" t="s">
        <v>46</v>
      </c>
      <c r="L10" s="423" t="s">
        <v>47</v>
      </c>
      <c r="M10" s="1023"/>
      <c r="N10" s="993"/>
      <c r="O10" s="1012"/>
      <c r="P10" s="1012"/>
      <c r="Q10" s="1012"/>
      <c r="R10" s="1012"/>
      <c r="S10" s="1017"/>
      <c r="T10" s="1019"/>
      <c r="U10" s="1012"/>
      <c r="V10" s="1012"/>
      <c r="W10" s="1012"/>
      <c r="X10" s="1023"/>
      <c r="Y10" s="993"/>
      <c r="Z10" s="1012"/>
      <c r="AA10" s="1012"/>
      <c r="AB10" s="1012"/>
      <c r="AC10" s="1012"/>
      <c r="AD10" s="1012"/>
      <c r="AE10" s="1012"/>
      <c r="AF10" s="1023"/>
      <c r="AG10" s="1012"/>
      <c r="AH10" s="1012"/>
      <c r="AI10" s="1017"/>
      <c r="AJ10" s="422"/>
      <c r="AK10" s="220"/>
      <c r="AL10" s="220"/>
      <c r="AM10" s="221"/>
      <c r="AN10" s="220"/>
    </row>
    <row r="11" spans="1:40" s="235" customFormat="1" ht="56.25" customHeight="1" x14ac:dyDescent="0.25">
      <c r="A11" s="992" t="s">
        <v>48</v>
      </c>
      <c r="B11" s="222" t="s">
        <v>49</v>
      </c>
      <c r="C11" s="321" t="s">
        <v>50</v>
      </c>
      <c r="D11" s="260" t="s">
        <v>51</v>
      </c>
      <c r="E11" s="260" t="s">
        <v>52</v>
      </c>
      <c r="F11" s="255">
        <v>43344</v>
      </c>
      <c r="G11" s="255">
        <v>45139</v>
      </c>
      <c r="H11" s="260" t="s">
        <v>1741</v>
      </c>
      <c r="I11" s="322">
        <v>26000</v>
      </c>
      <c r="J11" s="260" t="s">
        <v>1742</v>
      </c>
      <c r="K11" s="323" t="s">
        <v>55</v>
      </c>
      <c r="L11" s="323" t="s">
        <v>56</v>
      </c>
      <c r="M11" s="324" t="s">
        <v>57</v>
      </c>
      <c r="N11" s="223"/>
      <c r="O11" s="224"/>
      <c r="P11" s="224" t="s">
        <v>58</v>
      </c>
      <c r="Q11" s="424"/>
      <c r="R11" s="224"/>
      <c r="S11" s="225"/>
      <c r="T11" s="258" t="s">
        <v>1743</v>
      </c>
      <c r="U11" s="258" t="s">
        <v>1744</v>
      </c>
      <c r="V11" s="258" t="s">
        <v>1745</v>
      </c>
      <c r="W11" s="425" t="s">
        <v>1746</v>
      </c>
      <c r="X11" s="425" t="s">
        <v>1747</v>
      </c>
      <c r="Y11" s="259"/>
      <c r="Z11" s="260"/>
      <c r="AA11" s="260"/>
      <c r="AB11" s="261"/>
      <c r="AC11" s="261"/>
      <c r="AD11" s="260"/>
      <c r="AE11" s="261"/>
      <c r="AF11" s="260"/>
      <c r="AG11" s="260"/>
      <c r="AH11" s="260"/>
      <c r="AI11" s="262"/>
      <c r="AJ11" s="422"/>
      <c r="AK11" s="220"/>
      <c r="AL11" s="220"/>
      <c r="AM11" s="221"/>
      <c r="AN11" s="220"/>
    </row>
    <row r="12" spans="1:40" s="235" customFormat="1" ht="56.25" customHeight="1" x14ac:dyDescent="0.25">
      <c r="A12" s="993"/>
      <c r="B12" s="226" t="s">
        <v>64</v>
      </c>
      <c r="C12" s="279" t="s">
        <v>65</v>
      </c>
      <c r="D12" s="254" t="s">
        <v>66</v>
      </c>
      <c r="E12" s="254" t="s">
        <v>67</v>
      </c>
      <c r="F12" s="255">
        <v>43344</v>
      </c>
      <c r="G12" s="255">
        <v>45139</v>
      </c>
      <c r="H12" s="254" t="s">
        <v>1748</v>
      </c>
      <c r="I12" s="325">
        <v>5000</v>
      </c>
      <c r="J12" s="254" t="s">
        <v>69</v>
      </c>
      <c r="K12" s="326" t="s">
        <v>70</v>
      </c>
      <c r="L12" s="326" t="s">
        <v>71</v>
      </c>
      <c r="M12" s="242" t="s">
        <v>1749</v>
      </c>
      <c r="N12" s="223"/>
      <c r="O12" s="224"/>
      <c r="P12" s="224" t="s">
        <v>58</v>
      </c>
      <c r="Q12" s="424"/>
      <c r="R12" s="224"/>
      <c r="S12" s="227" t="s">
        <v>7</v>
      </c>
      <c r="T12" s="426" t="s">
        <v>1750</v>
      </c>
      <c r="U12" s="426"/>
      <c r="V12" s="263"/>
      <c r="W12" s="263" t="s">
        <v>1751</v>
      </c>
      <c r="X12" s="263" t="s">
        <v>1752</v>
      </c>
      <c r="Y12" s="263"/>
      <c r="Z12" s="254"/>
      <c r="AA12" s="254"/>
      <c r="AB12" s="264"/>
      <c r="AC12" s="264"/>
      <c r="AD12" s="254" t="s">
        <v>1753</v>
      </c>
      <c r="AE12" s="264"/>
      <c r="AF12" s="254"/>
      <c r="AG12" s="254"/>
      <c r="AH12" s="254"/>
      <c r="AI12" s="265"/>
      <c r="AJ12" s="422"/>
      <c r="AK12" s="220"/>
      <c r="AL12" s="220"/>
      <c r="AM12" s="221"/>
      <c r="AN12" s="220"/>
    </row>
    <row r="13" spans="1:40" s="235" customFormat="1" ht="56.25" customHeight="1" x14ac:dyDescent="0.25">
      <c r="A13" s="993"/>
      <c r="B13" s="226" t="s">
        <v>77</v>
      </c>
      <c r="C13" s="279" t="s">
        <v>1754</v>
      </c>
      <c r="D13" s="254" t="s">
        <v>79</v>
      </c>
      <c r="E13" s="254" t="s">
        <v>80</v>
      </c>
      <c r="F13" s="255">
        <v>43344</v>
      </c>
      <c r="G13" s="255">
        <v>43678</v>
      </c>
      <c r="H13" s="254" t="s">
        <v>1755</v>
      </c>
      <c r="I13" s="228">
        <v>155000</v>
      </c>
      <c r="J13" s="254" t="s">
        <v>1756</v>
      </c>
      <c r="K13" s="326" t="s">
        <v>70</v>
      </c>
      <c r="L13" s="326" t="s">
        <v>71</v>
      </c>
      <c r="M13" s="427" t="s">
        <v>1757</v>
      </c>
      <c r="N13" s="223"/>
      <c r="O13" s="224"/>
      <c r="P13" s="224"/>
      <c r="Q13" s="424"/>
      <c r="R13" s="224" t="s">
        <v>58</v>
      </c>
      <c r="S13" s="227"/>
      <c r="T13" s="266" t="s">
        <v>82</v>
      </c>
      <c r="U13" s="267" t="s">
        <v>83</v>
      </c>
      <c r="V13" s="268" t="s">
        <v>84</v>
      </c>
      <c r="W13" s="269" t="s">
        <v>1758</v>
      </c>
      <c r="X13" s="40" t="s">
        <v>86</v>
      </c>
      <c r="Y13" s="267"/>
      <c r="Z13" s="270"/>
      <c r="AA13" s="270"/>
      <c r="AB13" s="270"/>
      <c r="AC13" s="271"/>
      <c r="AD13" s="428"/>
      <c r="AE13" s="270"/>
      <c r="AF13" s="271"/>
      <c r="AG13" s="270"/>
      <c r="AH13" s="270"/>
      <c r="AI13" s="272" t="s">
        <v>87</v>
      </c>
      <c r="AJ13" s="422"/>
      <c r="AK13" s="220"/>
      <c r="AL13" s="220"/>
      <c r="AM13" s="221"/>
      <c r="AN13" s="220"/>
    </row>
    <row r="14" spans="1:40" s="235" customFormat="1" ht="56.25" customHeight="1" x14ac:dyDescent="0.25">
      <c r="A14" s="993"/>
      <c r="B14" s="226" t="s">
        <v>88</v>
      </c>
      <c r="C14" s="279" t="s">
        <v>89</v>
      </c>
      <c r="D14" s="254" t="s">
        <v>90</v>
      </c>
      <c r="E14" s="254" t="s">
        <v>91</v>
      </c>
      <c r="F14" s="255">
        <v>43344</v>
      </c>
      <c r="G14" s="255">
        <v>45139</v>
      </c>
      <c r="H14" s="254" t="s">
        <v>1759</v>
      </c>
      <c r="I14" s="327">
        <v>584000</v>
      </c>
      <c r="J14" s="254" t="s">
        <v>1760</v>
      </c>
      <c r="K14" s="326" t="s">
        <v>94</v>
      </c>
      <c r="L14" s="326" t="s">
        <v>95</v>
      </c>
      <c r="M14" s="429" t="s">
        <v>96</v>
      </c>
      <c r="N14" s="223"/>
      <c r="O14" s="224"/>
      <c r="P14" s="224"/>
      <c r="Q14" s="424" t="s">
        <v>58</v>
      </c>
      <c r="R14" s="224"/>
      <c r="S14" s="227"/>
      <c r="T14" s="426" t="s">
        <v>1761</v>
      </c>
      <c r="U14" s="426" t="s">
        <v>1762</v>
      </c>
      <c r="V14" s="263" t="s">
        <v>1763</v>
      </c>
      <c r="W14" s="263" t="s">
        <v>1764</v>
      </c>
      <c r="X14" s="263"/>
      <c r="Y14" s="263"/>
      <c r="Z14" s="254"/>
      <c r="AA14" s="254"/>
      <c r="AB14" s="264"/>
      <c r="AC14" s="264"/>
      <c r="AD14" s="254" t="s">
        <v>1765</v>
      </c>
      <c r="AE14" s="264"/>
      <c r="AF14" s="254"/>
      <c r="AG14" s="254"/>
      <c r="AH14" s="254"/>
      <c r="AI14" s="265"/>
      <c r="AJ14" s="422"/>
      <c r="AK14" s="220"/>
      <c r="AL14" s="220"/>
      <c r="AM14" s="221"/>
      <c r="AN14" s="220"/>
    </row>
    <row r="15" spans="1:40" s="235" customFormat="1" ht="56.25" customHeight="1" x14ac:dyDescent="0.25">
      <c r="A15" s="993"/>
      <c r="B15" s="226" t="s">
        <v>100</v>
      </c>
      <c r="C15" s="328" t="s">
        <v>101</v>
      </c>
      <c r="D15" s="254" t="s">
        <v>102</v>
      </c>
      <c r="E15" s="254" t="s">
        <v>103</v>
      </c>
      <c r="F15" s="255">
        <v>43344</v>
      </c>
      <c r="G15" s="255">
        <v>45139</v>
      </c>
      <c r="H15" s="254" t="s">
        <v>1766</v>
      </c>
      <c r="I15" s="325">
        <v>900000</v>
      </c>
      <c r="J15" s="254" t="s">
        <v>1767</v>
      </c>
      <c r="K15" s="326" t="s">
        <v>106</v>
      </c>
      <c r="L15" s="326" t="s">
        <v>107</v>
      </c>
      <c r="M15" s="427" t="s">
        <v>108</v>
      </c>
      <c r="N15" s="223"/>
      <c r="O15" s="224"/>
      <c r="P15" s="224" t="s">
        <v>58</v>
      </c>
      <c r="Q15" s="424"/>
      <c r="R15" s="224"/>
      <c r="S15" s="227" t="s">
        <v>7</v>
      </c>
      <c r="T15" s="258" t="s">
        <v>1768</v>
      </c>
      <c r="U15" s="273" t="s">
        <v>1769</v>
      </c>
      <c r="V15" s="274" t="s">
        <v>1770</v>
      </c>
      <c r="W15" s="263" t="s">
        <v>1771</v>
      </c>
      <c r="X15" s="258" t="s">
        <v>1772</v>
      </c>
      <c r="Y15" s="263"/>
      <c r="Z15" s="254"/>
      <c r="AA15" s="254"/>
      <c r="AB15" s="264"/>
      <c r="AC15" s="264"/>
      <c r="AD15" s="254"/>
      <c r="AE15" s="264"/>
      <c r="AF15" s="254" t="s">
        <v>1773</v>
      </c>
      <c r="AG15" s="254"/>
      <c r="AH15" s="254"/>
      <c r="AI15" s="265"/>
      <c r="AJ15" s="422"/>
      <c r="AK15" s="220"/>
      <c r="AL15" s="220"/>
      <c r="AM15" s="221"/>
      <c r="AN15" s="220"/>
    </row>
    <row r="16" spans="1:40" s="235" customFormat="1" ht="56.25" customHeight="1" x14ac:dyDescent="0.25">
      <c r="A16" s="993"/>
      <c r="B16" s="226" t="s">
        <v>111</v>
      </c>
      <c r="C16" s="279" t="s">
        <v>1774</v>
      </c>
      <c r="D16" s="254" t="s">
        <v>113</v>
      </c>
      <c r="E16" s="254" t="s">
        <v>114</v>
      </c>
      <c r="F16" s="255">
        <v>43344</v>
      </c>
      <c r="G16" s="255">
        <v>45139</v>
      </c>
      <c r="H16" s="254" t="s">
        <v>1775</v>
      </c>
      <c r="I16" s="327">
        <v>5000</v>
      </c>
      <c r="J16" s="254" t="s">
        <v>116</v>
      </c>
      <c r="K16" s="326" t="s">
        <v>117</v>
      </c>
      <c r="L16" s="326" t="s">
        <v>118</v>
      </c>
      <c r="M16" s="427"/>
      <c r="N16" s="223"/>
      <c r="O16" s="224"/>
      <c r="P16" s="224" t="s">
        <v>58</v>
      </c>
      <c r="Q16" s="424"/>
      <c r="R16" s="224"/>
      <c r="S16" s="227"/>
      <c r="T16" s="426" t="s">
        <v>1776</v>
      </c>
      <c r="U16" s="426"/>
      <c r="V16" s="263" t="s">
        <v>1777</v>
      </c>
      <c r="W16" s="263" t="s">
        <v>1778</v>
      </c>
      <c r="X16" s="263" t="s">
        <v>1779</v>
      </c>
      <c r="Y16" s="263"/>
      <c r="Z16" s="254"/>
      <c r="AA16" s="254"/>
      <c r="AB16" s="264"/>
      <c r="AC16" s="264"/>
      <c r="AD16" s="254"/>
      <c r="AE16" s="264"/>
      <c r="AF16" s="254" t="s">
        <v>1780</v>
      </c>
      <c r="AG16" s="254"/>
      <c r="AH16" s="254"/>
      <c r="AI16" s="265"/>
      <c r="AJ16" s="422"/>
      <c r="AK16" s="220"/>
      <c r="AL16" s="220"/>
      <c r="AM16" s="221"/>
      <c r="AN16" s="220"/>
    </row>
    <row r="17" spans="1:40" s="235" customFormat="1" ht="56.25" customHeight="1" x14ac:dyDescent="0.25">
      <c r="A17" s="993"/>
      <c r="B17" s="226" t="s">
        <v>122</v>
      </c>
      <c r="C17" s="279" t="s">
        <v>123</v>
      </c>
      <c r="D17" s="254" t="s">
        <v>124</v>
      </c>
      <c r="E17" s="254" t="s">
        <v>125</v>
      </c>
      <c r="F17" s="255">
        <v>43344</v>
      </c>
      <c r="G17" s="255">
        <v>45139</v>
      </c>
      <c r="H17" s="254" t="s">
        <v>1781</v>
      </c>
      <c r="I17" s="325">
        <v>160000</v>
      </c>
      <c r="J17" s="329" t="s">
        <v>127</v>
      </c>
      <c r="K17" s="326" t="s">
        <v>128</v>
      </c>
      <c r="L17" s="326" t="s">
        <v>129</v>
      </c>
      <c r="M17" s="429" t="s">
        <v>130</v>
      </c>
      <c r="N17" s="223"/>
      <c r="O17" s="224"/>
      <c r="P17" s="224"/>
      <c r="Q17" s="424" t="s">
        <v>58</v>
      </c>
      <c r="R17" s="224"/>
      <c r="S17" s="227"/>
      <c r="T17" s="426" t="s">
        <v>1782</v>
      </c>
      <c r="U17" s="426"/>
      <c r="V17" s="263"/>
      <c r="W17" s="263" t="s">
        <v>1783</v>
      </c>
      <c r="X17" s="263"/>
      <c r="Y17" s="263"/>
      <c r="Z17" s="254"/>
      <c r="AA17" s="254"/>
      <c r="AB17" s="264"/>
      <c r="AC17" s="264"/>
      <c r="AD17" s="254"/>
      <c r="AE17" s="264"/>
      <c r="AF17" s="254"/>
      <c r="AG17" s="254"/>
      <c r="AH17" s="254"/>
      <c r="AI17" s="265"/>
      <c r="AJ17" s="422"/>
      <c r="AK17" s="220"/>
      <c r="AL17" s="220"/>
      <c r="AM17" s="221"/>
      <c r="AN17" s="220"/>
    </row>
    <row r="18" spans="1:40" s="235" customFormat="1" ht="56.25" customHeight="1" x14ac:dyDescent="0.25">
      <c r="A18" s="993"/>
      <c r="B18" s="226" t="s">
        <v>135</v>
      </c>
      <c r="C18" s="328" t="s">
        <v>136</v>
      </c>
      <c r="D18" s="329" t="s">
        <v>137</v>
      </c>
      <c r="E18" s="329" t="s">
        <v>138</v>
      </c>
      <c r="F18" s="255">
        <v>43497</v>
      </c>
      <c r="G18" s="255">
        <v>45139</v>
      </c>
      <c r="H18" s="254" t="s">
        <v>1784</v>
      </c>
      <c r="I18" s="325">
        <v>30000</v>
      </c>
      <c r="J18" s="254" t="s">
        <v>1785</v>
      </c>
      <c r="K18" s="329" t="s">
        <v>1786</v>
      </c>
      <c r="L18" s="329" t="s">
        <v>142</v>
      </c>
      <c r="M18" s="427" t="s">
        <v>143</v>
      </c>
      <c r="N18" s="223"/>
      <c r="O18" s="224"/>
      <c r="P18" s="224"/>
      <c r="Q18" s="424" t="s">
        <v>58</v>
      </c>
      <c r="R18" s="224"/>
      <c r="S18" s="227"/>
      <c r="T18" s="426" t="s">
        <v>1787</v>
      </c>
      <c r="U18" s="426" t="s">
        <v>1788</v>
      </c>
      <c r="V18" s="263" t="s">
        <v>1789</v>
      </c>
      <c r="W18" s="275" t="s">
        <v>1790</v>
      </c>
      <c r="X18" s="263" t="s">
        <v>1791</v>
      </c>
      <c r="Y18" s="263"/>
      <c r="Z18" s="254"/>
      <c r="AA18" s="254"/>
      <c r="AB18" s="264"/>
      <c r="AC18" s="264"/>
      <c r="AD18" s="254"/>
      <c r="AE18" s="264"/>
      <c r="AF18" s="254"/>
      <c r="AG18" s="254"/>
      <c r="AH18" s="254"/>
      <c r="AI18" s="265"/>
      <c r="AJ18" s="422"/>
      <c r="AK18" s="220"/>
      <c r="AL18" s="220"/>
      <c r="AM18" s="221"/>
      <c r="AN18" s="220"/>
    </row>
    <row r="19" spans="1:40" s="235" customFormat="1" ht="56.25" customHeight="1" x14ac:dyDescent="0.25">
      <c r="A19" s="993"/>
      <c r="B19" s="226" t="s">
        <v>148</v>
      </c>
      <c r="C19" s="328" t="s">
        <v>149</v>
      </c>
      <c r="D19" s="254" t="s">
        <v>150</v>
      </c>
      <c r="E19" s="254" t="s">
        <v>151</v>
      </c>
      <c r="F19" s="255">
        <v>43344</v>
      </c>
      <c r="G19" s="255">
        <v>45139</v>
      </c>
      <c r="H19" s="254" t="s">
        <v>1792</v>
      </c>
      <c r="I19" s="228">
        <v>850000</v>
      </c>
      <c r="J19" s="254" t="s">
        <v>153</v>
      </c>
      <c r="K19" s="326" t="s">
        <v>154</v>
      </c>
      <c r="L19" s="326" t="s">
        <v>155</v>
      </c>
      <c r="M19" s="427"/>
      <c r="N19" s="223"/>
      <c r="O19" s="224"/>
      <c r="P19" s="224"/>
      <c r="Q19" s="424" t="s">
        <v>58</v>
      </c>
      <c r="R19" s="224"/>
      <c r="S19" s="227"/>
      <c r="T19" s="258" t="s">
        <v>1793</v>
      </c>
      <c r="U19" s="258" t="s">
        <v>1794</v>
      </c>
      <c r="V19" s="263"/>
      <c r="W19" s="263" t="s">
        <v>1795</v>
      </c>
      <c r="X19" s="263" t="s">
        <v>1796</v>
      </c>
      <c r="Y19" s="263"/>
      <c r="Z19" s="254"/>
      <c r="AA19" s="254"/>
      <c r="AB19" s="264"/>
      <c r="AC19" s="264"/>
      <c r="AD19" s="254"/>
      <c r="AE19" s="264"/>
      <c r="AF19" s="254"/>
      <c r="AG19" s="254"/>
      <c r="AH19" s="254"/>
      <c r="AI19" s="265"/>
      <c r="AJ19" s="422"/>
      <c r="AK19" s="220"/>
      <c r="AL19" s="220"/>
      <c r="AM19" s="221"/>
      <c r="AN19" s="220"/>
    </row>
    <row r="20" spans="1:40" s="235" customFormat="1" ht="56.25" customHeight="1" x14ac:dyDescent="0.25">
      <c r="A20" s="993"/>
      <c r="B20" s="226" t="s">
        <v>159</v>
      </c>
      <c r="C20" s="279" t="s">
        <v>1797</v>
      </c>
      <c r="D20" s="254" t="s">
        <v>161</v>
      </c>
      <c r="E20" s="254" t="s">
        <v>162</v>
      </c>
      <c r="F20" s="255">
        <v>43344</v>
      </c>
      <c r="G20" s="255">
        <v>44317</v>
      </c>
      <c r="H20" s="254" t="s">
        <v>1798</v>
      </c>
      <c r="I20" s="327">
        <v>30000</v>
      </c>
      <c r="J20" s="254" t="s">
        <v>164</v>
      </c>
      <c r="K20" s="254" t="s">
        <v>1799</v>
      </c>
      <c r="L20" s="254" t="s">
        <v>166</v>
      </c>
      <c r="M20" s="429" t="s">
        <v>1800</v>
      </c>
      <c r="N20" s="223"/>
      <c r="O20" s="224"/>
      <c r="P20" s="224"/>
      <c r="Q20" s="424"/>
      <c r="R20" s="224" t="s">
        <v>58</v>
      </c>
      <c r="S20" s="227"/>
      <c r="T20" s="268" t="s">
        <v>168</v>
      </c>
      <c r="U20" s="267" t="s">
        <v>169</v>
      </c>
      <c r="V20" s="267"/>
      <c r="W20" s="269" t="s">
        <v>1801</v>
      </c>
      <c r="X20" s="430"/>
      <c r="Y20" s="267"/>
      <c r="Z20" s="267"/>
      <c r="AA20" s="267"/>
      <c r="AB20" s="267"/>
      <c r="AC20" s="276"/>
      <c r="AD20" s="276"/>
      <c r="AE20" s="267"/>
      <c r="AF20" s="276"/>
      <c r="AG20" s="267"/>
      <c r="AH20" s="267"/>
      <c r="AI20" s="277" t="s">
        <v>171</v>
      </c>
      <c r="AJ20" s="422"/>
      <c r="AK20" s="220"/>
      <c r="AL20" s="220"/>
      <c r="AM20" s="221"/>
      <c r="AN20" s="220"/>
    </row>
    <row r="21" spans="1:40" s="235" customFormat="1" ht="56.25" customHeight="1" x14ac:dyDescent="0.25">
      <c r="A21" s="993"/>
      <c r="B21" s="226" t="s">
        <v>172</v>
      </c>
      <c r="C21" s="328" t="s">
        <v>173</v>
      </c>
      <c r="D21" s="254" t="s">
        <v>174</v>
      </c>
      <c r="E21" s="254" t="s">
        <v>175</v>
      </c>
      <c r="F21" s="255">
        <v>43344</v>
      </c>
      <c r="G21" s="255">
        <v>45139</v>
      </c>
      <c r="H21" s="254" t="s">
        <v>1802</v>
      </c>
      <c r="I21" s="327">
        <v>95000</v>
      </c>
      <c r="J21" s="254" t="s">
        <v>177</v>
      </c>
      <c r="K21" s="326" t="s">
        <v>1803</v>
      </c>
      <c r="L21" s="326" t="s">
        <v>179</v>
      </c>
      <c r="M21" s="429" t="s">
        <v>182</v>
      </c>
      <c r="N21" s="223"/>
      <c r="O21" s="224"/>
      <c r="P21" s="224" t="s">
        <v>58</v>
      </c>
      <c r="Q21" s="424"/>
      <c r="R21" s="224"/>
      <c r="S21" s="227" t="s">
        <v>7</v>
      </c>
      <c r="T21" s="426" t="s">
        <v>1804</v>
      </c>
      <c r="U21" s="426"/>
      <c r="V21" s="263" t="s">
        <v>1805</v>
      </c>
      <c r="W21" s="263" t="s">
        <v>1806</v>
      </c>
      <c r="X21" s="263" t="s">
        <v>1807</v>
      </c>
      <c r="Y21" s="263"/>
      <c r="Z21" s="254"/>
      <c r="AA21" s="254"/>
      <c r="AB21" s="264"/>
      <c r="AC21" s="264"/>
      <c r="AD21" s="254"/>
      <c r="AE21" s="264"/>
      <c r="AF21" s="254"/>
      <c r="AG21" s="254"/>
      <c r="AH21" s="254"/>
      <c r="AI21" s="265"/>
      <c r="AJ21" s="422"/>
      <c r="AK21" s="220"/>
      <c r="AL21" s="220"/>
      <c r="AM21" s="221"/>
      <c r="AN21" s="220"/>
    </row>
    <row r="22" spans="1:40" s="235" customFormat="1" ht="56.25" customHeight="1" x14ac:dyDescent="0.25">
      <c r="A22" s="993"/>
      <c r="B22" s="226" t="s">
        <v>185</v>
      </c>
      <c r="C22" s="279" t="s">
        <v>186</v>
      </c>
      <c r="D22" s="254" t="s">
        <v>187</v>
      </c>
      <c r="E22" s="254" t="s">
        <v>188</v>
      </c>
      <c r="F22" s="255">
        <v>43525</v>
      </c>
      <c r="G22" s="255">
        <v>45139</v>
      </c>
      <c r="H22" s="254" t="s">
        <v>1808</v>
      </c>
      <c r="I22" s="327">
        <v>100000</v>
      </c>
      <c r="J22" s="254" t="s">
        <v>190</v>
      </c>
      <c r="K22" s="254" t="s">
        <v>1809</v>
      </c>
      <c r="L22" s="254" t="s">
        <v>192</v>
      </c>
      <c r="M22" s="429" t="s">
        <v>193</v>
      </c>
      <c r="N22" s="223"/>
      <c r="O22" s="224"/>
      <c r="P22" s="224"/>
      <c r="Q22" s="424" t="s">
        <v>58</v>
      </c>
      <c r="R22" s="224"/>
      <c r="S22" s="227"/>
      <c r="T22" s="426" t="s">
        <v>1810</v>
      </c>
      <c r="U22" s="426" t="s">
        <v>1811</v>
      </c>
      <c r="V22" s="263"/>
      <c r="W22" s="263" t="s">
        <v>1812</v>
      </c>
      <c r="X22" s="263" t="s">
        <v>1813</v>
      </c>
      <c r="Y22" s="263"/>
      <c r="Z22" s="254"/>
      <c r="AA22" s="254"/>
      <c r="AB22" s="264"/>
      <c r="AC22" s="264"/>
      <c r="AD22" s="254"/>
      <c r="AE22" s="264"/>
      <c r="AF22" s="254"/>
      <c r="AG22" s="254"/>
      <c r="AH22" s="254"/>
      <c r="AI22" s="265"/>
      <c r="AJ22" s="422"/>
      <c r="AK22" s="220"/>
      <c r="AL22" s="220"/>
      <c r="AM22" s="221"/>
      <c r="AN22" s="220"/>
    </row>
    <row r="23" spans="1:40" s="235" customFormat="1" ht="56.25" customHeight="1" x14ac:dyDescent="0.25">
      <c r="A23" s="993"/>
      <c r="B23" s="226" t="s">
        <v>198</v>
      </c>
      <c r="C23" s="328" t="s">
        <v>1814</v>
      </c>
      <c r="D23" s="254" t="s">
        <v>200</v>
      </c>
      <c r="E23" s="254" t="s">
        <v>201</v>
      </c>
      <c r="F23" s="255">
        <v>43344</v>
      </c>
      <c r="G23" s="255">
        <v>44774</v>
      </c>
      <c r="H23" s="254" t="s">
        <v>1802</v>
      </c>
      <c r="I23" s="327">
        <v>110000</v>
      </c>
      <c r="J23" s="254" t="s">
        <v>202</v>
      </c>
      <c r="K23" s="326" t="s">
        <v>203</v>
      </c>
      <c r="L23" s="326" t="s">
        <v>56</v>
      </c>
      <c r="M23" s="427" t="s">
        <v>1815</v>
      </c>
      <c r="N23" s="223"/>
      <c r="O23" s="224"/>
      <c r="P23" s="224"/>
      <c r="Q23" s="424"/>
      <c r="R23" s="224" t="s">
        <v>58</v>
      </c>
      <c r="S23" s="227"/>
      <c r="T23" s="268" t="s">
        <v>204</v>
      </c>
      <c r="U23" s="267" t="s">
        <v>205</v>
      </c>
      <c r="V23" s="267"/>
      <c r="W23" s="269" t="s">
        <v>176</v>
      </c>
      <c r="X23" s="278"/>
      <c r="Y23" s="267"/>
      <c r="Z23" s="267"/>
      <c r="AA23" s="267"/>
      <c r="AB23" s="267"/>
      <c r="AC23" s="276"/>
      <c r="AD23" s="276"/>
      <c r="AE23" s="267"/>
      <c r="AF23" s="276"/>
      <c r="AG23" s="267"/>
      <c r="AH23" s="267"/>
      <c r="AI23" s="272" t="s">
        <v>206</v>
      </c>
      <c r="AJ23" s="422"/>
      <c r="AK23" s="220"/>
      <c r="AL23" s="220"/>
      <c r="AM23" s="221"/>
      <c r="AN23" s="220"/>
    </row>
    <row r="24" spans="1:40" s="235" customFormat="1" ht="56.25" customHeight="1" x14ac:dyDescent="0.25">
      <c r="A24" s="993"/>
      <c r="B24" s="226" t="s">
        <v>207</v>
      </c>
      <c r="C24" s="328" t="s">
        <v>208</v>
      </c>
      <c r="D24" s="254" t="s">
        <v>209</v>
      </c>
      <c r="E24" s="254" t="s">
        <v>210</v>
      </c>
      <c r="F24" s="255">
        <v>43497</v>
      </c>
      <c r="G24" s="255">
        <v>45139</v>
      </c>
      <c r="H24" s="254" t="s">
        <v>1816</v>
      </c>
      <c r="I24" s="325">
        <v>225000</v>
      </c>
      <c r="J24" s="254" t="s">
        <v>1817</v>
      </c>
      <c r="K24" s="330" t="s">
        <v>213</v>
      </c>
      <c r="L24" s="330" t="s">
        <v>214</v>
      </c>
      <c r="M24" s="431"/>
      <c r="N24" s="223"/>
      <c r="O24" s="224"/>
      <c r="P24" s="224"/>
      <c r="Q24" s="424" t="s">
        <v>58</v>
      </c>
      <c r="R24" s="224"/>
      <c r="S24" s="227"/>
      <c r="T24" s="426" t="s">
        <v>1818</v>
      </c>
      <c r="U24" s="426" t="s">
        <v>1819</v>
      </c>
      <c r="V24" s="263" t="s">
        <v>1820</v>
      </c>
      <c r="W24" s="263" t="s">
        <v>1821</v>
      </c>
      <c r="X24" s="279" t="s">
        <v>1822</v>
      </c>
      <c r="Y24" s="263" t="s">
        <v>1823</v>
      </c>
      <c r="Z24" s="254" t="s">
        <v>1824</v>
      </c>
      <c r="AA24" s="254" t="s">
        <v>1825</v>
      </c>
      <c r="AB24" s="264"/>
      <c r="AC24" s="264"/>
      <c r="AD24" s="455"/>
      <c r="AE24" s="264" t="s">
        <v>1826</v>
      </c>
      <c r="AF24" s="254" t="s">
        <v>1827</v>
      </c>
      <c r="AG24" s="254"/>
      <c r="AH24" s="254"/>
      <c r="AI24" s="265" t="s">
        <v>1828</v>
      </c>
      <c r="AJ24" s="422"/>
      <c r="AK24" s="220"/>
      <c r="AL24" s="220"/>
      <c r="AM24" s="221"/>
      <c r="AN24" s="220"/>
    </row>
    <row r="25" spans="1:40" s="235" customFormat="1" ht="56.25" customHeight="1" x14ac:dyDescent="0.25">
      <c r="A25" s="993"/>
      <c r="B25" s="226" t="s">
        <v>218</v>
      </c>
      <c r="C25" s="328" t="s">
        <v>219</v>
      </c>
      <c r="D25" s="254" t="s">
        <v>220</v>
      </c>
      <c r="E25" s="254" t="s">
        <v>221</v>
      </c>
      <c r="F25" s="255">
        <v>43344</v>
      </c>
      <c r="G25" s="255">
        <v>45139</v>
      </c>
      <c r="H25" s="254" t="s">
        <v>1829</v>
      </c>
      <c r="I25" s="327">
        <v>100000</v>
      </c>
      <c r="J25" s="254" t="s">
        <v>223</v>
      </c>
      <c r="K25" s="330" t="s">
        <v>1830</v>
      </c>
      <c r="L25" s="330" t="s">
        <v>225</v>
      </c>
      <c r="M25" s="331" t="s">
        <v>226</v>
      </c>
      <c r="N25" s="223"/>
      <c r="O25" s="224"/>
      <c r="P25" s="224" t="s">
        <v>58</v>
      </c>
      <c r="Q25" s="424"/>
      <c r="R25" s="224"/>
      <c r="S25" s="227"/>
      <c r="T25" s="426" t="s">
        <v>1831</v>
      </c>
      <c r="U25" s="426"/>
      <c r="V25" s="263" t="s">
        <v>1832</v>
      </c>
      <c r="W25" s="275" t="s">
        <v>1833</v>
      </c>
      <c r="X25" s="280" t="s">
        <v>1834</v>
      </c>
      <c r="Y25" s="263"/>
      <c r="Z25" s="254"/>
      <c r="AA25" s="254"/>
      <c r="AB25" s="264"/>
      <c r="AC25" s="264"/>
      <c r="AD25" s="254"/>
      <c r="AE25" s="264"/>
      <c r="AF25" s="254"/>
      <c r="AG25" s="254"/>
      <c r="AH25" s="254"/>
      <c r="AI25" s="265"/>
      <c r="AJ25" s="422"/>
      <c r="AK25" s="220"/>
      <c r="AL25" s="220"/>
      <c r="AM25" s="221"/>
      <c r="AN25" s="220"/>
    </row>
    <row r="26" spans="1:40" s="235" customFormat="1" ht="56.25" customHeight="1" x14ac:dyDescent="0.25">
      <c r="A26" s="993"/>
      <c r="B26" s="226" t="s">
        <v>231</v>
      </c>
      <c r="C26" s="279" t="s">
        <v>1835</v>
      </c>
      <c r="D26" s="254" t="s">
        <v>233</v>
      </c>
      <c r="E26" s="254" t="s">
        <v>234</v>
      </c>
      <c r="F26" s="255">
        <v>43344</v>
      </c>
      <c r="G26" s="255">
        <v>43739</v>
      </c>
      <c r="H26" s="254" t="s">
        <v>1836</v>
      </c>
      <c r="I26" s="327">
        <v>15000</v>
      </c>
      <c r="J26" s="254" t="s">
        <v>236</v>
      </c>
      <c r="K26" s="254" t="s">
        <v>1837</v>
      </c>
      <c r="L26" s="254" t="s">
        <v>238</v>
      </c>
      <c r="M26" s="429" t="s">
        <v>1838</v>
      </c>
      <c r="N26" s="223"/>
      <c r="O26" s="224"/>
      <c r="P26" s="224"/>
      <c r="Q26" s="424"/>
      <c r="R26" s="224" t="s">
        <v>58</v>
      </c>
      <c r="S26" s="227"/>
      <c r="T26" s="268" t="s">
        <v>181</v>
      </c>
      <c r="U26" s="268" t="s">
        <v>182</v>
      </c>
      <c r="V26" s="268" t="s">
        <v>239</v>
      </c>
      <c r="W26" s="269" t="s">
        <v>176</v>
      </c>
      <c r="X26" s="26" t="s">
        <v>240</v>
      </c>
      <c r="Y26" s="281"/>
      <c r="Z26" s="282"/>
      <c r="AA26" s="267"/>
      <c r="AB26" s="267"/>
      <c r="AC26" s="276"/>
      <c r="AD26" s="276"/>
      <c r="AE26" s="267"/>
      <c r="AF26" s="276"/>
      <c r="AG26" s="267"/>
      <c r="AH26" s="267"/>
      <c r="AI26" s="277" t="s">
        <v>241</v>
      </c>
      <c r="AJ26" s="422"/>
      <c r="AK26" s="220"/>
      <c r="AL26" s="220"/>
      <c r="AM26" s="221"/>
      <c r="AN26" s="220"/>
    </row>
    <row r="27" spans="1:40" s="235" customFormat="1" ht="56.25" customHeight="1" x14ac:dyDescent="0.25">
      <c r="A27" s="993"/>
      <c r="B27" s="226" t="s">
        <v>242</v>
      </c>
      <c r="C27" s="279" t="s">
        <v>243</v>
      </c>
      <c r="D27" s="254" t="s">
        <v>244</v>
      </c>
      <c r="E27" s="254" t="s">
        <v>210</v>
      </c>
      <c r="F27" s="255">
        <v>43497</v>
      </c>
      <c r="G27" s="255">
        <v>45139</v>
      </c>
      <c r="H27" s="254" t="s">
        <v>1839</v>
      </c>
      <c r="I27" s="327">
        <v>40000</v>
      </c>
      <c r="J27" s="254" t="s">
        <v>163</v>
      </c>
      <c r="K27" s="254" t="s">
        <v>1840</v>
      </c>
      <c r="L27" s="254" t="s">
        <v>248</v>
      </c>
      <c r="M27" s="429"/>
      <c r="N27" s="223"/>
      <c r="O27" s="224" t="s">
        <v>58</v>
      </c>
      <c r="P27" s="224"/>
      <c r="Q27" s="424"/>
      <c r="R27" s="224"/>
      <c r="S27" s="227"/>
      <c r="T27" s="283" t="s">
        <v>1841</v>
      </c>
      <c r="U27" s="426" t="s">
        <v>1842</v>
      </c>
      <c r="V27" s="263" t="s">
        <v>1843</v>
      </c>
      <c r="W27" s="263" t="s">
        <v>1844</v>
      </c>
      <c r="X27" s="263"/>
      <c r="Y27" s="263"/>
      <c r="Z27" s="254"/>
      <c r="AA27" s="254"/>
      <c r="AB27" s="264"/>
      <c r="AC27" s="264"/>
      <c r="AD27" s="254"/>
      <c r="AE27" s="264"/>
      <c r="AF27" s="254"/>
      <c r="AG27" s="254"/>
      <c r="AH27" s="254"/>
      <c r="AI27" s="265"/>
      <c r="AJ27" s="422"/>
      <c r="AK27" s="220"/>
      <c r="AL27" s="220"/>
      <c r="AM27" s="221"/>
      <c r="AN27" s="220"/>
    </row>
    <row r="28" spans="1:40" s="235" customFormat="1" ht="56.25" customHeight="1" x14ac:dyDescent="0.25">
      <c r="A28" s="993"/>
      <c r="B28" s="226" t="s">
        <v>253</v>
      </c>
      <c r="C28" s="279" t="s">
        <v>254</v>
      </c>
      <c r="D28" s="254" t="s">
        <v>255</v>
      </c>
      <c r="E28" s="254" t="s">
        <v>210</v>
      </c>
      <c r="F28" s="255">
        <v>43497</v>
      </c>
      <c r="G28" s="255">
        <v>45139</v>
      </c>
      <c r="H28" s="254" t="s">
        <v>1839</v>
      </c>
      <c r="I28" s="327">
        <v>40000</v>
      </c>
      <c r="J28" s="254" t="s">
        <v>256</v>
      </c>
      <c r="K28" s="254" t="s">
        <v>1799</v>
      </c>
      <c r="L28" s="254" t="s">
        <v>257</v>
      </c>
      <c r="M28" s="429"/>
      <c r="N28" s="223"/>
      <c r="O28" s="224" t="s">
        <v>58</v>
      </c>
      <c r="P28" s="224"/>
      <c r="Q28" s="424"/>
      <c r="R28" s="224"/>
      <c r="S28" s="227"/>
      <c r="T28" s="426" t="s">
        <v>1845</v>
      </c>
      <c r="U28" s="426"/>
      <c r="V28" s="263" t="s">
        <v>1843</v>
      </c>
      <c r="W28" s="263" t="s">
        <v>1846</v>
      </c>
      <c r="X28" s="263"/>
      <c r="Y28" s="263"/>
      <c r="Z28" s="254"/>
      <c r="AA28" s="254"/>
      <c r="AB28" s="264"/>
      <c r="AC28" s="264"/>
      <c r="AD28" s="254"/>
      <c r="AE28" s="264"/>
      <c r="AF28" s="254"/>
      <c r="AG28" s="254"/>
      <c r="AH28" s="254"/>
      <c r="AI28" s="265"/>
      <c r="AJ28" s="422"/>
      <c r="AK28" s="220"/>
      <c r="AL28" s="220"/>
      <c r="AM28" s="221"/>
      <c r="AN28" s="220"/>
    </row>
    <row r="29" spans="1:40" s="235" customFormat="1" ht="56.25" customHeight="1" x14ac:dyDescent="0.25">
      <c r="A29" s="993"/>
      <c r="B29" s="226" t="s">
        <v>258</v>
      </c>
      <c r="C29" s="279" t="s">
        <v>259</v>
      </c>
      <c r="D29" s="254" t="s">
        <v>260</v>
      </c>
      <c r="E29" s="254" t="s">
        <v>261</v>
      </c>
      <c r="F29" s="255">
        <v>43709</v>
      </c>
      <c r="G29" s="255">
        <v>45139</v>
      </c>
      <c r="H29" s="254" t="s">
        <v>1847</v>
      </c>
      <c r="I29" s="327">
        <v>15000</v>
      </c>
      <c r="J29" s="254" t="s">
        <v>263</v>
      </c>
      <c r="K29" s="254" t="s">
        <v>264</v>
      </c>
      <c r="L29" s="254" t="s">
        <v>265</v>
      </c>
      <c r="M29" s="429"/>
      <c r="N29" s="223"/>
      <c r="O29" s="224"/>
      <c r="P29" s="224" t="s">
        <v>58</v>
      </c>
      <c r="Q29" s="424"/>
      <c r="R29" s="224"/>
      <c r="S29" s="227"/>
      <c r="T29" s="426" t="s">
        <v>1848</v>
      </c>
      <c r="U29" s="426"/>
      <c r="V29" s="263" t="s">
        <v>1849</v>
      </c>
      <c r="W29" s="263" t="s">
        <v>1850</v>
      </c>
      <c r="X29" s="263" t="s">
        <v>1851</v>
      </c>
      <c r="Y29" s="263"/>
      <c r="Z29" s="254"/>
      <c r="AA29" s="254"/>
      <c r="AB29" s="264"/>
      <c r="AC29" s="264"/>
      <c r="AD29" s="254"/>
      <c r="AE29" s="264"/>
      <c r="AF29" s="254"/>
      <c r="AG29" s="254"/>
      <c r="AH29" s="254"/>
      <c r="AI29" s="265"/>
      <c r="AJ29" s="422"/>
      <c r="AK29" s="220"/>
      <c r="AL29" s="220"/>
      <c r="AM29" s="221"/>
      <c r="AN29" s="220"/>
    </row>
    <row r="30" spans="1:40" s="235" customFormat="1" ht="56.25" customHeight="1" x14ac:dyDescent="0.25">
      <c r="A30" s="993"/>
      <c r="B30" s="226" t="s">
        <v>270</v>
      </c>
      <c r="C30" s="279" t="s">
        <v>1852</v>
      </c>
      <c r="D30" s="254" t="s">
        <v>272</v>
      </c>
      <c r="E30" s="254" t="s">
        <v>273</v>
      </c>
      <c r="F30" s="255">
        <v>43344</v>
      </c>
      <c r="G30" s="255">
        <v>45139</v>
      </c>
      <c r="H30" s="254" t="s">
        <v>1829</v>
      </c>
      <c r="I30" s="325">
        <v>50000</v>
      </c>
      <c r="J30" s="254" t="s">
        <v>274</v>
      </c>
      <c r="K30" s="332" t="s">
        <v>1853</v>
      </c>
      <c r="L30" s="254" t="s">
        <v>276</v>
      </c>
      <c r="M30" s="333" t="s">
        <v>277</v>
      </c>
      <c r="N30" s="223"/>
      <c r="O30" s="224"/>
      <c r="P30" s="224"/>
      <c r="Q30" s="424" t="s">
        <v>58</v>
      </c>
      <c r="R30" s="224"/>
      <c r="S30" s="227"/>
      <c r="T30" s="426" t="s">
        <v>1854</v>
      </c>
      <c r="U30" s="284" t="s">
        <v>1855</v>
      </c>
      <c r="V30" s="263" t="s">
        <v>1856</v>
      </c>
      <c r="W30" s="275" t="s">
        <v>1857</v>
      </c>
      <c r="X30" s="263" t="s">
        <v>1858</v>
      </c>
      <c r="Y30" s="263"/>
      <c r="Z30" s="254"/>
      <c r="AA30" s="254"/>
      <c r="AB30" s="264"/>
      <c r="AC30" s="264"/>
      <c r="AD30" s="254"/>
      <c r="AE30" s="264"/>
      <c r="AF30" s="254"/>
      <c r="AG30" s="254"/>
      <c r="AH30" s="254"/>
      <c r="AI30" s="265"/>
      <c r="AJ30" s="422"/>
      <c r="AK30" s="220"/>
      <c r="AL30" s="220"/>
      <c r="AM30" s="221"/>
      <c r="AN30" s="220"/>
    </row>
    <row r="31" spans="1:40" s="235" customFormat="1" ht="56.25" customHeight="1" x14ac:dyDescent="0.25">
      <c r="A31" s="993"/>
      <c r="B31" s="226" t="s">
        <v>282</v>
      </c>
      <c r="C31" s="279" t="s">
        <v>283</v>
      </c>
      <c r="D31" s="254" t="s">
        <v>284</v>
      </c>
      <c r="E31" s="254" t="s">
        <v>285</v>
      </c>
      <c r="F31" s="255">
        <v>43709</v>
      </c>
      <c r="G31" s="255">
        <v>45139</v>
      </c>
      <c r="H31" s="254" t="s">
        <v>1802</v>
      </c>
      <c r="I31" s="327">
        <v>150000</v>
      </c>
      <c r="J31" s="254" t="s">
        <v>286</v>
      </c>
      <c r="K31" s="254" t="s">
        <v>56</v>
      </c>
      <c r="L31" s="254" t="s">
        <v>192</v>
      </c>
      <c r="M31" s="429"/>
      <c r="N31" s="223"/>
      <c r="O31" s="224"/>
      <c r="P31" s="224" t="s">
        <v>58</v>
      </c>
      <c r="Q31" s="424"/>
      <c r="R31" s="224"/>
      <c r="S31" s="227"/>
      <c r="T31" s="426" t="s">
        <v>1859</v>
      </c>
      <c r="U31" s="426"/>
      <c r="V31" s="263" t="s">
        <v>1860</v>
      </c>
      <c r="W31" s="263" t="s">
        <v>1861</v>
      </c>
      <c r="X31" s="285" t="s">
        <v>1862</v>
      </c>
      <c r="Y31" s="263"/>
      <c r="Z31" s="254"/>
      <c r="AA31" s="254"/>
      <c r="AB31" s="264"/>
      <c r="AC31" s="264"/>
      <c r="AD31" s="254"/>
      <c r="AE31" s="264"/>
      <c r="AF31" s="254"/>
      <c r="AG31" s="254"/>
      <c r="AH31" s="254"/>
      <c r="AI31" s="265"/>
      <c r="AJ31" s="422"/>
      <c r="AK31" s="220"/>
      <c r="AL31" s="220"/>
      <c r="AM31" s="221"/>
      <c r="AN31" s="220"/>
    </row>
    <row r="32" spans="1:40" s="235" customFormat="1" ht="56.25" customHeight="1" x14ac:dyDescent="0.25">
      <c r="A32" s="993"/>
      <c r="B32" s="226" t="s">
        <v>289</v>
      </c>
      <c r="C32" s="279" t="s">
        <v>290</v>
      </c>
      <c r="D32" s="254" t="s">
        <v>291</v>
      </c>
      <c r="E32" s="254" t="s">
        <v>292</v>
      </c>
      <c r="F32" s="255">
        <v>43891</v>
      </c>
      <c r="G32" s="255">
        <v>45139</v>
      </c>
      <c r="H32" s="254" t="s">
        <v>1802</v>
      </c>
      <c r="I32" s="327">
        <v>80000</v>
      </c>
      <c r="J32" s="254" t="s">
        <v>293</v>
      </c>
      <c r="K32" s="254" t="s">
        <v>1863</v>
      </c>
      <c r="L32" s="254" t="s">
        <v>295</v>
      </c>
      <c r="M32" s="429" t="s">
        <v>1864</v>
      </c>
      <c r="N32" s="223"/>
      <c r="O32" s="224"/>
      <c r="P32" s="224" t="s">
        <v>58</v>
      </c>
      <c r="Q32" s="424"/>
      <c r="R32" s="224"/>
      <c r="S32" s="227"/>
      <c r="T32" s="426" t="s">
        <v>1865</v>
      </c>
      <c r="U32" s="426"/>
      <c r="V32" s="263" t="s">
        <v>1866</v>
      </c>
      <c r="W32" s="263" t="s">
        <v>1867</v>
      </c>
      <c r="X32" s="263" t="s">
        <v>1868</v>
      </c>
      <c r="Y32" s="263"/>
      <c r="Z32" s="254"/>
      <c r="AA32" s="254"/>
      <c r="AB32" s="264"/>
      <c r="AC32" s="264"/>
      <c r="AD32" s="254"/>
      <c r="AE32" s="264"/>
      <c r="AF32" s="254"/>
      <c r="AG32" s="254"/>
      <c r="AH32" s="254"/>
      <c r="AI32" s="265"/>
      <c r="AJ32" s="422"/>
      <c r="AK32" s="220"/>
      <c r="AL32" s="220"/>
      <c r="AM32" s="221"/>
      <c r="AN32" s="220"/>
    </row>
    <row r="33" spans="1:40" s="235" customFormat="1" ht="56.25" customHeight="1" x14ac:dyDescent="0.25">
      <c r="A33" s="993"/>
      <c r="B33" s="226" t="s">
        <v>299</v>
      </c>
      <c r="C33" s="279" t="s">
        <v>300</v>
      </c>
      <c r="D33" s="254" t="s">
        <v>301</v>
      </c>
      <c r="E33" s="254" t="s">
        <v>302</v>
      </c>
      <c r="F33" s="255">
        <v>43344</v>
      </c>
      <c r="G33" s="255">
        <v>45139</v>
      </c>
      <c r="H33" s="254" t="s">
        <v>1869</v>
      </c>
      <c r="I33" s="327">
        <v>31000</v>
      </c>
      <c r="J33" s="254" t="s">
        <v>304</v>
      </c>
      <c r="K33" s="254" t="s">
        <v>305</v>
      </c>
      <c r="L33" s="254" t="s">
        <v>192</v>
      </c>
      <c r="M33" s="429"/>
      <c r="N33" s="223"/>
      <c r="O33" s="224"/>
      <c r="P33" s="224"/>
      <c r="Q33" s="424" t="s">
        <v>58</v>
      </c>
      <c r="R33" s="224"/>
      <c r="S33" s="227"/>
      <c r="T33" s="426" t="s">
        <v>1870</v>
      </c>
      <c r="U33" s="426" t="s">
        <v>1871</v>
      </c>
      <c r="V33" s="263" t="s">
        <v>1872</v>
      </c>
      <c r="W33" s="263" t="s">
        <v>1873</v>
      </c>
      <c r="X33" s="280" t="s">
        <v>1874</v>
      </c>
      <c r="Y33" s="263"/>
      <c r="Z33" s="254"/>
      <c r="AA33" s="254"/>
      <c r="AB33" s="264"/>
      <c r="AC33" s="264"/>
      <c r="AD33" s="254"/>
      <c r="AE33" s="264"/>
      <c r="AF33" s="254"/>
      <c r="AG33" s="254"/>
      <c r="AH33" s="254"/>
      <c r="AI33" s="265"/>
      <c r="AJ33" s="422"/>
      <c r="AK33" s="220"/>
      <c r="AL33" s="220"/>
      <c r="AM33" s="221"/>
      <c r="AN33" s="220"/>
    </row>
    <row r="34" spans="1:40" s="235" customFormat="1" ht="56.25" customHeight="1" x14ac:dyDescent="0.25">
      <c r="A34" s="993"/>
      <c r="B34" s="226" t="s">
        <v>308</v>
      </c>
      <c r="C34" s="279" t="s">
        <v>309</v>
      </c>
      <c r="D34" s="334" t="s">
        <v>310</v>
      </c>
      <c r="E34" s="254" t="s">
        <v>311</v>
      </c>
      <c r="F34" s="255">
        <v>43344</v>
      </c>
      <c r="G34" s="255">
        <v>45139</v>
      </c>
      <c r="H34" s="254" t="s">
        <v>1875</v>
      </c>
      <c r="I34" s="327">
        <v>5000</v>
      </c>
      <c r="J34" s="254" t="s">
        <v>1876</v>
      </c>
      <c r="K34" s="254" t="s">
        <v>1877</v>
      </c>
      <c r="L34" s="254" t="s">
        <v>315</v>
      </c>
      <c r="M34" s="429"/>
      <c r="N34" s="223"/>
      <c r="O34" s="224"/>
      <c r="P34" s="224" t="s">
        <v>58</v>
      </c>
      <c r="Q34" s="424"/>
      <c r="R34" s="224"/>
      <c r="S34" s="227"/>
      <c r="T34" s="426" t="s">
        <v>1878</v>
      </c>
      <c r="U34" s="426"/>
      <c r="V34" s="263"/>
      <c r="W34" s="263" t="s">
        <v>1879</v>
      </c>
      <c r="X34" s="285" t="s">
        <v>1880</v>
      </c>
      <c r="Y34" s="263"/>
      <c r="Z34" s="254"/>
      <c r="AA34" s="254"/>
      <c r="AB34" s="264"/>
      <c r="AC34" s="264"/>
      <c r="AD34" s="254"/>
      <c r="AE34" s="264"/>
      <c r="AF34" s="254"/>
      <c r="AG34" s="254"/>
      <c r="AH34" s="254"/>
      <c r="AI34" s="265"/>
      <c r="AJ34" s="422"/>
      <c r="AK34" s="220"/>
      <c r="AL34" s="220"/>
      <c r="AM34" s="221"/>
      <c r="AN34" s="220"/>
    </row>
    <row r="35" spans="1:40" s="235" customFormat="1" ht="56.25" customHeight="1" x14ac:dyDescent="0.25">
      <c r="A35" s="993"/>
      <c r="B35" s="226" t="s">
        <v>319</v>
      </c>
      <c r="C35" s="328" t="s">
        <v>1881</v>
      </c>
      <c r="D35" s="254" t="s">
        <v>321</v>
      </c>
      <c r="E35" s="254" t="s">
        <v>322</v>
      </c>
      <c r="F35" s="255">
        <v>43344</v>
      </c>
      <c r="G35" s="255">
        <v>45139</v>
      </c>
      <c r="H35" s="254" t="s">
        <v>1882</v>
      </c>
      <c r="I35" s="325">
        <v>80000</v>
      </c>
      <c r="J35" s="254" t="s">
        <v>324</v>
      </c>
      <c r="K35" s="326" t="s">
        <v>325</v>
      </c>
      <c r="L35" s="326" t="s">
        <v>326</v>
      </c>
      <c r="M35" s="429" t="s">
        <v>1883</v>
      </c>
      <c r="N35" s="223"/>
      <c r="O35" s="224"/>
      <c r="P35" s="224"/>
      <c r="Q35" s="424" t="s">
        <v>58</v>
      </c>
      <c r="R35" s="224"/>
      <c r="S35" s="227"/>
      <c r="T35" s="425" t="s">
        <v>1884</v>
      </c>
      <c r="U35" s="273" t="s">
        <v>1885</v>
      </c>
      <c r="V35" s="286" t="s">
        <v>1886</v>
      </c>
      <c r="W35" s="263" t="s">
        <v>1887</v>
      </c>
      <c r="X35" s="280" t="s">
        <v>1888</v>
      </c>
      <c r="Y35" s="263"/>
      <c r="Z35" s="254"/>
      <c r="AA35" s="254"/>
      <c r="AB35" s="264"/>
      <c r="AC35" s="264"/>
      <c r="AD35" s="254"/>
      <c r="AE35" s="264"/>
      <c r="AF35" s="254"/>
      <c r="AG35" s="254"/>
      <c r="AH35" s="254"/>
      <c r="AI35" s="265"/>
      <c r="AJ35" s="422"/>
      <c r="AK35" s="220"/>
      <c r="AL35" s="220"/>
      <c r="AM35" s="221"/>
      <c r="AN35" s="220"/>
    </row>
    <row r="36" spans="1:40" s="235" customFormat="1" ht="56.25" customHeight="1" x14ac:dyDescent="0.25">
      <c r="A36" s="993"/>
      <c r="B36" s="226" t="s">
        <v>331</v>
      </c>
      <c r="C36" s="279" t="s">
        <v>332</v>
      </c>
      <c r="D36" s="329" t="s">
        <v>333</v>
      </c>
      <c r="E36" s="329" t="s">
        <v>334</v>
      </c>
      <c r="F36" s="255">
        <v>43344</v>
      </c>
      <c r="G36" s="255">
        <v>45139</v>
      </c>
      <c r="H36" s="329" t="s">
        <v>1889</v>
      </c>
      <c r="I36" s="325">
        <v>1500000</v>
      </c>
      <c r="J36" s="329" t="s">
        <v>336</v>
      </c>
      <c r="K36" s="239" t="s">
        <v>1890</v>
      </c>
      <c r="L36" s="329" t="s">
        <v>338</v>
      </c>
      <c r="M36" s="427" t="s">
        <v>339</v>
      </c>
      <c r="N36" s="223"/>
      <c r="O36" s="224"/>
      <c r="P36" s="224"/>
      <c r="Q36" s="424" t="s">
        <v>58</v>
      </c>
      <c r="R36" s="224"/>
      <c r="S36" s="227"/>
      <c r="T36" s="426" t="s">
        <v>1891</v>
      </c>
      <c r="U36" s="426" t="s">
        <v>1892</v>
      </c>
      <c r="V36" s="263" t="s">
        <v>1893</v>
      </c>
      <c r="W36" s="263" t="s">
        <v>335</v>
      </c>
      <c r="X36" s="263"/>
      <c r="Y36" s="263"/>
      <c r="Z36" s="254"/>
      <c r="AA36" s="254"/>
      <c r="AB36" s="264"/>
      <c r="AC36" s="264"/>
      <c r="AD36" s="254"/>
      <c r="AE36" s="264"/>
      <c r="AF36" s="254"/>
      <c r="AG36" s="254"/>
      <c r="AH36" s="254"/>
      <c r="AI36" s="265"/>
      <c r="AJ36" s="422"/>
      <c r="AK36" s="220"/>
      <c r="AL36" s="220"/>
      <c r="AM36" s="221"/>
      <c r="AN36" s="220"/>
    </row>
    <row r="37" spans="1:40" s="235" customFormat="1" ht="56.25" customHeight="1" x14ac:dyDescent="0.25">
      <c r="A37" s="993"/>
      <c r="B37" s="226" t="s">
        <v>344</v>
      </c>
      <c r="C37" s="279" t="s">
        <v>345</v>
      </c>
      <c r="D37" s="329" t="s">
        <v>346</v>
      </c>
      <c r="E37" s="329" t="s">
        <v>347</v>
      </c>
      <c r="F37" s="255">
        <v>43344</v>
      </c>
      <c r="G37" s="255">
        <v>45139</v>
      </c>
      <c r="H37" s="329" t="s">
        <v>1889</v>
      </c>
      <c r="I37" s="325">
        <v>1500000</v>
      </c>
      <c r="J37" s="329" t="s">
        <v>348</v>
      </c>
      <c r="K37" s="326" t="s">
        <v>1894</v>
      </c>
      <c r="L37" s="239" t="s">
        <v>192</v>
      </c>
      <c r="M37" s="427" t="s">
        <v>339</v>
      </c>
      <c r="N37" s="223"/>
      <c r="O37" s="224"/>
      <c r="P37" s="224"/>
      <c r="Q37" s="424" t="s">
        <v>58</v>
      </c>
      <c r="R37" s="224"/>
      <c r="S37" s="227"/>
      <c r="T37" s="426" t="s">
        <v>1895</v>
      </c>
      <c r="U37" s="426" t="s">
        <v>1896</v>
      </c>
      <c r="V37" s="263" t="s">
        <v>1893</v>
      </c>
      <c r="W37" s="263" t="s">
        <v>335</v>
      </c>
      <c r="X37" s="263"/>
      <c r="Y37" s="263"/>
      <c r="Z37" s="254"/>
      <c r="AA37" s="254"/>
      <c r="AB37" s="264"/>
      <c r="AC37" s="264"/>
      <c r="AD37" s="254"/>
      <c r="AE37" s="264"/>
      <c r="AF37" s="254"/>
      <c r="AG37" s="254"/>
      <c r="AH37" s="254"/>
      <c r="AI37" s="265"/>
      <c r="AJ37" s="422"/>
      <c r="AK37" s="220"/>
      <c r="AL37" s="220"/>
      <c r="AM37" s="221"/>
      <c r="AN37" s="220"/>
    </row>
    <row r="38" spans="1:40" s="235" customFormat="1" ht="56.25" customHeight="1" x14ac:dyDescent="0.25">
      <c r="A38" s="993"/>
      <c r="B38" s="226" t="s">
        <v>352</v>
      </c>
      <c r="C38" s="279" t="s">
        <v>353</v>
      </c>
      <c r="D38" s="329" t="s">
        <v>354</v>
      </c>
      <c r="E38" s="329" t="s">
        <v>347</v>
      </c>
      <c r="F38" s="255">
        <v>43344</v>
      </c>
      <c r="G38" s="255">
        <v>45139</v>
      </c>
      <c r="H38" s="329" t="s">
        <v>1889</v>
      </c>
      <c r="I38" s="325">
        <v>2000000</v>
      </c>
      <c r="J38" s="239" t="s">
        <v>1897</v>
      </c>
      <c r="K38" s="254" t="s">
        <v>1890</v>
      </c>
      <c r="L38" s="239" t="s">
        <v>192</v>
      </c>
      <c r="M38" s="427" t="s">
        <v>339</v>
      </c>
      <c r="N38" s="223"/>
      <c r="O38" s="224"/>
      <c r="P38" s="224"/>
      <c r="Q38" s="424" t="s">
        <v>58</v>
      </c>
      <c r="R38" s="224"/>
      <c r="S38" s="227"/>
      <c r="T38" s="426" t="s">
        <v>1898</v>
      </c>
      <c r="U38" s="426" t="s">
        <v>1899</v>
      </c>
      <c r="V38" s="263" t="s">
        <v>1893</v>
      </c>
      <c r="W38" s="263" t="s">
        <v>335</v>
      </c>
      <c r="X38" s="263"/>
      <c r="Y38" s="263"/>
      <c r="Z38" s="254"/>
      <c r="AA38" s="254"/>
      <c r="AB38" s="264"/>
      <c r="AC38" s="264"/>
      <c r="AD38" s="254"/>
      <c r="AE38" s="264"/>
      <c r="AF38" s="254" t="s">
        <v>1900</v>
      </c>
      <c r="AG38" s="254"/>
      <c r="AH38" s="254"/>
      <c r="AI38" s="265"/>
      <c r="AJ38" s="422"/>
      <c r="AK38" s="220"/>
      <c r="AL38" s="220"/>
      <c r="AM38" s="221"/>
      <c r="AN38" s="220"/>
    </row>
    <row r="39" spans="1:40" s="235" customFormat="1" ht="56.25" customHeight="1" x14ac:dyDescent="0.25">
      <c r="A39" s="993"/>
      <c r="B39" s="226" t="s">
        <v>360</v>
      </c>
      <c r="C39" s="279" t="s">
        <v>368</v>
      </c>
      <c r="D39" s="329" t="s">
        <v>362</v>
      </c>
      <c r="E39" s="329" t="s">
        <v>363</v>
      </c>
      <c r="F39" s="255">
        <v>43344</v>
      </c>
      <c r="G39" s="255">
        <v>45139</v>
      </c>
      <c r="H39" s="254" t="s">
        <v>1875</v>
      </c>
      <c r="I39" s="325">
        <v>500000</v>
      </c>
      <c r="J39" s="239" t="s">
        <v>1901</v>
      </c>
      <c r="K39" s="239" t="s">
        <v>192</v>
      </c>
      <c r="L39" s="239" t="s">
        <v>192</v>
      </c>
      <c r="M39" s="429"/>
      <c r="N39" s="223"/>
      <c r="O39" s="224"/>
      <c r="P39" s="224" t="s">
        <v>58</v>
      </c>
      <c r="Q39" s="424"/>
      <c r="R39" s="224"/>
      <c r="S39" s="227" t="s">
        <v>7</v>
      </c>
      <c r="T39" s="426" t="s">
        <v>1902</v>
      </c>
      <c r="U39" s="426"/>
      <c r="V39" s="263" t="s">
        <v>1903</v>
      </c>
      <c r="W39" s="263" t="s">
        <v>1904</v>
      </c>
      <c r="X39" s="275" t="s">
        <v>1905</v>
      </c>
      <c r="Y39" s="263"/>
      <c r="Z39" s="254"/>
      <c r="AA39" s="254"/>
      <c r="AB39" s="264"/>
      <c r="AC39" s="264"/>
      <c r="AD39" s="254"/>
      <c r="AE39" s="264"/>
      <c r="AF39" s="254"/>
      <c r="AG39" s="254"/>
      <c r="AH39" s="254"/>
      <c r="AI39" s="265"/>
      <c r="AJ39" s="422"/>
      <c r="AK39" s="220"/>
      <c r="AL39" s="220"/>
      <c r="AM39" s="221"/>
      <c r="AN39" s="220"/>
    </row>
    <row r="40" spans="1:40" s="235" customFormat="1" ht="56.25" customHeight="1" x14ac:dyDescent="0.25">
      <c r="A40" s="993"/>
      <c r="B40" s="226" t="s">
        <v>369</v>
      </c>
      <c r="C40" s="279" t="s">
        <v>1906</v>
      </c>
      <c r="D40" s="254" t="s">
        <v>371</v>
      </c>
      <c r="E40" s="254" t="s">
        <v>372</v>
      </c>
      <c r="F40" s="255">
        <v>43344</v>
      </c>
      <c r="G40" s="255">
        <v>45139</v>
      </c>
      <c r="H40" s="254" t="s">
        <v>1907</v>
      </c>
      <c r="I40" s="327">
        <v>30000</v>
      </c>
      <c r="J40" s="254" t="s">
        <v>1908</v>
      </c>
      <c r="K40" s="326" t="s">
        <v>1909</v>
      </c>
      <c r="L40" s="326" t="s">
        <v>376</v>
      </c>
      <c r="M40" s="427" t="s">
        <v>377</v>
      </c>
      <c r="N40" s="223"/>
      <c r="O40" s="224"/>
      <c r="P40" s="224"/>
      <c r="Q40" s="424" t="s">
        <v>58</v>
      </c>
      <c r="R40" s="224"/>
      <c r="S40" s="227"/>
      <c r="T40" s="426" t="s">
        <v>1910</v>
      </c>
      <c r="U40" s="426" t="s">
        <v>1911</v>
      </c>
      <c r="V40" s="263"/>
      <c r="W40" s="263" t="s">
        <v>1912</v>
      </c>
      <c r="X40" s="263" t="s">
        <v>1913</v>
      </c>
      <c r="Y40" s="263"/>
      <c r="Z40" s="254"/>
      <c r="AA40" s="254"/>
      <c r="AB40" s="264"/>
      <c r="AC40" s="264"/>
      <c r="AD40" s="254"/>
      <c r="AE40" s="264"/>
      <c r="AF40" s="254"/>
      <c r="AG40" s="254"/>
      <c r="AH40" s="254"/>
      <c r="AI40" s="265"/>
      <c r="AJ40" s="422"/>
      <c r="AK40" s="220"/>
      <c r="AL40" s="220"/>
      <c r="AM40" s="221"/>
      <c r="AN40" s="220"/>
    </row>
    <row r="41" spans="1:40" s="235" customFormat="1" ht="56.25" customHeight="1" x14ac:dyDescent="0.25">
      <c r="A41" s="993"/>
      <c r="B41" s="226" t="s">
        <v>383</v>
      </c>
      <c r="C41" s="328" t="s">
        <v>384</v>
      </c>
      <c r="D41" s="329" t="s">
        <v>385</v>
      </c>
      <c r="E41" s="329" t="s">
        <v>386</v>
      </c>
      <c r="F41" s="255">
        <v>43709</v>
      </c>
      <c r="G41" s="255">
        <v>45139</v>
      </c>
      <c r="H41" s="254" t="s">
        <v>1784</v>
      </c>
      <c r="I41" s="228">
        <v>5000</v>
      </c>
      <c r="J41" s="254" t="s">
        <v>1914</v>
      </c>
      <c r="K41" s="329" t="s">
        <v>389</v>
      </c>
      <c r="L41" s="329" t="s">
        <v>390</v>
      </c>
      <c r="M41" s="429"/>
      <c r="N41" s="223"/>
      <c r="O41" s="224"/>
      <c r="P41" s="224" t="s">
        <v>58</v>
      </c>
      <c r="Q41" s="424"/>
      <c r="R41" s="224"/>
      <c r="S41" s="227"/>
      <c r="T41" s="426" t="s">
        <v>1915</v>
      </c>
      <c r="U41" s="426" t="s">
        <v>1916</v>
      </c>
      <c r="V41" s="263" t="s">
        <v>1917</v>
      </c>
      <c r="W41" s="275" t="s">
        <v>1918</v>
      </c>
      <c r="X41" s="263" t="s">
        <v>1919</v>
      </c>
      <c r="Y41" s="263"/>
      <c r="Z41" s="254"/>
      <c r="AA41" s="254"/>
      <c r="AB41" s="264"/>
      <c r="AC41" s="264"/>
      <c r="AD41" s="254"/>
      <c r="AE41" s="264"/>
      <c r="AF41" s="254"/>
      <c r="AG41" s="254"/>
      <c r="AH41" s="254"/>
      <c r="AI41" s="265"/>
      <c r="AJ41" s="422"/>
      <c r="AK41" s="220"/>
      <c r="AL41" s="220"/>
      <c r="AM41" s="221"/>
      <c r="AN41" s="220"/>
    </row>
    <row r="42" spans="1:40" s="235" customFormat="1" ht="56.25" customHeight="1" x14ac:dyDescent="0.25">
      <c r="A42" s="993"/>
      <c r="B42" s="226" t="s">
        <v>395</v>
      </c>
      <c r="C42" s="279" t="s">
        <v>396</v>
      </c>
      <c r="D42" s="254" t="s">
        <v>397</v>
      </c>
      <c r="E42" s="254" t="s">
        <v>398</v>
      </c>
      <c r="F42" s="255">
        <v>43405</v>
      </c>
      <c r="G42" s="255">
        <v>45139</v>
      </c>
      <c r="H42" s="254" t="s">
        <v>1920</v>
      </c>
      <c r="I42" s="327">
        <v>200000</v>
      </c>
      <c r="J42" s="254" t="s">
        <v>400</v>
      </c>
      <c r="K42" s="254" t="s">
        <v>401</v>
      </c>
      <c r="L42" s="254" t="s">
        <v>192</v>
      </c>
      <c r="M42" s="429"/>
      <c r="N42" s="223"/>
      <c r="O42" s="224"/>
      <c r="P42" s="224"/>
      <c r="Q42" s="424" t="s">
        <v>58</v>
      </c>
      <c r="R42" s="224"/>
      <c r="S42" s="227"/>
      <c r="T42" s="426" t="s">
        <v>1921</v>
      </c>
      <c r="U42" s="426" t="s">
        <v>1922</v>
      </c>
      <c r="V42" s="263"/>
      <c r="W42" s="263" t="s">
        <v>1923</v>
      </c>
      <c r="X42" s="263"/>
      <c r="Y42" s="263"/>
      <c r="Z42" s="254"/>
      <c r="AA42" s="254"/>
      <c r="AB42" s="264"/>
      <c r="AC42" s="264"/>
      <c r="AD42" s="254"/>
      <c r="AE42" s="264"/>
      <c r="AF42" s="254"/>
      <c r="AG42" s="254"/>
      <c r="AH42" s="254"/>
      <c r="AI42" s="265"/>
      <c r="AJ42" s="422"/>
      <c r="AK42" s="220"/>
      <c r="AL42" s="220"/>
      <c r="AM42" s="221"/>
      <c r="AN42" s="220"/>
    </row>
    <row r="43" spans="1:40" s="235" customFormat="1" ht="56.25" customHeight="1" x14ac:dyDescent="0.25">
      <c r="A43" s="993"/>
      <c r="B43" s="226" t="s">
        <v>405</v>
      </c>
      <c r="C43" s="279" t="s">
        <v>1924</v>
      </c>
      <c r="D43" s="329" t="s">
        <v>407</v>
      </c>
      <c r="E43" s="254" t="s">
        <v>408</v>
      </c>
      <c r="F43" s="255">
        <v>43344</v>
      </c>
      <c r="G43" s="255">
        <v>43497</v>
      </c>
      <c r="H43" s="254" t="s">
        <v>1759</v>
      </c>
      <c r="I43" s="325">
        <v>650000</v>
      </c>
      <c r="J43" s="254" t="s">
        <v>1925</v>
      </c>
      <c r="K43" s="335" t="s">
        <v>410</v>
      </c>
      <c r="L43" s="335" t="s">
        <v>411</v>
      </c>
      <c r="M43" s="427" t="s">
        <v>1926</v>
      </c>
      <c r="N43" s="223"/>
      <c r="O43" s="224"/>
      <c r="P43" s="224"/>
      <c r="Q43" s="424"/>
      <c r="R43" s="224" t="s">
        <v>58</v>
      </c>
      <c r="S43" s="227"/>
      <c r="T43" s="268" t="s">
        <v>413</v>
      </c>
      <c r="U43" s="268" t="s">
        <v>414</v>
      </c>
      <c r="V43" s="267"/>
      <c r="W43" s="269" t="s">
        <v>1927</v>
      </c>
      <c r="X43" s="430"/>
      <c r="Y43" s="267"/>
      <c r="Z43" s="267"/>
      <c r="AA43" s="267"/>
      <c r="AB43" s="267"/>
      <c r="AC43" s="276"/>
      <c r="AD43" s="276"/>
      <c r="AE43" s="267"/>
      <c r="AF43" s="276"/>
      <c r="AG43" s="267"/>
      <c r="AH43" s="267"/>
      <c r="AI43" s="272" t="s">
        <v>416</v>
      </c>
      <c r="AJ43" s="422"/>
      <c r="AK43" s="220"/>
      <c r="AL43" s="220"/>
      <c r="AM43" s="221"/>
      <c r="AN43" s="220"/>
    </row>
    <row r="44" spans="1:40" s="235" customFormat="1" ht="56.25" customHeight="1" x14ac:dyDescent="0.25">
      <c r="A44" s="993"/>
      <c r="B44" s="226" t="s">
        <v>417</v>
      </c>
      <c r="C44" s="279" t="s">
        <v>425</v>
      </c>
      <c r="D44" s="254" t="s">
        <v>419</v>
      </c>
      <c r="E44" s="254" t="s">
        <v>420</v>
      </c>
      <c r="F44" s="255">
        <v>43344</v>
      </c>
      <c r="G44" s="255">
        <v>45139</v>
      </c>
      <c r="H44" s="254" t="s">
        <v>1798</v>
      </c>
      <c r="I44" s="327">
        <v>100000</v>
      </c>
      <c r="J44" s="254" t="s">
        <v>421</v>
      </c>
      <c r="K44" s="254" t="s">
        <v>422</v>
      </c>
      <c r="L44" s="254" t="s">
        <v>192</v>
      </c>
      <c r="M44" s="429"/>
      <c r="N44" s="223"/>
      <c r="O44" s="224"/>
      <c r="P44" s="224" t="s">
        <v>58</v>
      </c>
      <c r="Q44" s="424"/>
      <c r="R44" s="224"/>
      <c r="S44" s="227"/>
      <c r="T44" s="287" t="s">
        <v>1928</v>
      </c>
      <c r="U44" s="244"/>
      <c r="V44" s="246" t="s">
        <v>1929</v>
      </c>
      <c r="W44" s="275" t="s">
        <v>1930</v>
      </c>
      <c r="X44" s="246" t="s">
        <v>1931</v>
      </c>
      <c r="Y44" s="263"/>
      <c r="Z44" s="254"/>
      <c r="AA44" s="254"/>
      <c r="AB44" s="264"/>
      <c r="AC44" s="264"/>
      <c r="AD44" s="254"/>
      <c r="AE44" s="264"/>
      <c r="AF44" s="254"/>
      <c r="AG44" s="254"/>
      <c r="AH44" s="254"/>
      <c r="AI44" s="265"/>
      <c r="AJ44" s="422"/>
      <c r="AK44" s="220"/>
      <c r="AL44" s="220"/>
      <c r="AM44" s="221"/>
      <c r="AN44" s="220"/>
    </row>
    <row r="45" spans="1:40" s="235" customFormat="1" ht="56.25" customHeight="1" x14ac:dyDescent="0.25">
      <c r="A45" s="993"/>
      <c r="B45" s="226" t="s">
        <v>426</v>
      </c>
      <c r="C45" s="328" t="s">
        <v>427</v>
      </c>
      <c r="D45" s="254" t="s">
        <v>1932</v>
      </c>
      <c r="E45" s="254" t="s">
        <v>429</v>
      </c>
      <c r="F45" s="255">
        <v>43344</v>
      </c>
      <c r="G45" s="255">
        <v>45139</v>
      </c>
      <c r="H45" s="336" t="s">
        <v>1933</v>
      </c>
      <c r="I45" s="327">
        <v>39000</v>
      </c>
      <c r="J45" s="254" t="s">
        <v>431</v>
      </c>
      <c r="K45" s="326" t="s">
        <v>432</v>
      </c>
      <c r="L45" s="326" t="s">
        <v>433</v>
      </c>
      <c r="M45" s="429" t="s">
        <v>1934</v>
      </c>
      <c r="N45" s="223"/>
      <c r="O45" s="224"/>
      <c r="P45" s="224" t="s">
        <v>58</v>
      </c>
      <c r="Q45" s="424"/>
      <c r="R45" s="224"/>
      <c r="S45" s="227"/>
      <c r="T45" s="258" t="s">
        <v>1935</v>
      </c>
      <c r="U45" s="258" t="s">
        <v>1936</v>
      </c>
      <c r="V45" s="258" t="s">
        <v>1937</v>
      </c>
      <c r="W45" s="263" t="s">
        <v>1938</v>
      </c>
      <c r="X45" s="288" t="s">
        <v>1939</v>
      </c>
      <c r="Y45" s="263"/>
      <c r="Z45" s="254"/>
      <c r="AA45" s="254"/>
      <c r="AB45" s="264"/>
      <c r="AC45" s="264"/>
      <c r="AD45" s="254"/>
      <c r="AE45" s="264"/>
      <c r="AF45" s="254"/>
      <c r="AG45" s="254"/>
      <c r="AH45" s="254"/>
      <c r="AI45" s="265"/>
      <c r="AJ45" s="422"/>
      <c r="AK45" s="220"/>
      <c r="AL45" s="220"/>
      <c r="AM45" s="221"/>
      <c r="AN45" s="220"/>
    </row>
    <row r="46" spans="1:40" s="235" customFormat="1" ht="56.25" customHeight="1" x14ac:dyDescent="0.25">
      <c r="A46" s="993"/>
      <c r="B46" s="226" t="s">
        <v>438</v>
      </c>
      <c r="C46" s="279" t="s">
        <v>1940</v>
      </c>
      <c r="D46" s="254" t="s">
        <v>440</v>
      </c>
      <c r="E46" s="254" t="s">
        <v>441</v>
      </c>
      <c r="F46" s="255">
        <v>43344</v>
      </c>
      <c r="G46" s="255">
        <v>43466</v>
      </c>
      <c r="H46" s="254" t="s">
        <v>1941</v>
      </c>
      <c r="I46" s="327">
        <v>2500</v>
      </c>
      <c r="J46" s="254" t="s">
        <v>1942</v>
      </c>
      <c r="K46" s="254" t="s">
        <v>1943</v>
      </c>
      <c r="L46" s="254" t="s">
        <v>445</v>
      </c>
      <c r="M46" s="429" t="s">
        <v>1944</v>
      </c>
      <c r="N46" s="223"/>
      <c r="O46" s="224"/>
      <c r="P46" s="224"/>
      <c r="Q46" s="424"/>
      <c r="R46" s="224"/>
      <c r="S46" s="227"/>
      <c r="T46" s="426"/>
      <c r="U46" s="426"/>
      <c r="V46" s="263"/>
      <c r="W46" s="263"/>
      <c r="X46" s="263"/>
      <c r="Y46" s="263"/>
      <c r="Z46" s="254"/>
      <c r="AA46" s="254"/>
      <c r="AB46" s="264"/>
      <c r="AC46" s="264"/>
      <c r="AD46" s="254"/>
      <c r="AE46" s="264"/>
      <c r="AF46" s="254"/>
      <c r="AG46" s="254"/>
      <c r="AH46" s="254"/>
      <c r="AI46" s="265"/>
      <c r="AJ46" s="422"/>
      <c r="AK46" s="220"/>
      <c r="AL46" s="220"/>
      <c r="AM46" s="221"/>
      <c r="AN46" s="220"/>
    </row>
    <row r="47" spans="1:40" s="235" customFormat="1" ht="56.25" customHeight="1" x14ac:dyDescent="0.25">
      <c r="A47" s="993"/>
      <c r="B47" s="226" t="s">
        <v>450</v>
      </c>
      <c r="C47" s="279" t="s">
        <v>1945</v>
      </c>
      <c r="D47" s="254" t="s">
        <v>452</v>
      </c>
      <c r="E47" s="254" t="s">
        <v>453</v>
      </c>
      <c r="F47" s="255">
        <v>43344</v>
      </c>
      <c r="G47" s="255">
        <v>45139</v>
      </c>
      <c r="H47" s="254" t="s">
        <v>1946</v>
      </c>
      <c r="I47" s="327">
        <v>50000</v>
      </c>
      <c r="J47" s="254" t="s">
        <v>454</v>
      </c>
      <c r="K47" s="326" t="s">
        <v>455</v>
      </c>
      <c r="L47" s="326" t="s">
        <v>456</v>
      </c>
      <c r="M47" s="427" t="s">
        <v>460</v>
      </c>
      <c r="N47" s="223"/>
      <c r="O47" s="224"/>
      <c r="P47" s="224"/>
      <c r="Q47" s="424"/>
      <c r="R47" s="224"/>
      <c r="S47" s="227"/>
      <c r="T47" s="426"/>
      <c r="U47" s="426"/>
      <c r="V47" s="263"/>
      <c r="W47" s="263"/>
      <c r="X47" s="263"/>
      <c r="Y47" s="263"/>
      <c r="Z47" s="254"/>
      <c r="AA47" s="254"/>
      <c r="AB47" s="264"/>
      <c r="AC47" s="264"/>
      <c r="AD47" s="254"/>
      <c r="AE47" s="264"/>
      <c r="AF47" s="254"/>
      <c r="AG47" s="254"/>
      <c r="AH47" s="254"/>
      <c r="AI47" s="265"/>
      <c r="AJ47" s="422"/>
      <c r="AK47" s="220"/>
      <c r="AL47" s="220"/>
      <c r="AM47" s="221"/>
      <c r="AN47" s="220"/>
    </row>
    <row r="48" spans="1:40" s="235" customFormat="1" ht="56.25" customHeight="1" x14ac:dyDescent="0.25">
      <c r="A48" s="993"/>
      <c r="B48" s="226" t="s">
        <v>461</v>
      </c>
      <c r="C48" s="279" t="s">
        <v>471</v>
      </c>
      <c r="D48" s="254" t="s">
        <v>472</v>
      </c>
      <c r="E48" s="254" t="s">
        <v>473</v>
      </c>
      <c r="F48" s="255">
        <v>43344</v>
      </c>
      <c r="G48" s="255">
        <v>45139</v>
      </c>
      <c r="H48" s="254" t="s">
        <v>1947</v>
      </c>
      <c r="I48" s="327">
        <v>5000</v>
      </c>
      <c r="J48" s="254" t="s">
        <v>465</v>
      </c>
      <c r="K48" s="254" t="s">
        <v>476</v>
      </c>
      <c r="L48" s="254" t="s">
        <v>467</v>
      </c>
      <c r="M48" s="429" t="s">
        <v>478</v>
      </c>
      <c r="N48" s="223"/>
      <c r="O48" s="224"/>
      <c r="P48" s="224"/>
      <c r="Q48" s="424" t="s">
        <v>58</v>
      </c>
      <c r="R48" s="224"/>
      <c r="S48" s="227"/>
      <c r="T48" s="426" t="s">
        <v>1948</v>
      </c>
      <c r="U48" s="426" t="s">
        <v>1949</v>
      </c>
      <c r="V48" s="263" t="s">
        <v>1950</v>
      </c>
      <c r="W48" s="263" t="s">
        <v>1951</v>
      </c>
      <c r="X48" s="263" t="s">
        <v>1952</v>
      </c>
      <c r="Y48" s="263"/>
      <c r="Z48" s="254"/>
      <c r="AA48" s="254"/>
      <c r="AB48" s="264"/>
      <c r="AC48" s="264"/>
      <c r="AD48" s="254" t="s">
        <v>1953</v>
      </c>
      <c r="AE48" s="264"/>
      <c r="AF48" s="254" t="s">
        <v>1954</v>
      </c>
      <c r="AG48" s="254"/>
      <c r="AH48" s="254"/>
      <c r="AI48" s="265"/>
      <c r="AJ48" s="422"/>
      <c r="AK48" s="220"/>
      <c r="AL48" s="220"/>
      <c r="AM48" s="221"/>
      <c r="AN48" s="220"/>
    </row>
    <row r="49" spans="1:40" s="235" customFormat="1" ht="56.25" customHeight="1" x14ac:dyDescent="0.25">
      <c r="A49" s="993"/>
      <c r="B49" s="226" t="s">
        <v>479</v>
      </c>
      <c r="C49" s="279" t="s">
        <v>1955</v>
      </c>
      <c r="D49" s="254" t="s">
        <v>481</v>
      </c>
      <c r="E49" s="254" t="s">
        <v>482</v>
      </c>
      <c r="F49" s="255">
        <v>43344</v>
      </c>
      <c r="G49" s="255">
        <v>45139</v>
      </c>
      <c r="H49" s="254" t="s">
        <v>1946</v>
      </c>
      <c r="I49" s="327">
        <v>5000</v>
      </c>
      <c r="J49" s="254" t="s">
        <v>483</v>
      </c>
      <c r="K49" s="326" t="s">
        <v>484</v>
      </c>
      <c r="L49" s="326" t="s">
        <v>485</v>
      </c>
      <c r="M49" s="429" t="s">
        <v>489</v>
      </c>
      <c r="N49" s="223"/>
      <c r="O49" s="224"/>
      <c r="P49" s="224"/>
      <c r="Q49" s="424"/>
      <c r="R49" s="224"/>
      <c r="S49" s="227"/>
      <c r="T49" s="426"/>
      <c r="U49" s="426"/>
      <c r="V49" s="263"/>
      <c r="W49" s="263"/>
      <c r="X49" s="263"/>
      <c r="Y49" s="263"/>
      <c r="Z49" s="254"/>
      <c r="AA49" s="254"/>
      <c r="AB49" s="264"/>
      <c r="AC49" s="264"/>
      <c r="AD49" s="254"/>
      <c r="AE49" s="264"/>
      <c r="AF49" s="254"/>
      <c r="AG49" s="254"/>
      <c r="AH49" s="254"/>
      <c r="AI49" s="265"/>
      <c r="AJ49" s="422"/>
      <c r="AK49" s="220"/>
      <c r="AL49" s="220"/>
      <c r="AM49" s="221"/>
      <c r="AN49" s="220"/>
    </row>
    <row r="50" spans="1:40" s="235" customFormat="1" ht="56.25" customHeight="1" x14ac:dyDescent="0.25">
      <c r="A50" s="993"/>
      <c r="B50" s="226" t="s">
        <v>490</v>
      </c>
      <c r="C50" s="279" t="s">
        <v>491</v>
      </c>
      <c r="D50" s="254" t="s">
        <v>492</v>
      </c>
      <c r="E50" s="254" t="s">
        <v>493</v>
      </c>
      <c r="F50" s="255">
        <v>43344</v>
      </c>
      <c r="G50" s="255">
        <v>45139</v>
      </c>
      <c r="H50" s="254" t="s">
        <v>1947</v>
      </c>
      <c r="I50" s="327">
        <v>5000</v>
      </c>
      <c r="J50" s="239" t="s">
        <v>1956</v>
      </c>
      <c r="K50" s="254" t="s">
        <v>70</v>
      </c>
      <c r="L50" s="254" t="s">
        <v>71</v>
      </c>
      <c r="M50" s="429" t="s">
        <v>495</v>
      </c>
      <c r="N50" s="223"/>
      <c r="O50" s="224"/>
      <c r="P50" s="224" t="s">
        <v>58</v>
      </c>
      <c r="Q50" s="424"/>
      <c r="R50" s="224"/>
      <c r="S50" s="227"/>
      <c r="T50" s="426" t="s">
        <v>1957</v>
      </c>
      <c r="U50" s="426"/>
      <c r="V50" s="263" t="s">
        <v>1958</v>
      </c>
      <c r="W50" s="263" t="s">
        <v>1959</v>
      </c>
      <c r="X50" s="263" t="s">
        <v>1960</v>
      </c>
      <c r="Y50" s="263"/>
      <c r="Z50" s="254"/>
      <c r="AA50" s="254"/>
      <c r="AB50" s="264"/>
      <c r="AC50" s="264"/>
      <c r="AD50" s="254" t="s">
        <v>1961</v>
      </c>
      <c r="AE50" s="264"/>
      <c r="AF50" s="254"/>
      <c r="AG50" s="254"/>
      <c r="AH50" s="254"/>
      <c r="AI50" s="265"/>
      <c r="AJ50" s="422"/>
      <c r="AK50" s="220"/>
      <c r="AL50" s="220"/>
      <c r="AM50" s="221"/>
      <c r="AN50" s="220"/>
    </row>
    <row r="51" spans="1:40" s="235" customFormat="1" ht="56.25" customHeight="1" x14ac:dyDescent="0.25">
      <c r="A51" s="993"/>
      <c r="B51" s="226" t="s">
        <v>499</v>
      </c>
      <c r="C51" s="328" t="s">
        <v>500</v>
      </c>
      <c r="D51" s="254" t="s">
        <v>501</v>
      </c>
      <c r="E51" s="254" t="s">
        <v>502</v>
      </c>
      <c r="F51" s="255">
        <v>43344</v>
      </c>
      <c r="G51" s="255">
        <v>45139</v>
      </c>
      <c r="H51" s="254" t="s">
        <v>1962</v>
      </c>
      <c r="I51" s="327">
        <v>300000</v>
      </c>
      <c r="J51" s="254" t="s">
        <v>504</v>
      </c>
      <c r="K51" s="326" t="s">
        <v>505</v>
      </c>
      <c r="L51" s="326" t="s">
        <v>506</v>
      </c>
      <c r="M51" s="427" t="s">
        <v>1963</v>
      </c>
      <c r="N51" s="223"/>
      <c r="O51" s="224"/>
      <c r="P51" s="224" t="s">
        <v>58</v>
      </c>
      <c r="Q51" s="424"/>
      <c r="R51" s="224"/>
      <c r="S51" s="227"/>
      <c r="T51" s="426" t="s">
        <v>1964</v>
      </c>
      <c r="U51" s="274" t="s">
        <v>1965</v>
      </c>
      <c r="V51" s="289" t="s">
        <v>1966</v>
      </c>
      <c r="W51" s="263" t="s">
        <v>1967</v>
      </c>
      <c r="X51" s="263" t="s">
        <v>1968</v>
      </c>
      <c r="Y51" s="263"/>
      <c r="Z51" s="254"/>
      <c r="AA51" s="254"/>
      <c r="AB51" s="264"/>
      <c r="AC51" s="264"/>
      <c r="AD51" s="254"/>
      <c r="AE51" s="264"/>
      <c r="AF51" s="254"/>
      <c r="AG51" s="254"/>
      <c r="AH51" s="254"/>
      <c r="AI51" s="265"/>
      <c r="AJ51" s="422"/>
      <c r="AK51" s="220"/>
      <c r="AL51" s="220"/>
      <c r="AM51" s="221"/>
      <c r="AN51" s="220"/>
    </row>
    <row r="52" spans="1:40" s="235" customFormat="1" ht="56.25" customHeight="1" x14ac:dyDescent="0.25">
      <c r="A52" s="993"/>
      <c r="B52" s="226" t="s">
        <v>509</v>
      </c>
      <c r="C52" s="328" t="s">
        <v>1969</v>
      </c>
      <c r="D52" s="254" t="s">
        <v>511</v>
      </c>
      <c r="E52" s="254" t="s">
        <v>512</v>
      </c>
      <c r="F52" s="255">
        <v>43344</v>
      </c>
      <c r="G52" s="255">
        <v>43739</v>
      </c>
      <c r="H52" s="254" t="s">
        <v>1802</v>
      </c>
      <c r="I52" s="327">
        <v>15000</v>
      </c>
      <c r="J52" s="326" t="s">
        <v>513</v>
      </c>
      <c r="K52" s="326" t="s">
        <v>1970</v>
      </c>
      <c r="L52" s="326" t="s">
        <v>515</v>
      </c>
      <c r="M52" s="429" t="s">
        <v>1971</v>
      </c>
      <c r="N52" s="223"/>
      <c r="O52" s="224"/>
      <c r="P52" s="224"/>
      <c r="Q52" s="424"/>
      <c r="R52" s="224" t="s">
        <v>58</v>
      </c>
      <c r="S52" s="227"/>
      <c r="T52" s="268" t="s">
        <v>517</v>
      </c>
      <c r="U52" s="267" t="s">
        <v>518</v>
      </c>
      <c r="V52" s="268" t="s">
        <v>519</v>
      </c>
      <c r="W52" s="269" t="s">
        <v>176</v>
      </c>
      <c r="X52" s="26" t="s">
        <v>520</v>
      </c>
      <c r="Y52" s="267"/>
      <c r="Z52" s="267"/>
      <c r="AA52" s="267"/>
      <c r="AB52" s="267"/>
      <c r="AC52" s="290"/>
      <c r="AD52" s="276"/>
      <c r="AE52" s="267"/>
      <c r="AF52" s="276"/>
      <c r="AG52" s="267"/>
      <c r="AH52" s="267"/>
      <c r="AI52" s="277" t="s">
        <v>521</v>
      </c>
      <c r="AJ52" s="422"/>
      <c r="AK52" s="220"/>
      <c r="AL52" s="220"/>
      <c r="AM52" s="221"/>
      <c r="AN52" s="220"/>
    </row>
    <row r="53" spans="1:40" s="235" customFormat="1" ht="56.25" customHeight="1" x14ac:dyDescent="0.25">
      <c r="A53" s="993"/>
      <c r="B53" s="226" t="s">
        <v>522</v>
      </c>
      <c r="C53" s="328" t="s">
        <v>523</v>
      </c>
      <c r="D53" s="254" t="s">
        <v>524</v>
      </c>
      <c r="E53" s="254" t="s">
        <v>525</v>
      </c>
      <c r="F53" s="255">
        <v>43374</v>
      </c>
      <c r="G53" s="255">
        <v>45139</v>
      </c>
      <c r="H53" s="254" t="s">
        <v>1946</v>
      </c>
      <c r="I53" s="325">
        <v>20000</v>
      </c>
      <c r="J53" s="329" t="s">
        <v>304</v>
      </c>
      <c r="K53" s="326" t="s">
        <v>527</v>
      </c>
      <c r="L53" s="326" t="s">
        <v>1972</v>
      </c>
      <c r="M53" s="429" t="s">
        <v>529</v>
      </c>
      <c r="N53" s="223"/>
      <c r="O53" s="224"/>
      <c r="P53" s="224" t="s">
        <v>58</v>
      </c>
      <c r="Q53" s="424"/>
      <c r="R53" s="224"/>
      <c r="S53" s="227"/>
      <c r="T53" s="426" t="s">
        <v>1973</v>
      </c>
      <c r="U53" s="426"/>
      <c r="V53" s="263" t="s">
        <v>1974</v>
      </c>
      <c r="W53" s="263" t="s">
        <v>1914</v>
      </c>
      <c r="X53" s="263"/>
      <c r="Y53" s="263"/>
      <c r="Z53" s="254"/>
      <c r="AA53" s="254"/>
      <c r="AB53" s="264"/>
      <c r="AC53" s="264"/>
      <c r="AD53" s="254"/>
      <c r="AE53" s="264"/>
      <c r="AF53" s="254"/>
      <c r="AG53" s="254"/>
      <c r="AH53" s="254"/>
      <c r="AI53" s="265"/>
      <c r="AJ53" s="422"/>
      <c r="AK53" s="220"/>
      <c r="AL53" s="220"/>
      <c r="AM53" s="221"/>
      <c r="AN53" s="220"/>
    </row>
    <row r="54" spans="1:40" s="235" customFormat="1" ht="56.25" customHeight="1" x14ac:dyDescent="0.25">
      <c r="A54" s="993"/>
      <c r="B54" s="226" t="s">
        <v>533</v>
      </c>
      <c r="C54" s="279" t="s">
        <v>534</v>
      </c>
      <c r="D54" s="254" t="s">
        <v>1975</v>
      </c>
      <c r="E54" s="254" t="s">
        <v>536</v>
      </c>
      <c r="F54" s="255">
        <v>43678</v>
      </c>
      <c r="G54" s="255">
        <v>45139</v>
      </c>
      <c r="H54" s="329" t="s">
        <v>1976</v>
      </c>
      <c r="I54" s="325">
        <v>50000</v>
      </c>
      <c r="J54" s="254" t="s">
        <v>1977</v>
      </c>
      <c r="K54" s="254" t="s">
        <v>539</v>
      </c>
      <c r="L54" s="254" t="s">
        <v>265</v>
      </c>
      <c r="M54" s="429"/>
      <c r="N54" s="223"/>
      <c r="O54" s="224"/>
      <c r="P54" s="224" t="s">
        <v>58</v>
      </c>
      <c r="Q54" s="424"/>
      <c r="R54" s="224"/>
      <c r="S54" s="227"/>
      <c r="T54" s="426" t="s">
        <v>1978</v>
      </c>
      <c r="U54" s="426"/>
      <c r="V54" s="263"/>
      <c r="W54" s="263" t="s">
        <v>1979</v>
      </c>
      <c r="X54" s="263" t="s">
        <v>1980</v>
      </c>
      <c r="Y54" s="263"/>
      <c r="Z54" s="254"/>
      <c r="AA54" s="254"/>
      <c r="AB54" s="264"/>
      <c r="AC54" s="264"/>
      <c r="AD54" s="254"/>
      <c r="AE54" s="264"/>
      <c r="AF54" s="254"/>
      <c r="AG54" s="254"/>
      <c r="AH54" s="254"/>
      <c r="AI54" s="265"/>
      <c r="AJ54" s="422"/>
      <c r="AK54" s="220"/>
      <c r="AL54" s="220"/>
      <c r="AM54" s="221"/>
      <c r="AN54" s="220"/>
    </row>
    <row r="55" spans="1:40" s="235" customFormat="1" ht="56.25" customHeight="1" x14ac:dyDescent="0.25">
      <c r="A55" s="993"/>
      <c r="B55" s="226" t="s">
        <v>546</v>
      </c>
      <c r="C55" s="279" t="s">
        <v>556</v>
      </c>
      <c r="D55" s="254" t="s">
        <v>557</v>
      </c>
      <c r="E55" s="254" t="s">
        <v>558</v>
      </c>
      <c r="F55" s="255">
        <v>43617</v>
      </c>
      <c r="G55" s="255">
        <v>45139</v>
      </c>
      <c r="H55" s="254" t="s">
        <v>1976</v>
      </c>
      <c r="I55" s="325">
        <v>125000</v>
      </c>
      <c r="J55" s="336" t="s">
        <v>1981</v>
      </c>
      <c r="K55" s="254" t="s">
        <v>551</v>
      </c>
      <c r="L55" s="336" t="s">
        <v>552</v>
      </c>
      <c r="M55" s="429" t="s">
        <v>1982</v>
      </c>
      <c r="N55" s="223"/>
      <c r="O55" s="224"/>
      <c r="P55" s="224" t="s">
        <v>58</v>
      </c>
      <c r="Q55" s="424"/>
      <c r="R55" s="224"/>
      <c r="S55" s="227"/>
      <c r="T55" s="426" t="s">
        <v>1983</v>
      </c>
      <c r="U55" s="426"/>
      <c r="V55" s="263"/>
      <c r="W55" s="263" t="s">
        <v>1984</v>
      </c>
      <c r="X55" s="263" t="s">
        <v>1985</v>
      </c>
      <c r="Y55" s="263"/>
      <c r="Z55" s="254"/>
      <c r="AA55" s="254"/>
      <c r="AB55" s="264"/>
      <c r="AC55" s="264"/>
      <c r="AD55" s="254"/>
      <c r="AE55" s="264"/>
      <c r="AF55" s="254"/>
      <c r="AG55" s="254"/>
      <c r="AH55" s="254"/>
      <c r="AI55" s="265"/>
      <c r="AJ55" s="422"/>
      <c r="AK55" s="220"/>
      <c r="AL55" s="220"/>
      <c r="AM55" s="221"/>
      <c r="AN55" s="220"/>
    </row>
    <row r="56" spans="1:40" s="235" customFormat="1" ht="56.25" customHeight="1" x14ac:dyDescent="0.25">
      <c r="A56" s="993"/>
      <c r="B56" s="226" t="s">
        <v>560</v>
      </c>
      <c r="C56" s="279" t="s">
        <v>561</v>
      </c>
      <c r="D56" s="254" t="s">
        <v>562</v>
      </c>
      <c r="E56" s="254" t="s">
        <v>563</v>
      </c>
      <c r="F56" s="255">
        <v>43344</v>
      </c>
      <c r="G56" s="255">
        <v>45139</v>
      </c>
      <c r="H56" s="254" t="s">
        <v>1986</v>
      </c>
      <c r="I56" s="327">
        <v>50000</v>
      </c>
      <c r="J56" s="254" t="s">
        <v>565</v>
      </c>
      <c r="K56" s="254" t="s">
        <v>192</v>
      </c>
      <c r="L56" s="254" t="s">
        <v>192</v>
      </c>
      <c r="M56" s="429" t="s">
        <v>570</v>
      </c>
      <c r="N56" s="223"/>
      <c r="O56" s="224"/>
      <c r="P56" s="224"/>
      <c r="Q56" s="424" t="s">
        <v>58</v>
      </c>
      <c r="R56" s="224"/>
      <c r="S56" s="227"/>
      <c r="T56" s="426" t="s">
        <v>1987</v>
      </c>
      <c r="U56" s="426" t="s">
        <v>1988</v>
      </c>
      <c r="V56" s="263"/>
      <c r="W56" s="263" t="s">
        <v>1989</v>
      </c>
      <c r="X56" s="263" t="s">
        <v>1990</v>
      </c>
      <c r="Y56" s="263"/>
      <c r="Z56" s="254"/>
      <c r="AA56" s="254"/>
      <c r="AB56" s="264"/>
      <c r="AC56" s="264"/>
      <c r="AD56" s="254"/>
      <c r="AE56" s="264"/>
      <c r="AF56" s="254"/>
      <c r="AG56" s="254"/>
      <c r="AH56" s="254"/>
      <c r="AI56" s="265"/>
      <c r="AJ56" s="422"/>
      <c r="AK56" s="220"/>
      <c r="AL56" s="220"/>
      <c r="AM56" s="221"/>
      <c r="AN56" s="220"/>
    </row>
    <row r="57" spans="1:40" s="235" customFormat="1" ht="56.25" customHeight="1" x14ac:dyDescent="0.25">
      <c r="A57" s="993"/>
      <c r="B57" s="226" t="s">
        <v>571</v>
      </c>
      <c r="C57" s="279" t="s">
        <v>572</v>
      </c>
      <c r="D57" s="254" t="s">
        <v>573</v>
      </c>
      <c r="E57" s="254" t="s">
        <v>574</v>
      </c>
      <c r="F57" s="255">
        <v>43709</v>
      </c>
      <c r="G57" s="255">
        <v>45139</v>
      </c>
      <c r="H57" s="254" t="s">
        <v>1991</v>
      </c>
      <c r="I57" s="327">
        <v>200000</v>
      </c>
      <c r="J57" s="254" t="s">
        <v>575</v>
      </c>
      <c r="K57" s="254" t="s">
        <v>192</v>
      </c>
      <c r="L57" s="254" t="s">
        <v>192</v>
      </c>
      <c r="M57" s="429"/>
      <c r="N57" s="223"/>
      <c r="O57" s="224"/>
      <c r="P57" s="224" t="s">
        <v>58</v>
      </c>
      <c r="Q57" s="424"/>
      <c r="R57" s="224"/>
      <c r="S57" s="227" t="s">
        <v>6</v>
      </c>
      <c r="T57" s="426" t="s">
        <v>1992</v>
      </c>
      <c r="U57" s="426"/>
      <c r="V57" s="263" t="s">
        <v>1903</v>
      </c>
      <c r="W57" s="263" t="s">
        <v>1993</v>
      </c>
      <c r="X57" s="263" t="s">
        <v>1994</v>
      </c>
      <c r="Y57" s="263"/>
      <c r="Z57" s="254" t="s">
        <v>1995</v>
      </c>
      <c r="AA57" s="254"/>
      <c r="AB57" s="264"/>
      <c r="AC57" s="264"/>
      <c r="AD57" s="254"/>
      <c r="AE57" s="264"/>
      <c r="AF57" s="254" t="s">
        <v>1996</v>
      </c>
      <c r="AG57" s="254"/>
      <c r="AH57" s="254"/>
      <c r="AI57" s="265"/>
      <c r="AJ57" s="422"/>
      <c r="AK57" s="220"/>
      <c r="AL57" s="220"/>
      <c r="AM57" s="221"/>
      <c r="AN57" s="220"/>
    </row>
    <row r="58" spans="1:40" s="235" customFormat="1" ht="56.25" customHeight="1" x14ac:dyDescent="0.25">
      <c r="A58" s="993"/>
      <c r="B58" s="226" t="s">
        <v>579</v>
      </c>
      <c r="C58" s="279" t="s">
        <v>1997</v>
      </c>
      <c r="D58" s="254" t="s">
        <v>581</v>
      </c>
      <c r="E58" s="254" t="s">
        <v>582</v>
      </c>
      <c r="F58" s="255">
        <v>43344</v>
      </c>
      <c r="G58" s="255">
        <v>45139</v>
      </c>
      <c r="H58" s="254" t="s">
        <v>1998</v>
      </c>
      <c r="I58" s="327">
        <v>50000</v>
      </c>
      <c r="J58" s="254" t="s">
        <v>584</v>
      </c>
      <c r="K58" s="254" t="s">
        <v>585</v>
      </c>
      <c r="L58" s="254" t="s">
        <v>192</v>
      </c>
      <c r="M58" s="429" t="s">
        <v>590</v>
      </c>
      <c r="N58" s="223"/>
      <c r="O58" s="224"/>
      <c r="P58" s="224"/>
      <c r="Q58" s="424"/>
      <c r="R58" s="224"/>
      <c r="S58" s="227"/>
      <c r="T58" s="426"/>
      <c r="U58" s="426"/>
      <c r="V58" s="263"/>
      <c r="W58" s="263"/>
      <c r="X58" s="263"/>
      <c r="Y58" s="263"/>
      <c r="Z58" s="254"/>
      <c r="AA58" s="254"/>
      <c r="AB58" s="264"/>
      <c r="AC58" s="264"/>
      <c r="AD58" s="254"/>
      <c r="AE58" s="264"/>
      <c r="AF58" s="254"/>
      <c r="AG58" s="254"/>
      <c r="AH58" s="254"/>
      <c r="AI58" s="265"/>
      <c r="AJ58" s="422"/>
      <c r="AK58" s="220"/>
      <c r="AL58" s="220"/>
      <c r="AM58" s="221"/>
      <c r="AN58" s="220"/>
    </row>
    <row r="59" spans="1:40" s="235" customFormat="1" ht="56.25" customHeight="1" x14ac:dyDescent="0.25">
      <c r="A59" s="993"/>
      <c r="B59" s="226" t="s">
        <v>591</v>
      </c>
      <c r="C59" s="279" t="s">
        <v>592</v>
      </c>
      <c r="D59" s="254" t="s">
        <v>593</v>
      </c>
      <c r="E59" s="254" t="s">
        <v>594</v>
      </c>
      <c r="F59" s="255">
        <v>43344</v>
      </c>
      <c r="G59" s="255">
        <v>45139</v>
      </c>
      <c r="H59" s="254" t="s">
        <v>1999</v>
      </c>
      <c r="I59" s="337">
        <v>15000</v>
      </c>
      <c r="J59" s="326" t="s">
        <v>596</v>
      </c>
      <c r="K59" s="254" t="s">
        <v>597</v>
      </c>
      <c r="L59" s="254" t="s">
        <v>192</v>
      </c>
      <c r="M59" s="429"/>
      <c r="N59" s="223"/>
      <c r="O59" s="224"/>
      <c r="P59" s="224"/>
      <c r="Q59" s="424" t="s">
        <v>58</v>
      </c>
      <c r="R59" s="224"/>
      <c r="S59" s="227"/>
      <c r="T59" s="426" t="s">
        <v>2000</v>
      </c>
      <c r="U59" s="426" t="s">
        <v>2001</v>
      </c>
      <c r="V59" s="263"/>
      <c r="W59" s="263" t="s">
        <v>2002</v>
      </c>
      <c r="X59" s="263" t="s">
        <v>2003</v>
      </c>
      <c r="Y59" s="263"/>
      <c r="Z59" s="254"/>
      <c r="AA59" s="254"/>
      <c r="AB59" s="264"/>
      <c r="AC59" s="264"/>
      <c r="AD59" s="254"/>
      <c r="AE59" s="264"/>
      <c r="AF59" s="254"/>
      <c r="AG59" s="254"/>
      <c r="AH59" s="254"/>
      <c r="AI59" s="265"/>
      <c r="AJ59" s="422"/>
      <c r="AK59" s="220"/>
      <c r="AL59" s="220"/>
      <c r="AM59" s="221"/>
      <c r="AN59" s="220"/>
    </row>
    <row r="60" spans="1:40" s="235" customFormat="1" ht="56.25" customHeight="1" x14ac:dyDescent="0.25">
      <c r="A60" s="993"/>
      <c r="B60" s="226" t="s">
        <v>601</v>
      </c>
      <c r="C60" s="279" t="s">
        <v>609</v>
      </c>
      <c r="D60" s="254" t="s">
        <v>603</v>
      </c>
      <c r="E60" s="254" t="s">
        <v>604</v>
      </c>
      <c r="F60" s="255">
        <v>43405</v>
      </c>
      <c r="G60" s="255">
        <v>45139</v>
      </c>
      <c r="H60" s="254" t="s">
        <v>1999</v>
      </c>
      <c r="I60" s="325">
        <v>10000</v>
      </c>
      <c r="J60" s="254" t="s">
        <v>605</v>
      </c>
      <c r="K60" s="254" t="s">
        <v>585</v>
      </c>
      <c r="L60" s="254" t="s">
        <v>192</v>
      </c>
      <c r="M60" s="429"/>
      <c r="N60" s="223"/>
      <c r="O60" s="224"/>
      <c r="P60" s="224" t="s">
        <v>58</v>
      </c>
      <c r="Q60" s="424"/>
      <c r="R60" s="224"/>
      <c r="S60" s="227"/>
      <c r="T60" s="426" t="s">
        <v>2004</v>
      </c>
      <c r="U60" s="426" t="s">
        <v>2005</v>
      </c>
      <c r="V60" s="263" t="s">
        <v>2006</v>
      </c>
      <c r="W60" s="263" t="s">
        <v>2007</v>
      </c>
      <c r="X60" s="263" t="s">
        <v>2008</v>
      </c>
      <c r="Y60" s="263"/>
      <c r="Z60" s="254"/>
      <c r="AA60" s="254"/>
      <c r="AB60" s="264"/>
      <c r="AC60" s="264"/>
      <c r="AD60" s="254"/>
      <c r="AE60" s="264"/>
      <c r="AF60" s="254"/>
      <c r="AG60" s="254"/>
      <c r="AH60" s="254"/>
      <c r="AI60" s="265"/>
      <c r="AJ60" s="422"/>
      <c r="AK60" s="220"/>
      <c r="AL60" s="220"/>
      <c r="AM60" s="221"/>
      <c r="AN60" s="220"/>
    </row>
    <row r="61" spans="1:40" s="235" customFormat="1" ht="56.25" customHeight="1" x14ac:dyDescent="0.25">
      <c r="A61" s="993"/>
      <c r="B61" s="226" t="s">
        <v>610</v>
      </c>
      <c r="C61" s="279" t="s">
        <v>611</v>
      </c>
      <c r="D61" s="254" t="s">
        <v>612</v>
      </c>
      <c r="E61" s="254" t="s">
        <v>613</v>
      </c>
      <c r="F61" s="255">
        <v>43344</v>
      </c>
      <c r="G61" s="255">
        <v>45139</v>
      </c>
      <c r="H61" s="254" t="s">
        <v>2009</v>
      </c>
      <c r="I61" s="327">
        <v>5000</v>
      </c>
      <c r="J61" s="254" t="s">
        <v>615</v>
      </c>
      <c r="K61" s="254" t="s">
        <v>305</v>
      </c>
      <c r="L61" s="254" t="s">
        <v>192</v>
      </c>
      <c r="M61" s="243" t="s">
        <v>616</v>
      </c>
      <c r="N61" s="223"/>
      <c r="O61" s="224" t="s">
        <v>58</v>
      </c>
      <c r="P61" s="224"/>
      <c r="Q61" s="424"/>
      <c r="R61" s="224"/>
      <c r="S61" s="227"/>
      <c r="T61" s="258" t="s">
        <v>2010</v>
      </c>
      <c r="U61" s="274" t="s">
        <v>2011</v>
      </c>
      <c r="V61" s="263" t="s">
        <v>2012</v>
      </c>
      <c r="W61" s="263" t="s">
        <v>2013</v>
      </c>
      <c r="X61" s="263" t="s">
        <v>2014</v>
      </c>
      <c r="Y61" s="263"/>
      <c r="Z61" s="254"/>
      <c r="AA61" s="254"/>
      <c r="AB61" s="264"/>
      <c r="AC61" s="264"/>
      <c r="AD61" s="254"/>
      <c r="AE61" s="264"/>
      <c r="AF61" s="254"/>
      <c r="AG61" s="254"/>
      <c r="AH61" s="254"/>
      <c r="AI61" s="265"/>
      <c r="AJ61" s="422"/>
      <c r="AK61" s="220"/>
      <c r="AL61" s="220"/>
      <c r="AM61" s="221"/>
      <c r="AN61" s="220"/>
    </row>
    <row r="62" spans="1:40" s="235" customFormat="1" ht="56.25" customHeight="1" x14ac:dyDescent="0.25">
      <c r="A62" s="993"/>
      <c r="B62" s="226" t="s">
        <v>621</v>
      </c>
      <c r="C62" s="279" t="s">
        <v>622</v>
      </c>
      <c r="D62" s="336" t="s">
        <v>623</v>
      </c>
      <c r="E62" s="338" t="s">
        <v>624</v>
      </c>
      <c r="F62" s="255">
        <v>43344</v>
      </c>
      <c r="G62" s="255">
        <v>45139</v>
      </c>
      <c r="H62" s="254" t="s">
        <v>2009</v>
      </c>
      <c r="I62" s="339">
        <v>5000</v>
      </c>
      <c r="J62" s="338" t="s">
        <v>625</v>
      </c>
      <c r="K62" s="329" t="s">
        <v>626</v>
      </c>
      <c r="L62" s="254" t="s">
        <v>192</v>
      </c>
      <c r="M62" s="429"/>
      <c r="N62" s="223"/>
      <c r="O62" s="224"/>
      <c r="P62" s="224" t="s">
        <v>58</v>
      </c>
      <c r="Q62" s="424"/>
      <c r="R62" s="224"/>
      <c r="S62" s="227"/>
      <c r="T62" s="258" t="s">
        <v>2015</v>
      </c>
      <c r="U62" s="274" t="s">
        <v>2016</v>
      </c>
      <c r="V62" s="274" t="s">
        <v>2017</v>
      </c>
      <c r="W62" s="263" t="s">
        <v>614</v>
      </c>
      <c r="X62" s="263" t="s">
        <v>2018</v>
      </c>
      <c r="Y62" s="263"/>
      <c r="Z62" s="254"/>
      <c r="AA62" s="254"/>
      <c r="AB62" s="264"/>
      <c r="AC62" s="264"/>
      <c r="AD62" s="254"/>
      <c r="AE62" s="264"/>
      <c r="AF62" s="254"/>
      <c r="AG62" s="254"/>
      <c r="AH62" s="254"/>
      <c r="AI62" s="265"/>
      <c r="AJ62" s="422"/>
      <c r="AK62" s="220"/>
      <c r="AL62" s="220"/>
      <c r="AM62" s="221"/>
      <c r="AN62" s="220"/>
    </row>
    <row r="63" spans="1:40" s="235" customFormat="1" ht="56.25" customHeight="1" x14ac:dyDescent="0.25">
      <c r="A63" s="993"/>
      <c r="B63" s="226" t="s">
        <v>628</v>
      </c>
      <c r="C63" s="279" t="s">
        <v>2019</v>
      </c>
      <c r="D63" s="336" t="s">
        <v>630</v>
      </c>
      <c r="E63" s="336" t="s">
        <v>631</v>
      </c>
      <c r="F63" s="255">
        <v>44228</v>
      </c>
      <c r="G63" s="255">
        <v>45139</v>
      </c>
      <c r="H63" s="336" t="s">
        <v>2020</v>
      </c>
      <c r="I63" s="339">
        <v>40000</v>
      </c>
      <c r="J63" s="336" t="s">
        <v>633</v>
      </c>
      <c r="K63" s="336" t="s">
        <v>634</v>
      </c>
      <c r="L63" s="254" t="s">
        <v>192</v>
      </c>
      <c r="M63" s="432" t="s">
        <v>2021</v>
      </c>
      <c r="N63" s="223"/>
      <c r="O63" s="224" t="s">
        <v>58</v>
      </c>
      <c r="P63" s="224"/>
      <c r="Q63" s="424"/>
      <c r="R63" s="224"/>
      <c r="S63" s="227"/>
      <c r="T63" s="426" t="s">
        <v>2022</v>
      </c>
      <c r="U63" s="426"/>
      <c r="V63" s="263" t="s">
        <v>2023</v>
      </c>
      <c r="W63" s="275" t="s">
        <v>2024</v>
      </c>
      <c r="X63" s="280" t="s">
        <v>2025</v>
      </c>
      <c r="Y63" s="263"/>
      <c r="Z63" s="254"/>
      <c r="AA63" s="254"/>
      <c r="AB63" s="264"/>
      <c r="AC63" s="264"/>
      <c r="AD63" s="254"/>
      <c r="AE63" s="264"/>
      <c r="AF63" s="254"/>
      <c r="AG63" s="254"/>
      <c r="AH63" s="254"/>
      <c r="AI63" s="265"/>
      <c r="AJ63" s="422"/>
      <c r="AK63" s="220"/>
      <c r="AL63" s="220"/>
      <c r="AM63" s="221"/>
      <c r="AN63" s="220"/>
    </row>
    <row r="64" spans="1:40" s="235" customFormat="1" ht="56.25" customHeight="1" x14ac:dyDescent="0.25">
      <c r="A64" s="993"/>
      <c r="B64" s="226" t="s">
        <v>1695</v>
      </c>
      <c r="C64" s="279" t="s">
        <v>1696</v>
      </c>
      <c r="D64" s="254" t="s">
        <v>1697</v>
      </c>
      <c r="E64" s="254" t="s">
        <v>80</v>
      </c>
      <c r="F64" s="255">
        <v>43891</v>
      </c>
      <c r="G64" s="255">
        <v>45139</v>
      </c>
      <c r="H64" s="254" t="s">
        <v>1947</v>
      </c>
      <c r="I64" s="228">
        <v>100000</v>
      </c>
      <c r="J64" s="254" t="s">
        <v>2026</v>
      </c>
      <c r="K64" s="326" t="s">
        <v>70</v>
      </c>
      <c r="L64" s="326" t="s">
        <v>71</v>
      </c>
      <c r="M64" s="429"/>
      <c r="N64" s="223"/>
      <c r="O64" s="224"/>
      <c r="P64" s="224" t="s">
        <v>58</v>
      </c>
      <c r="Q64" s="424"/>
      <c r="R64" s="224"/>
      <c r="S64" s="227"/>
      <c r="T64" s="426" t="s">
        <v>2027</v>
      </c>
      <c r="U64" s="426"/>
      <c r="V64" s="263"/>
      <c r="W64" s="263" t="s">
        <v>2028</v>
      </c>
      <c r="X64" s="263" t="s">
        <v>2029</v>
      </c>
      <c r="Y64" s="263"/>
      <c r="Z64" s="254"/>
      <c r="AA64" s="254"/>
      <c r="AB64" s="264"/>
      <c r="AC64" s="264"/>
      <c r="AD64" s="254" t="s">
        <v>967</v>
      </c>
      <c r="AE64" s="264"/>
      <c r="AF64" s="254"/>
      <c r="AG64" s="254"/>
      <c r="AH64" s="254"/>
      <c r="AI64" s="265"/>
      <c r="AJ64" s="422"/>
      <c r="AK64" s="220"/>
      <c r="AL64" s="220"/>
      <c r="AM64" s="221"/>
      <c r="AN64" s="220"/>
    </row>
    <row r="65" spans="1:40" s="235" customFormat="1" ht="56.25" customHeight="1" x14ac:dyDescent="0.25">
      <c r="A65" s="994"/>
      <c r="B65" s="229" t="s">
        <v>1700</v>
      </c>
      <c r="C65" s="433" t="s">
        <v>2030</v>
      </c>
      <c r="D65" s="292" t="s">
        <v>1702</v>
      </c>
      <c r="E65" s="292" t="s">
        <v>1703</v>
      </c>
      <c r="F65" s="255">
        <v>43891</v>
      </c>
      <c r="G65" s="255">
        <v>45139</v>
      </c>
      <c r="H65" s="254" t="s">
        <v>1802</v>
      </c>
      <c r="I65" s="340">
        <v>15000</v>
      </c>
      <c r="J65" s="292" t="s">
        <v>1704</v>
      </c>
      <c r="K65" s="292" t="s">
        <v>1837</v>
      </c>
      <c r="L65" s="292" t="s">
        <v>238</v>
      </c>
      <c r="M65" s="434"/>
      <c r="N65" s="223"/>
      <c r="O65" s="224"/>
      <c r="P65" s="224" t="s">
        <v>58</v>
      </c>
      <c r="Q65" s="424"/>
      <c r="R65" s="224"/>
      <c r="S65" s="227" t="s">
        <v>7</v>
      </c>
      <c r="T65" s="426" t="s">
        <v>2031</v>
      </c>
      <c r="U65" s="316"/>
      <c r="V65" s="291"/>
      <c r="W65" s="291" t="s">
        <v>2032</v>
      </c>
      <c r="X65" s="291" t="s">
        <v>2033</v>
      </c>
      <c r="Y65" s="291"/>
      <c r="Z65" s="292"/>
      <c r="AA65" s="292"/>
      <c r="AB65" s="293"/>
      <c r="AC65" s="293"/>
      <c r="AD65" s="292"/>
      <c r="AE65" s="293"/>
      <c r="AF65" s="292"/>
      <c r="AG65" s="292"/>
      <c r="AH65" s="292"/>
      <c r="AI65" s="294"/>
      <c r="AJ65" s="422"/>
      <c r="AK65" s="220"/>
      <c r="AL65" s="220"/>
      <c r="AM65" s="221"/>
      <c r="AN65" s="220"/>
    </row>
    <row r="66" spans="1:40" s="235" customFormat="1" ht="56.25" customHeight="1" x14ac:dyDescent="0.25">
      <c r="A66" s="995" t="s">
        <v>638</v>
      </c>
      <c r="B66" s="222" t="s">
        <v>639</v>
      </c>
      <c r="C66" s="321" t="s">
        <v>640</v>
      </c>
      <c r="D66" s="260" t="s">
        <v>641</v>
      </c>
      <c r="E66" s="260" t="s">
        <v>642</v>
      </c>
      <c r="F66" s="255">
        <v>43344</v>
      </c>
      <c r="G66" s="255">
        <v>45139</v>
      </c>
      <c r="H66" s="260" t="s">
        <v>1999</v>
      </c>
      <c r="I66" s="230">
        <v>100000</v>
      </c>
      <c r="J66" s="341" t="s">
        <v>643</v>
      </c>
      <c r="K66" s="323" t="s">
        <v>644</v>
      </c>
      <c r="L66" s="323" t="s">
        <v>192</v>
      </c>
      <c r="M66" s="342" t="s">
        <v>645</v>
      </c>
      <c r="N66" s="223"/>
      <c r="O66" s="224"/>
      <c r="P66" s="224"/>
      <c r="Q66" s="424" t="s">
        <v>58</v>
      </c>
      <c r="R66" s="224"/>
      <c r="S66" s="227"/>
      <c r="T66" s="426" t="s">
        <v>2034</v>
      </c>
      <c r="U66" s="295" t="s">
        <v>2035</v>
      </c>
      <c r="V66" s="259"/>
      <c r="W66" s="259" t="s">
        <v>595</v>
      </c>
      <c r="X66" s="259" t="s">
        <v>2036</v>
      </c>
      <c r="Y66" s="250" t="s">
        <v>2037</v>
      </c>
      <c r="Z66" s="260"/>
      <c r="AA66" s="260"/>
      <c r="AB66" s="261"/>
      <c r="AC66" s="261"/>
      <c r="AD66" s="260"/>
      <c r="AE66" s="261"/>
      <c r="AF66" s="260"/>
      <c r="AG66" s="260"/>
      <c r="AH66" s="260"/>
      <c r="AI66" s="262"/>
      <c r="AJ66" s="422"/>
      <c r="AK66" s="220"/>
      <c r="AL66" s="220"/>
      <c r="AM66" s="221"/>
      <c r="AN66" s="220"/>
    </row>
    <row r="67" spans="1:40" s="235" customFormat="1" ht="56.25" customHeight="1" x14ac:dyDescent="0.25">
      <c r="A67" s="993"/>
      <c r="B67" s="226" t="s">
        <v>648</v>
      </c>
      <c r="C67" s="279" t="s">
        <v>649</v>
      </c>
      <c r="D67" s="254" t="s">
        <v>650</v>
      </c>
      <c r="E67" s="254" t="s">
        <v>651</v>
      </c>
      <c r="F67" s="255">
        <v>43344</v>
      </c>
      <c r="G67" s="255">
        <v>45139</v>
      </c>
      <c r="H67" s="254" t="s">
        <v>2020</v>
      </c>
      <c r="I67" s="327">
        <v>100000</v>
      </c>
      <c r="J67" s="254" t="s">
        <v>2038</v>
      </c>
      <c r="K67" s="254" t="s">
        <v>653</v>
      </c>
      <c r="L67" s="326" t="s">
        <v>192</v>
      </c>
      <c r="M67" s="435" t="s">
        <v>654</v>
      </c>
      <c r="N67" s="223"/>
      <c r="O67" s="224"/>
      <c r="P67" s="224"/>
      <c r="Q67" s="424" t="s">
        <v>58</v>
      </c>
      <c r="R67" s="224"/>
      <c r="S67" s="227"/>
      <c r="T67" s="426" t="s">
        <v>2039</v>
      </c>
      <c r="U67" s="426" t="s">
        <v>2040</v>
      </c>
      <c r="V67" s="263" t="s">
        <v>2041</v>
      </c>
      <c r="W67" s="263" t="s">
        <v>2042</v>
      </c>
      <c r="X67" s="263"/>
      <c r="Y67" s="263"/>
      <c r="Z67" s="254"/>
      <c r="AA67" s="254"/>
      <c r="AB67" s="264"/>
      <c r="AC67" s="264"/>
      <c r="AD67" s="296"/>
      <c r="AE67" s="264"/>
      <c r="AF67" s="254" t="s">
        <v>2043</v>
      </c>
      <c r="AG67" s="254"/>
      <c r="AH67" s="254"/>
      <c r="AI67" s="265"/>
      <c r="AJ67" s="422"/>
      <c r="AK67" s="220"/>
      <c r="AL67" s="220"/>
      <c r="AM67" s="221"/>
      <c r="AN67" s="220"/>
    </row>
    <row r="68" spans="1:40" s="235" customFormat="1" ht="56.25" customHeight="1" x14ac:dyDescent="0.25">
      <c r="A68" s="993"/>
      <c r="B68" s="226" t="s">
        <v>658</v>
      </c>
      <c r="C68" s="328" t="s">
        <v>659</v>
      </c>
      <c r="D68" s="254" t="s">
        <v>660</v>
      </c>
      <c r="E68" s="254" t="s">
        <v>2044</v>
      </c>
      <c r="F68" s="255">
        <v>43891</v>
      </c>
      <c r="G68" s="255">
        <v>45139</v>
      </c>
      <c r="H68" s="254" t="s">
        <v>1946</v>
      </c>
      <c r="I68" s="327">
        <v>10000</v>
      </c>
      <c r="J68" s="254" t="s">
        <v>2045</v>
      </c>
      <c r="K68" s="326" t="s">
        <v>663</v>
      </c>
      <c r="L68" s="326" t="s">
        <v>664</v>
      </c>
      <c r="M68" s="429" t="s">
        <v>2046</v>
      </c>
      <c r="N68" s="223"/>
      <c r="O68" s="224"/>
      <c r="P68" s="224" t="s">
        <v>58</v>
      </c>
      <c r="Q68" s="424"/>
      <c r="R68" s="224"/>
      <c r="S68" s="227"/>
      <c r="T68" s="258" t="s">
        <v>2047</v>
      </c>
      <c r="U68" s="297" t="s">
        <v>2048</v>
      </c>
      <c r="V68" s="258" t="s">
        <v>2049</v>
      </c>
      <c r="W68" s="263" t="s">
        <v>2050</v>
      </c>
      <c r="X68" s="263" t="s">
        <v>2051</v>
      </c>
      <c r="Y68" s="263"/>
      <c r="Z68" s="254"/>
      <c r="AA68" s="254"/>
      <c r="AB68" s="264"/>
      <c r="AC68" s="264"/>
      <c r="AD68" s="254"/>
      <c r="AE68" s="264"/>
      <c r="AF68" s="254"/>
      <c r="AG68" s="254"/>
      <c r="AH68" s="254"/>
      <c r="AI68" s="265"/>
      <c r="AJ68" s="422"/>
      <c r="AK68" s="220"/>
      <c r="AL68" s="220"/>
      <c r="AM68" s="221"/>
      <c r="AN68" s="220"/>
    </row>
    <row r="69" spans="1:40" s="235" customFormat="1" ht="56.25" customHeight="1" x14ac:dyDescent="0.25">
      <c r="A69" s="993"/>
      <c r="B69" s="226" t="s">
        <v>670</v>
      </c>
      <c r="C69" s="328" t="s">
        <v>671</v>
      </c>
      <c r="D69" s="254" t="s">
        <v>672</v>
      </c>
      <c r="E69" s="254" t="s">
        <v>673</v>
      </c>
      <c r="F69" s="255">
        <v>43344</v>
      </c>
      <c r="G69" s="255">
        <v>45139</v>
      </c>
      <c r="H69" s="254" t="s">
        <v>2052</v>
      </c>
      <c r="I69" s="327">
        <v>300000</v>
      </c>
      <c r="J69" s="343" t="s">
        <v>675</v>
      </c>
      <c r="K69" s="326" t="s">
        <v>676</v>
      </c>
      <c r="L69" s="326" t="s">
        <v>1799</v>
      </c>
      <c r="M69" s="427"/>
      <c r="N69" s="223"/>
      <c r="O69" s="224"/>
      <c r="P69" s="224" t="s">
        <v>2053</v>
      </c>
      <c r="Q69" s="424" t="s">
        <v>58</v>
      </c>
      <c r="R69" s="224"/>
      <c r="S69" s="227"/>
      <c r="T69" s="426" t="s">
        <v>2054</v>
      </c>
      <c r="U69" s="426" t="s">
        <v>2055</v>
      </c>
      <c r="V69" s="263" t="s">
        <v>2056</v>
      </c>
      <c r="W69" s="275" t="s">
        <v>2057</v>
      </c>
      <c r="X69" s="263" t="s">
        <v>2058</v>
      </c>
      <c r="Y69" s="263"/>
      <c r="Z69" s="254"/>
      <c r="AA69" s="254"/>
      <c r="AB69" s="264"/>
      <c r="AC69" s="264"/>
      <c r="AD69" s="254" t="s">
        <v>2059</v>
      </c>
      <c r="AE69" s="264"/>
      <c r="AF69" s="254"/>
      <c r="AG69" s="254"/>
      <c r="AH69" s="254"/>
      <c r="AI69" s="265"/>
      <c r="AJ69" s="422"/>
      <c r="AK69" s="220"/>
      <c r="AL69" s="220"/>
      <c r="AM69" s="221"/>
      <c r="AN69" s="220"/>
    </row>
    <row r="70" spans="1:40" s="235" customFormat="1" ht="56.25" customHeight="1" x14ac:dyDescent="0.25">
      <c r="A70" s="993"/>
      <c r="B70" s="226" t="s">
        <v>680</v>
      </c>
      <c r="C70" s="279" t="s">
        <v>681</v>
      </c>
      <c r="D70" s="254" t="s">
        <v>2060</v>
      </c>
      <c r="E70" s="254" t="s">
        <v>683</v>
      </c>
      <c r="F70" s="255">
        <v>43344</v>
      </c>
      <c r="G70" s="255">
        <v>45139</v>
      </c>
      <c r="H70" s="254" t="s">
        <v>2061</v>
      </c>
      <c r="I70" s="325">
        <v>50000</v>
      </c>
      <c r="J70" s="254" t="s">
        <v>685</v>
      </c>
      <c r="K70" s="254" t="s">
        <v>686</v>
      </c>
      <c r="L70" s="254" t="s">
        <v>2062</v>
      </c>
      <c r="M70" s="429"/>
      <c r="N70" s="223"/>
      <c r="O70" s="224"/>
      <c r="P70" s="224"/>
      <c r="Q70" s="424" t="s">
        <v>58</v>
      </c>
      <c r="R70" s="224"/>
      <c r="S70" s="227"/>
      <c r="T70" s="426" t="s">
        <v>2063</v>
      </c>
      <c r="U70" s="426" t="s">
        <v>2064</v>
      </c>
      <c r="V70" s="263" t="s">
        <v>2065</v>
      </c>
      <c r="W70" s="263" t="s">
        <v>684</v>
      </c>
      <c r="X70" s="263" t="s">
        <v>2066</v>
      </c>
      <c r="Y70" s="263"/>
      <c r="Z70" s="254"/>
      <c r="AA70" s="254"/>
      <c r="AB70" s="264"/>
      <c r="AC70" s="264"/>
      <c r="AD70" s="254"/>
      <c r="AE70" s="264"/>
      <c r="AF70" s="254"/>
      <c r="AG70" s="254"/>
      <c r="AH70" s="254"/>
      <c r="AI70" s="265"/>
      <c r="AJ70" s="422"/>
      <c r="AK70" s="220"/>
      <c r="AL70" s="220"/>
      <c r="AM70" s="221"/>
      <c r="AN70" s="220"/>
    </row>
    <row r="71" spans="1:40" s="235" customFormat="1" ht="56.25" customHeight="1" x14ac:dyDescent="0.25">
      <c r="A71" s="993"/>
      <c r="B71" s="226" t="s">
        <v>692</v>
      </c>
      <c r="C71" s="279" t="s">
        <v>693</v>
      </c>
      <c r="D71" s="254" t="s">
        <v>694</v>
      </c>
      <c r="E71" s="254" t="s">
        <v>695</v>
      </c>
      <c r="F71" s="255">
        <v>43497</v>
      </c>
      <c r="G71" s="255">
        <v>45139</v>
      </c>
      <c r="H71" s="254" t="s">
        <v>2067</v>
      </c>
      <c r="I71" s="327">
        <v>80000</v>
      </c>
      <c r="J71" s="240" t="s">
        <v>2068</v>
      </c>
      <c r="K71" s="254" t="s">
        <v>192</v>
      </c>
      <c r="L71" s="254" t="s">
        <v>192</v>
      </c>
      <c r="M71" s="429"/>
      <c r="N71" s="223"/>
      <c r="O71" s="224"/>
      <c r="P71" s="224" t="s">
        <v>58</v>
      </c>
      <c r="Q71" s="424"/>
      <c r="R71" s="224"/>
      <c r="S71" s="227"/>
      <c r="T71" s="426" t="s">
        <v>2069</v>
      </c>
      <c r="U71" s="426" t="s">
        <v>2070</v>
      </c>
      <c r="V71" s="263" t="s">
        <v>2071</v>
      </c>
      <c r="W71" s="263" t="s">
        <v>696</v>
      </c>
      <c r="X71" s="263" t="s">
        <v>2072</v>
      </c>
      <c r="Y71" s="263"/>
      <c r="Z71" s="254"/>
      <c r="AA71" s="254"/>
      <c r="AB71" s="264"/>
      <c r="AC71" s="264"/>
      <c r="AD71" s="254"/>
      <c r="AE71" s="264"/>
      <c r="AF71" s="254"/>
      <c r="AG71" s="254"/>
      <c r="AH71" s="254"/>
      <c r="AI71" s="265"/>
      <c r="AJ71" s="422"/>
      <c r="AK71" s="220"/>
      <c r="AL71" s="220"/>
      <c r="AM71" s="221"/>
      <c r="AN71" s="220"/>
    </row>
    <row r="72" spans="1:40" s="235" customFormat="1" ht="56.25" customHeight="1" x14ac:dyDescent="0.25">
      <c r="A72" s="993"/>
      <c r="B72" s="226" t="s">
        <v>701</v>
      </c>
      <c r="C72" s="279" t="s">
        <v>702</v>
      </c>
      <c r="D72" s="254" t="s">
        <v>703</v>
      </c>
      <c r="E72" s="254" t="s">
        <v>704</v>
      </c>
      <c r="F72" s="255">
        <v>43497</v>
      </c>
      <c r="G72" s="255">
        <v>45139</v>
      </c>
      <c r="H72" s="254" t="s">
        <v>2067</v>
      </c>
      <c r="I72" s="327">
        <v>85000</v>
      </c>
      <c r="J72" s="254" t="s">
        <v>2073</v>
      </c>
      <c r="K72" s="254" t="s">
        <v>192</v>
      </c>
      <c r="L72" s="254" t="s">
        <v>192</v>
      </c>
      <c r="M72" s="429"/>
      <c r="N72" s="223"/>
      <c r="O72" s="224" t="s">
        <v>58</v>
      </c>
      <c r="P72" s="224"/>
      <c r="Q72" s="424"/>
      <c r="R72" s="224"/>
      <c r="S72" s="227"/>
      <c r="T72" s="426" t="s">
        <v>2074</v>
      </c>
      <c r="U72" s="426"/>
      <c r="V72" s="263" t="s">
        <v>2075</v>
      </c>
      <c r="W72" s="263" t="s">
        <v>2076</v>
      </c>
      <c r="X72" s="263" t="s">
        <v>2077</v>
      </c>
      <c r="Y72" s="263"/>
      <c r="Z72" s="254"/>
      <c r="AA72" s="254"/>
      <c r="AB72" s="264"/>
      <c r="AC72" s="264"/>
      <c r="AD72" s="254"/>
      <c r="AE72" s="264"/>
      <c r="AF72" s="254"/>
      <c r="AG72" s="254"/>
      <c r="AH72" s="254"/>
      <c r="AI72" s="265"/>
      <c r="AJ72" s="422"/>
      <c r="AK72" s="220"/>
      <c r="AL72" s="220"/>
      <c r="AM72" s="221"/>
      <c r="AN72" s="220"/>
    </row>
    <row r="73" spans="1:40" s="235" customFormat="1" ht="56.25" customHeight="1" x14ac:dyDescent="0.25">
      <c r="A73" s="993"/>
      <c r="B73" s="226" t="s">
        <v>707</v>
      </c>
      <c r="C73" s="279" t="s">
        <v>2078</v>
      </c>
      <c r="D73" s="338" t="s">
        <v>709</v>
      </c>
      <c r="E73" s="338" t="s">
        <v>710</v>
      </c>
      <c r="F73" s="255">
        <v>43405</v>
      </c>
      <c r="G73" s="255">
        <v>44044</v>
      </c>
      <c r="H73" s="254" t="s">
        <v>1976</v>
      </c>
      <c r="I73" s="344">
        <v>96000</v>
      </c>
      <c r="J73" s="338" t="s">
        <v>2079</v>
      </c>
      <c r="K73" s="338" t="s">
        <v>712</v>
      </c>
      <c r="L73" s="338" t="s">
        <v>713</v>
      </c>
      <c r="M73" s="429" t="s">
        <v>2080</v>
      </c>
      <c r="N73" s="223"/>
      <c r="O73" s="224"/>
      <c r="P73" s="224"/>
      <c r="Q73" s="424"/>
      <c r="R73" s="224"/>
      <c r="S73" s="227"/>
      <c r="T73" s="426"/>
      <c r="U73" s="426"/>
      <c r="V73" s="263"/>
      <c r="W73" s="263"/>
      <c r="X73" s="263"/>
      <c r="Y73" s="263"/>
      <c r="Z73" s="254"/>
      <c r="AA73" s="254"/>
      <c r="AB73" s="264"/>
      <c r="AC73" s="264"/>
      <c r="AD73" s="254"/>
      <c r="AE73" s="264"/>
      <c r="AF73" s="254"/>
      <c r="AG73" s="254"/>
      <c r="AH73" s="254"/>
      <c r="AI73" s="265"/>
      <c r="AJ73" s="422"/>
      <c r="AK73" s="220"/>
      <c r="AL73" s="220"/>
      <c r="AM73" s="221"/>
      <c r="AN73" s="220"/>
    </row>
    <row r="74" spans="1:40" s="235" customFormat="1" ht="56.25" customHeight="1" x14ac:dyDescent="0.25">
      <c r="A74" s="993"/>
      <c r="B74" s="226" t="s">
        <v>716</v>
      </c>
      <c r="C74" s="279" t="s">
        <v>724</v>
      </c>
      <c r="D74" s="254" t="s">
        <v>2081</v>
      </c>
      <c r="E74" s="336" t="s">
        <v>719</v>
      </c>
      <c r="F74" s="255">
        <v>43344</v>
      </c>
      <c r="G74" s="255">
        <v>45139</v>
      </c>
      <c r="H74" s="254" t="s">
        <v>1976</v>
      </c>
      <c r="I74" s="344">
        <v>80000</v>
      </c>
      <c r="J74" s="338" t="s">
        <v>2082</v>
      </c>
      <c r="K74" s="326" t="s">
        <v>192</v>
      </c>
      <c r="L74" s="329" t="s">
        <v>192</v>
      </c>
      <c r="M74" s="429"/>
      <c r="N74" s="223"/>
      <c r="O74" s="224"/>
      <c r="P74" s="224"/>
      <c r="Q74" s="424" t="s">
        <v>58</v>
      </c>
      <c r="R74" s="224"/>
      <c r="S74" s="227"/>
      <c r="T74" s="426" t="s">
        <v>2083</v>
      </c>
      <c r="U74" s="436" t="s">
        <v>2084</v>
      </c>
      <c r="V74" s="263"/>
      <c r="W74" s="263" t="s">
        <v>2085</v>
      </c>
      <c r="X74" s="263"/>
      <c r="Y74" s="263"/>
      <c r="Z74" s="254"/>
      <c r="AA74" s="254"/>
      <c r="AB74" s="264"/>
      <c r="AC74" s="264"/>
      <c r="AD74" s="254"/>
      <c r="AE74" s="264"/>
      <c r="AF74" s="254"/>
      <c r="AG74" s="254"/>
      <c r="AH74" s="254"/>
      <c r="AI74" s="265"/>
      <c r="AJ74" s="422"/>
      <c r="AK74" s="220"/>
      <c r="AL74" s="220"/>
      <c r="AM74" s="221"/>
      <c r="AN74" s="220"/>
    </row>
    <row r="75" spans="1:40" s="235" customFormat="1" ht="56.25" customHeight="1" x14ac:dyDescent="0.25">
      <c r="A75" s="993"/>
      <c r="B75" s="226" t="s">
        <v>725</v>
      </c>
      <c r="C75" s="279" t="s">
        <v>2086</v>
      </c>
      <c r="D75" s="254" t="s">
        <v>727</v>
      </c>
      <c r="E75" s="254" t="s">
        <v>728</v>
      </c>
      <c r="F75" s="255">
        <v>43405</v>
      </c>
      <c r="G75" s="255">
        <v>44317</v>
      </c>
      <c r="H75" s="254" t="s">
        <v>1976</v>
      </c>
      <c r="I75" s="327">
        <v>80000</v>
      </c>
      <c r="J75" s="254" t="s">
        <v>729</v>
      </c>
      <c r="K75" s="254" t="s">
        <v>2087</v>
      </c>
      <c r="L75" s="254" t="s">
        <v>731</v>
      </c>
      <c r="M75" s="429" t="s">
        <v>733</v>
      </c>
      <c r="N75" s="223"/>
      <c r="O75" s="224"/>
      <c r="P75" s="224"/>
      <c r="Q75" s="424"/>
      <c r="R75" s="224"/>
      <c r="S75" s="227"/>
      <c r="T75" s="426"/>
      <c r="U75" s="426"/>
      <c r="V75" s="263"/>
      <c r="W75" s="263"/>
      <c r="X75" s="263"/>
      <c r="Y75" s="263"/>
      <c r="Z75" s="254"/>
      <c r="AA75" s="254"/>
      <c r="AB75" s="264"/>
      <c r="AC75" s="264"/>
      <c r="AD75" s="254"/>
      <c r="AE75" s="264"/>
      <c r="AF75" s="254"/>
      <c r="AG75" s="254"/>
      <c r="AH75" s="254"/>
      <c r="AI75" s="265"/>
      <c r="AJ75" s="422"/>
      <c r="AK75" s="220"/>
      <c r="AL75" s="220"/>
      <c r="AM75" s="221"/>
      <c r="AN75" s="220"/>
    </row>
    <row r="76" spans="1:40" s="235" customFormat="1" ht="56.25" customHeight="1" x14ac:dyDescent="0.25">
      <c r="A76" s="993"/>
      <c r="B76" s="226" t="s">
        <v>734</v>
      </c>
      <c r="C76" s="328" t="s">
        <v>735</v>
      </c>
      <c r="D76" s="254" t="s">
        <v>736</v>
      </c>
      <c r="E76" s="254" t="s">
        <v>737</v>
      </c>
      <c r="F76" s="255">
        <v>43344</v>
      </c>
      <c r="G76" s="255">
        <v>45139</v>
      </c>
      <c r="H76" s="254" t="s">
        <v>1882</v>
      </c>
      <c r="I76" s="325">
        <v>120000</v>
      </c>
      <c r="J76" s="343" t="s">
        <v>2088</v>
      </c>
      <c r="K76" s="326" t="s">
        <v>192</v>
      </c>
      <c r="L76" s="329" t="s">
        <v>192</v>
      </c>
      <c r="M76" s="427" t="s">
        <v>739</v>
      </c>
      <c r="N76" s="223"/>
      <c r="O76" s="224"/>
      <c r="P76" s="224"/>
      <c r="Q76" s="424" t="s">
        <v>58</v>
      </c>
      <c r="R76" s="224"/>
      <c r="S76" s="227"/>
      <c r="T76" s="425" t="s">
        <v>2089</v>
      </c>
      <c r="U76" s="425" t="s">
        <v>2090</v>
      </c>
      <c r="V76" s="298" t="s">
        <v>2091</v>
      </c>
      <c r="W76" s="263" t="s">
        <v>2092</v>
      </c>
      <c r="X76" s="280" t="s">
        <v>2093</v>
      </c>
      <c r="Y76" s="263"/>
      <c r="Z76" s="254"/>
      <c r="AA76" s="254"/>
      <c r="AB76" s="264"/>
      <c r="AC76" s="264"/>
      <c r="AD76" s="254"/>
      <c r="AE76" s="264"/>
      <c r="AF76" s="254"/>
      <c r="AG76" s="254"/>
      <c r="AH76" s="254"/>
      <c r="AI76" s="265"/>
      <c r="AJ76" s="422"/>
      <c r="AK76" s="220"/>
      <c r="AL76" s="220"/>
      <c r="AM76" s="221"/>
      <c r="AN76" s="220"/>
    </row>
    <row r="77" spans="1:40" s="235" customFormat="1" ht="56.25" customHeight="1" x14ac:dyDescent="0.25">
      <c r="A77" s="993"/>
      <c r="B77" s="226" t="s">
        <v>742</v>
      </c>
      <c r="C77" s="328" t="s">
        <v>743</v>
      </c>
      <c r="D77" s="254" t="s">
        <v>744</v>
      </c>
      <c r="E77" s="254" t="s">
        <v>745</v>
      </c>
      <c r="F77" s="255">
        <v>43344</v>
      </c>
      <c r="G77" s="255">
        <v>45139</v>
      </c>
      <c r="H77" s="254" t="s">
        <v>1882</v>
      </c>
      <c r="I77" s="325">
        <v>20000</v>
      </c>
      <c r="J77" s="329" t="s">
        <v>746</v>
      </c>
      <c r="K77" s="254" t="s">
        <v>2094</v>
      </c>
      <c r="L77" s="329" t="s">
        <v>192</v>
      </c>
      <c r="M77" s="427" t="s">
        <v>2095</v>
      </c>
      <c r="N77" s="223"/>
      <c r="O77" s="224"/>
      <c r="P77" s="224" t="s">
        <v>58</v>
      </c>
      <c r="Q77" s="424"/>
      <c r="R77" s="224"/>
      <c r="S77" s="227" t="s">
        <v>6</v>
      </c>
      <c r="T77" s="425" t="s">
        <v>2096</v>
      </c>
      <c r="U77" s="425"/>
      <c r="V77" s="298" t="s">
        <v>2097</v>
      </c>
      <c r="W77" s="263" t="s">
        <v>2098</v>
      </c>
      <c r="X77" s="263" t="s">
        <v>2099</v>
      </c>
      <c r="Y77" s="263"/>
      <c r="Z77" s="254"/>
      <c r="AA77" s="254"/>
      <c r="AB77" s="264"/>
      <c r="AC77" s="264"/>
      <c r="AD77" s="254"/>
      <c r="AE77" s="264"/>
      <c r="AF77" s="254"/>
      <c r="AG77" s="254"/>
      <c r="AH77" s="254"/>
      <c r="AI77" s="265"/>
      <c r="AJ77" s="422"/>
      <c r="AK77" s="220"/>
      <c r="AL77" s="220"/>
      <c r="AM77" s="221"/>
      <c r="AN77" s="220"/>
    </row>
    <row r="78" spans="1:40" s="235" customFormat="1" ht="56.25" customHeight="1" x14ac:dyDescent="0.25">
      <c r="A78" s="993"/>
      <c r="B78" s="226" t="s">
        <v>750</v>
      </c>
      <c r="C78" s="328" t="s">
        <v>751</v>
      </c>
      <c r="D78" s="254" t="s">
        <v>2100</v>
      </c>
      <c r="E78" s="329" t="s">
        <v>753</v>
      </c>
      <c r="F78" s="255">
        <v>43344</v>
      </c>
      <c r="G78" s="255">
        <v>45139</v>
      </c>
      <c r="H78" s="254" t="s">
        <v>2101</v>
      </c>
      <c r="I78" s="325">
        <v>50000</v>
      </c>
      <c r="J78" s="254" t="s">
        <v>755</v>
      </c>
      <c r="K78" s="326" t="s">
        <v>192</v>
      </c>
      <c r="L78" s="329" t="s">
        <v>192</v>
      </c>
      <c r="M78" s="429"/>
      <c r="N78" s="223"/>
      <c r="O78" s="224"/>
      <c r="P78" s="224"/>
      <c r="Q78" s="424" t="s">
        <v>58</v>
      </c>
      <c r="R78" s="224"/>
      <c r="S78" s="227"/>
      <c r="T78" s="426" t="s">
        <v>2102</v>
      </c>
      <c r="U78" s="426" t="s">
        <v>2103</v>
      </c>
      <c r="V78" s="263" t="s">
        <v>2104</v>
      </c>
      <c r="W78" s="263" t="s">
        <v>2105</v>
      </c>
      <c r="X78" s="280" t="s">
        <v>2106</v>
      </c>
      <c r="Y78" s="263"/>
      <c r="Z78" s="254"/>
      <c r="AA78" s="254"/>
      <c r="AB78" s="264"/>
      <c r="AC78" s="264"/>
      <c r="AD78" s="254"/>
      <c r="AE78" s="264"/>
      <c r="AF78" s="254"/>
      <c r="AG78" s="254"/>
      <c r="AH78" s="254"/>
      <c r="AI78" s="265"/>
      <c r="AJ78" s="422"/>
      <c r="AK78" s="220"/>
      <c r="AL78" s="220"/>
      <c r="AM78" s="221"/>
      <c r="AN78" s="220"/>
    </row>
    <row r="79" spans="1:40" s="235" customFormat="1" ht="56.25" customHeight="1" x14ac:dyDescent="0.25">
      <c r="A79" s="993"/>
      <c r="B79" s="226" t="s">
        <v>760</v>
      </c>
      <c r="C79" s="279" t="s">
        <v>761</v>
      </c>
      <c r="D79" s="254" t="s">
        <v>762</v>
      </c>
      <c r="E79" s="254" t="s">
        <v>763</v>
      </c>
      <c r="F79" s="255">
        <v>43344</v>
      </c>
      <c r="G79" s="255">
        <v>45139</v>
      </c>
      <c r="H79" s="254" t="s">
        <v>2107</v>
      </c>
      <c r="I79" s="325">
        <v>20000</v>
      </c>
      <c r="J79" s="239" t="s">
        <v>2108</v>
      </c>
      <c r="K79" s="326" t="s">
        <v>766</v>
      </c>
      <c r="L79" s="326" t="s">
        <v>192</v>
      </c>
      <c r="M79" s="429"/>
      <c r="N79" s="223"/>
      <c r="O79" s="224"/>
      <c r="P79" s="224" t="s">
        <v>58</v>
      </c>
      <c r="Q79" s="424"/>
      <c r="R79" s="224"/>
      <c r="S79" s="227"/>
      <c r="T79" s="426" t="s">
        <v>2109</v>
      </c>
      <c r="U79" s="426"/>
      <c r="V79" s="263" t="s">
        <v>2110</v>
      </c>
      <c r="W79" s="263" t="s">
        <v>2111</v>
      </c>
      <c r="X79" s="263"/>
      <c r="Y79" s="263"/>
      <c r="Z79" s="254"/>
      <c r="AA79" s="254"/>
      <c r="AB79" s="264"/>
      <c r="AC79" s="264"/>
      <c r="AD79" s="254"/>
      <c r="AE79" s="264"/>
      <c r="AF79" s="254"/>
      <c r="AG79" s="254"/>
      <c r="AH79" s="254"/>
      <c r="AI79" s="265"/>
      <c r="AJ79" s="422"/>
      <c r="AK79" s="220"/>
      <c r="AL79" s="220"/>
      <c r="AM79" s="221"/>
      <c r="AN79" s="220"/>
    </row>
    <row r="80" spans="1:40" s="235" customFormat="1" ht="56.25" customHeight="1" x14ac:dyDescent="0.25">
      <c r="A80" s="993"/>
      <c r="B80" s="226" t="s">
        <v>769</v>
      </c>
      <c r="C80" s="279" t="s">
        <v>770</v>
      </c>
      <c r="D80" s="254" t="s">
        <v>771</v>
      </c>
      <c r="E80" s="254" t="s">
        <v>772</v>
      </c>
      <c r="F80" s="255">
        <v>43466</v>
      </c>
      <c r="G80" s="255">
        <v>45139</v>
      </c>
      <c r="H80" s="254" t="s">
        <v>1882</v>
      </c>
      <c r="I80" s="325">
        <v>12000</v>
      </c>
      <c r="J80" s="254" t="s">
        <v>773</v>
      </c>
      <c r="K80" s="254" t="s">
        <v>774</v>
      </c>
      <c r="L80" s="254" t="s">
        <v>634</v>
      </c>
      <c r="M80" s="429" t="s">
        <v>778</v>
      </c>
      <c r="N80" s="223"/>
      <c r="O80" s="224"/>
      <c r="P80" s="224" t="s">
        <v>58</v>
      </c>
      <c r="Q80" s="424"/>
      <c r="R80" s="224"/>
      <c r="S80" s="227"/>
      <c r="T80" s="426" t="s">
        <v>2112</v>
      </c>
      <c r="U80" s="426"/>
      <c r="V80" s="263" t="s">
        <v>2113</v>
      </c>
      <c r="W80" s="263" t="s">
        <v>2114</v>
      </c>
      <c r="X80" s="263" t="s">
        <v>2115</v>
      </c>
      <c r="Y80" s="263"/>
      <c r="Z80" s="254"/>
      <c r="AA80" s="254"/>
      <c r="AB80" s="264"/>
      <c r="AC80" s="264"/>
      <c r="AD80" s="254"/>
      <c r="AE80" s="264"/>
      <c r="AF80" s="254"/>
      <c r="AG80" s="254"/>
      <c r="AH80" s="254"/>
      <c r="AI80" s="265"/>
      <c r="AJ80" s="422"/>
      <c r="AK80" s="220"/>
      <c r="AL80" s="220"/>
      <c r="AM80" s="221"/>
      <c r="AN80" s="220"/>
    </row>
    <row r="81" spans="1:40" s="235" customFormat="1" ht="56.25" customHeight="1" x14ac:dyDescent="0.25">
      <c r="A81" s="993"/>
      <c r="B81" s="226" t="s">
        <v>779</v>
      </c>
      <c r="C81" s="279" t="s">
        <v>2116</v>
      </c>
      <c r="D81" s="254" t="s">
        <v>781</v>
      </c>
      <c r="E81" s="254" t="s">
        <v>782</v>
      </c>
      <c r="F81" s="255">
        <v>43344</v>
      </c>
      <c r="G81" s="255">
        <v>44105</v>
      </c>
      <c r="H81" s="254" t="s">
        <v>1882</v>
      </c>
      <c r="I81" s="325">
        <v>24000</v>
      </c>
      <c r="J81" s="326" t="s">
        <v>773</v>
      </c>
      <c r="K81" s="326" t="s">
        <v>783</v>
      </c>
      <c r="L81" s="326" t="s">
        <v>784</v>
      </c>
      <c r="M81" s="429" t="s">
        <v>788</v>
      </c>
      <c r="N81" s="223"/>
      <c r="O81" s="224"/>
      <c r="P81" s="224"/>
      <c r="Q81" s="424"/>
      <c r="R81" s="224"/>
      <c r="S81" s="227"/>
      <c r="T81" s="426"/>
      <c r="U81" s="426"/>
      <c r="V81" s="263"/>
      <c r="W81" s="263"/>
      <c r="X81" s="263"/>
      <c r="Y81" s="263"/>
      <c r="Z81" s="254"/>
      <c r="AA81" s="254"/>
      <c r="AB81" s="264"/>
      <c r="AC81" s="264"/>
      <c r="AD81" s="254"/>
      <c r="AE81" s="264"/>
      <c r="AF81" s="254"/>
      <c r="AG81" s="254"/>
      <c r="AH81" s="254"/>
      <c r="AI81" s="265"/>
      <c r="AJ81" s="422"/>
      <c r="AK81" s="220"/>
      <c r="AL81" s="220"/>
      <c r="AM81" s="221"/>
      <c r="AN81" s="220"/>
    </row>
    <row r="82" spans="1:40" s="235" customFormat="1" ht="56.25" customHeight="1" x14ac:dyDescent="0.25">
      <c r="A82" s="993"/>
      <c r="B82" s="226" t="s">
        <v>789</v>
      </c>
      <c r="C82" s="328" t="s">
        <v>790</v>
      </c>
      <c r="D82" s="254" t="s">
        <v>2117</v>
      </c>
      <c r="E82" s="254" t="s">
        <v>792</v>
      </c>
      <c r="F82" s="255">
        <v>43344</v>
      </c>
      <c r="G82" s="255">
        <v>45139</v>
      </c>
      <c r="H82" s="254" t="s">
        <v>2118</v>
      </c>
      <c r="I82" s="325">
        <v>500000</v>
      </c>
      <c r="J82" s="343" t="s">
        <v>2119</v>
      </c>
      <c r="K82" s="326" t="s">
        <v>795</v>
      </c>
      <c r="L82" s="326" t="s">
        <v>796</v>
      </c>
      <c r="M82" s="427" t="s">
        <v>797</v>
      </c>
      <c r="N82" s="223"/>
      <c r="O82" s="224"/>
      <c r="P82" s="224"/>
      <c r="Q82" s="424" t="s">
        <v>58</v>
      </c>
      <c r="R82" s="224"/>
      <c r="S82" s="227"/>
      <c r="T82" s="426" t="s">
        <v>2120</v>
      </c>
      <c r="U82" s="426"/>
      <c r="V82" s="263"/>
      <c r="W82" s="263" t="s">
        <v>793</v>
      </c>
      <c r="X82" s="263"/>
      <c r="Y82" s="263"/>
      <c r="Z82" s="254"/>
      <c r="AA82" s="254"/>
      <c r="AB82" s="264"/>
      <c r="AC82" s="264"/>
      <c r="AD82" s="296"/>
      <c r="AE82" s="264"/>
      <c r="AF82" s="254" t="s">
        <v>2121</v>
      </c>
      <c r="AG82" s="254"/>
      <c r="AH82" s="254"/>
      <c r="AI82" s="265"/>
      <c r="AJ82" s="422"/>
      <c r="AK82" s="220"/>
      <c r="AL82" s="220"/>
      <c r="AM82" s="221"/>
      <c r="AN82" s="220"/>
    </row>
    <row r="83" spans="1:40" s="235" customFormat="1" ht="56.25" customHeight="1" x14ac:dyDescent="0.25">
      <c r="A83" s="993"/>
      <c r="B83" s="226" t="s">
        <v>801</v>
      </c>
      <c r="C83" s="279" t="s">
        <v>802</v>
      </c>
      <c r="D83" s="254" t="s">
        <v>803</v>
      </c>
      <c r="E83" s="254" t="s">
        <v>804</v>
      </c>
      <c r="F83" s="255">
        <v>44440</v>
      </c>
      <c r="G83" s="255">
        <v>45139</v>
      </c>
      <c r="H83" s="254" t="s">
        <v>1802</v>
      </c>
      <c r="I83" s="327">
        <v>200000</v>
      </c>
      <c r="J83" s="326" t="s">
        <v>805</v>
      </c>
      <c r="K83" s="254" t="s">
        <v>225</v>
      </c>
      <c r="L83" s="254" t="s">
        <v>192</v>
      </c>
      <c r="M83" s="429" t="s">
        <v>806</v>
      </c>
      <c r="N83" s="223"/>
      <c r="O83" s="224" t="s">
        <v>58</v>
      </c>
      <c r="P83" s="224"/>
      <c r="Q83" s="424"/>
      <c r="R83" s="224"/>
      <c r="S83" s="225"/>
      <c r="T83" s="426" t="s">
        <v>2122</v>
      </c>
      <c r="U83" s="426"/>
      <c r="V83" s="263" t="s">
        <v>2123</v>
      </c>
      <c r="W83" s="263" t="s">
        <v>2124</v>
      </c>
      <c r="X83" s="263" t="s">
        <v>2125</v>
      </c>
      <c r="Y83" s="263" t="s">
        <v>2126</v>
      </c>
      <c r="Z83" s="254"/>
      <c r="AA83" s="254"/>
      <c r="AB83" s="264"/>
      <c r="AC83" s="264"/>
      <c r="AD83" s="254" t="s">
        <v>2127</v>
      </c>
      <c r="AE83" s="264"/>
      <c r="AF83" s="254" t="s">
        <v>2128</v>
      </c>
      <c r="AG83" s="254"/>
      <c r="AH83" s="254"/>
      <c r="AI83" s="265"/>
      <c r="AJ83" s="422"/>
      <c r="AK83" s="220"/>
      <c r="AL83" s="220"/>
      <c r="AM83" s="221"/>
      <c r="AN83" s="220"/>
    </row>
    <row r="84" spans="1:40" s="235" customFormat="1" ht="56.25" customHeight="1" x14ac:dyDescent="0.25">
      <c r="A84" s="993"/>
      <c r="B84" s="226" t="s">
        <v>808</v>
      </c>
      <c r="C84" s="328" t="s">
        <v>809</v>
      </c>
      <c r="D84" s="254" t="s">
        <v>810</v>
      </c>
      <c r="E84" s="254" t="s">
        <v>811</v>
      </c>
      <c r="F84" s="255">
        <v>43344</v>
      </c>
      <c r="G84" s="255">
        <v>45139</v>
      </c>
      <c r="H84" s="254" t="s">
        <v>1847</v>
      </c>
      <c r="I84" s="327">
        <v>50000</v>
      </c>
      <c r="J84" s="254" t="s">
        <v>812</v>
      </c>
      <c r="K84" s="326" t="s">
        <v>192</v>
      </c>
      <c r="L84" s="329" t="s">
        <v>192</v>
      </c>
      <c r="M84" s="429"/>
      <c r="N84" s="223"/>
      <c r="O84" s="224"/>
      <c r="P84" s="224"/>
      <c r="Q84" s="424" t="s">
        <v>58</v>
      </c>
      <c r="R84" s="224"/>
      <c r="S84" s="227"/>
      <c r="T84" s="426" t="s">
        <v>2129</v>
      </c>
      <c r="U84" s="426" t="s">
        <v>2130</v>
      </c>
      <c r="V84" s="263" t="s">
        <v>2131</v>
      </c>
      <c r="W84" s="263" t="s">
        <v>2132</v>
      </c>
      <c r="X84" s="263"/>
      <c r="Y84" s="263"/>
      <c r="Z84" s="254"/>
      <c r="AA84" s="254"/>
      <c r="AB84" s="264"/>
      <c r="AC84" s="264"/>
      <c r="AD84" s="254"/>
      <c r="AE84" s="264"/>
      <c r="AF84" s="254"/>
      <c r="AG84" s="254"/>
      <c r="AH84" s="254"/>
      <c r="AI84" s="265"/>
      <c r="AJ84" s="422"/>
      <c r="AK84" s="220"/>
      <c r="AL84" s="220"/>
      <c r="AM84" s="221"/>
      <c r="AN84" s="220"/>
    </row>
    <row r="85" spans="1:40" s="235" customFormat="1" ht="56.25" customHeight="1" x14ac:dyDescent="0.25">
      <c r="A85" s="993"/>
      <c r="B85" s="226" t="s">
        <v>815</v>
      </c>
      <c r="C85" s="279" t="s">
        <v>816</v>
      </c>
      <c r="D85" s="254" t="s">
        <v>817</v>
      </c>
      <c r="E85" s="254" t="s">
        <v>2133</v>
      </c>
      <c r="F85" s="255">
        <v>44044</v>
      </c>
      <c r="G85" s="255">
        <v>45139</v>
      </c>
      <c r="H85" s="254" t="s">
        <v>2134</v>
      </c>
      <c r="I85" s="325">
        <v>200000</v>
      </c>
      <c r="J85" s="254" t="s">
        <v>820</v>
      </c>
      <c r="K85" s="336" t="s">
        <v>2135</v>
      </c>
      <c r="L85" s="254" t="s">
        <v>192</v>
      </c>
      <c r="M85" s="429"/>
      <c r="N85" s="223"/>
      <c r="O85" s="224"/>
      <c r="P85" s="224"/>
      <c r="Q85" s="424" t="s">
        <v>58</v>
      </c>
      <c r="R85" s="224"/>
      <c r="S85" s="227"/>
      <c r="T85" s="244" t="s">
        <v>2136</v>
      </c>
      <c r="U85" s="248" t="s">
        <v>2137</v>
      </c>
      <c r="V85" s="249" t="s">
        <v>2138</v>
      </c>
      <c r="W85" s="263" t="s">
        <v>819</v>
      </c>
      <c r="X85" s="263"/>
      <c r="Y85" s="263"/>
      <c r="Z85" s="254"/>
      <c r="AA85" s="254"/>
      <c r="AB85" s="264"/>
      <c r="AC85" s="264"/>
      <c r="AD85" s="254"/>
      <c r="AE85" s="264"/>
      <c r="AF85" s="254"/>
      <c r="AG85" s="254"/>
      <c r="AH85" s="254"/>
      <c r="AI85" s="265"/>
      <c r="AJ85" s="422"/>
      <c r="AK85" s="220"/>
      <c r="AL85" s="220"/>
      <c r="AM85" s="221"/>
      <c r="AN85" s="220"/>
    </row>
    <row r="86" spans="1:40" s="235" customFormat="1" ht="56.25" customHeight="1" x14ac:dyDescent="0.25">
      <c r="A86" s="993"/>
      <c r="B86" s="226" t="s">
        <v>823</v>
      </c>
      <c r="C86" s="279" t="s">
        <v>824</v>
      </c>
      <c r="D86" s="254" t="s">
        <v>825</v>
      </c>
      <c r="E86" s="329" t="s">
        <v>826</v>
      </c>
      <c r="F86" s="345">
        <v>43344</v>
      </c>
      <c r="G86" s="255">
        <v>45139</v>
      </c>
      <c r="H86" s="254" t="s">
        <v>1999</v>
      </c>
      <c r="I86" s="325">
        <v>80000</v>
      </c>
      <c r="J86" s="254" t="s">
        <v>827</v>
      </c>
      <c r="K86" s="326" t="s">
        <v>192</v>
      </c>
      <c r="L86" s="329" t="s">
        <v>192</v>
      </c>
      <c r="M86" s="429" t="s">
        <v>828</v>
      </c>
      <c r="N86" s="223"/>
      <c r="O86" s="224"/>
      <c r="P86" s="224"/>
      <c r="Q86" s="424" t="s">
        <v>58</v>
      </c>
      <c r="R86" s="224"/>
      <c r="S86" s="227"/>
      <c r="T86" s="426" t="s">
        <v>2139</v>
      </c>
      <c r="U86" s="273" t="s">
        <v>2140</v>
      </c>
      <c r="V86" s="263"/>
      <c r="W86" s="263" t="s">
        <v>2141</v>
      </c>
      <c r="X86" s="263"/>
      <c r="Y86" s="263"/>
      <c r="Z86" s="254"/>
      <c r="AA86" s="254"/>
      <c r="AB86" s="264"/>
      <c r="AC86" s="264"/>
      <c r="AD86" s="254"/>
      <c r="AE86" s="264"/>
      <c r="AF86" s="254"/>
      <c r="AG86" s="254"/>
      <c r="AH86" s="254"/>
      <c r="AI86" s="265"/>
      <c r="AJ86" s="422"/>
      <c r="AK86" s="220"/>
      <c r="AL86" s="220"/>
      <c r="AM86" s="221"/>
      <c r="AN86" s="220"/>
    </row>
    <row r="87" spans="1:40" s="235" customFormat="1" ht="56.25" customHeight="1" x14ac:dyDescent="0.25">
      <c r="A87" s="993"/>
      <c r="B87" s="226" t="s">
        <v>832</v>
      </c>
      <c r="C87" s="279" t="s">
        <v>833</v>
      </c>
      <c r="D87" s="254" t="s">
        <v>834</v>
      </c>
      <c r="E87" s="254" t="s">
        <v>835</v>
      </c>
      <c r="F87" s="255">
        <v>43344</v>
      </c>
      <c r="G87" s="255">
        <v>45139</v>
      </c>
      <c r="H87" s="254" t="s">
        <v>2142</v>
      </c>
      <c r="I87" s="327">
        <v>75000</v>
      </c>
      <c r="J87" s="343" t="s">
        <v>837</v>
      </c>
      <c r="K87" s="254" t="s">
        <v>2143</v>
      </c>
      <c r="L87" s="254" t="s">
        <v>839</v>
      </c>
      <c r="M87" s="429" t="s">
        <v>2144</v>
      </c>
      <c r="N87" s="223"/>
      <c r="O87" s="224"/>
      <c r="P87" s="224"/>
      <c r="Q87" s="424" t="s">
        <v>58</v>
      </c>
      <c r="R87" s="224"/>
      <c r="S87" s="227"/>
      <c r="T87" s="426" t="s">
        <v>2145</v>
      </c>
      <c r="U87" s="426" t="s">
        <v>2146</v>
      </c>
      <c r="V87" s="263" t="s">
        <v>2147</v>
      </c>
      <c r="W87" s="263" t="s">
        <v>2148</v>
      </c>
      <c r="X87" s="263" t="s">
        <v>2149</v>
      </c>
      <c r="Y87" s="263"/>
      <c r="Z87" s="254"/>
      <c r="AA87" s="254"/>
      <c r="AB87" s="264"/>
      <c r="AC87" s="264"/>
      <c r="AD87" s="254"/>
      <c r="AE87" s="264"/>
      <c r="AF87" s="254"/>
      <c r="AG87" s="254"/>
      <c r="AH87" s="254"/>
      <c r="AI87" s="265"/>
      <c r="AJ87" s="422"/>
      <c r="AK87" s="220"/>
      <c r="AL87" s="220"/>
      <c r="AM87" s="221"/>
      <c r="AN87" s="220"/>
    </row>
    <row r="88" spans="1:40" s="235" customFormat="1" ht="56.25" customHeight="1" x14ac:dyDescent="0.25">
      <c r="A88" s="993"/>
      <c r="B88" s="226" t="s">
        <v>843</v>
      </c>
      <c r="C88" s="328" t="s">
        <v>844</v>
      </c>
      <c r="D88" s="254" t="s">
        <v>845</v>
      </c>
      <c r="E88" s="254" t="s">
        <v>846</v>
      </c>
      <c r="F88" s="255">
        <v>43344</v>
      </c>
      <c r="G88" s="255">
        <v>45139</v>
      </c>
      <c r="H88" s="254" t="s">
        <v>2150</v>
      </c>
      <c r="I88" s="327">
        <v>118000</v>
      </c>
      <c r="J88" s="326" t="s">
        <v>2151</v>
      </c>
      <c r="K88" s="254" t="s">
        <v>849</v>
      </c>
      <c r="L88" s="254" t="s">
        <v>192</v>
      </c>
      <c r="M88" s="429"/>
      <c r="N88" s="223"/>
      <c r="O88" s="224"/>
      <c r="P88" s="224" t="s">
        <v>58</v>
      </c>
      <c r="Q88" s="424"/>
      <c r="R88" s="224"/>
      <c r="S88" s="227"/>
      <c r="T88" s="426" t="s">
        <v>2152</v>
      </c>
      <c r="U88" s="426" t="s">
        <v>2153</v>
      </c>
      <c r="V88" s="263" t="s">
        <v>2154</v>
      </c>
      <c r="W88" s="263" t="s">
        <v>2155</v>
      </c>
      <c r="X88" s="263"/>
      <c r="Y88" s="263"/>
      <c r="Z88" s="254"/>
      <c r="AA88" s="254"/>
      <c r="AB88" s="264"/>
      <c r="AC88" s="264"/>
      <c r="AD88" s="254"/>
      <c r="AE88" s="264"/>
      <c r="AF88" s="254"/>
      <c r="AG88" s="254"/>
      <c r="AH88" s="254"/>
      <c r="AI88" s="265"/>
      <c r="AJ88" s="422"/>
      <c r="AK88" s="220"/>
      <c r="AL88" s="220"/>
      <c r="AM88" s="221"/>
      <c r="AN88" s="220"/>
    </row>
    <row r="89" spans="1:40" s="235" customFormat="1" ht="56.25" customHeight="1" x14ac:dyDescent="0.25">
      <c r="A89" s="993"/>
      <c r="B89" s="226" t="s">
        <v>852</v>
      </c>
      <c r="C89" s="279" t="s">
        <v>2156</v>
      </c>
      <c r="D89" s="254" t="s">
        <v>854</v>
      </c>
      <c r="E89" s="254" t="s">
        <v>855</v>
      </c>
      <c r="F89" s="255">
        <v>43344</v>
      </c>
      <c r="G89" s="255">
        <v>43678</v>
      </c>
      <c r="H89" s="254" t="s">
        <v>2157</v>
      </c>
      <c r="I89" s="327">
        <v>200000</v>
      </c>
      <c r="J89" s="343" t="s">
        <v>2158</v>
      </c>
      <c r="K89" s="326" t="s">
        <v>858</v>
      </c>
      <c r="L89" s="326" t="s">
        <v>192</v>
      </c>
      <c r="M89" s="427" t="s">
        <v>2159</v>
      </c>
      <c r="N89" s="223"/>
      <c r="O89" s="224"/>
      <c r="P89" s="224"/>
      <c r="Q89" s="424"/>
      <c r="R89" s="224" t="s">
        <v>58</v>
      </c>
      <c r="S89" s="227"/>
      <c r="T89" s="437" t="s">
        <v>859</v>
      </c>
      <c r="U89" s="437" t="s">
        <v>860</v>
      </c>
      <c r="V89" s="437" t="s">
        <v>861</v>
      </c>
      <c r="W89" s="428" t="s">
        <v>2160</v>
      </c>
      <c r="X89" s="438"/>
      <c r="Y89" s="439"/>
      <c r="Z89" s="439"/>
      <c r="AA89" s="439"/>
      <c r="AB89" s="439"/>
      <c r="AC89" s="290"/>
      <c r="AD89" s="440"/>
      <c r="AE89" s="439"/>
      <c r="AF89" s="440"/>
      <c r="AG89" s="439"/>
      <c r="AH89" s="439"/>
      <c r="AI89" s="299" t="s">
        <v>863</v>
      </c>
      <c r="AJ89" s="422"/>
      <c r="AK89" s="220"/>
      <c r="AL89" s="220"/>
      <c r="AM89" s="221"/>
      <c r="AN89" s="220"/>
    </row>
    <row r="90" spans="1:40" s="235" customFormat="1" ht="56.25" customHeight="1" x14ac:dyDescent="0.25">
      <c r="A90" s="993"/>
      <c r="B90" s="226" t="s">
        <v>864</v>
      </c>
      <c r="C90" s="328" t="s">
        <v>865</v>
      </c>
      <c r="D90" s="254" t="s">
        <v>866</v>
      </c>
      <c r="E90" s="254" t="s">
        <v>867</v>
      </c>
      <c r="F90" s="255">
        <v>43344</v>
      </c>
      <c r="G90" s="255">
        <v>45139</v>
      </c>
      <c r="H90" s="254" t="s">
        <v>2161</v>
      </c>
      <c r="I90" s="228">
        <v>30000</v>
      </c>
      <c r="J90" s="343" t="s">
        <v>869</v>
      </c>
      <c r="K90" s="326" t="s">
        <v>870</v>
      </c>
      <c r="L90" s="326" t="s">
        <v>871</v>
      </c>
      <c r="M90" s="429"/>
      <c r="N90" s="223"/>
      <c r="O90" s="224"/>
      <c r="P90" s="224" t="s">
        <v>58</v>
      </c>
      <c r="Q90" s="424"/>
      <c r="R90" s="224"/>
      <c r="S90" s="227" t="s">
        <v>6</v>
      </c>
      <c r="T90" s="426" t="s">
        <v>2162</v>
      </c>
      <c r="U90" s="426" t="s">
        <v>2163</v>
      </c>
      <c r="V90" s="263" t="s">
        <v>2164</v>
      </c>
      <c r="W90" s="263" t="s">
        <v>2165</v>
      </c>
      <c r="X90" s="263" t="s">
        <v>2166</v>
      </c>
      <c r="Y90" s="263"/>
      <c r="Z90" s="254"/>
      <c r="AA90" s="254"/>
      <c r="AB90" s="264"/>
      <c r="AC90" s="264"/>
      <c r="AD90" s="254"/>
      <c r="AE90" s="264"/>
      <c r="AF90" s="254"/>
      <c r="AG90" s="254"/>
      <c r="AH90" s="254"/>
      <c r="AI90" s="265"/>
      <c r="AJ90" s="422"/>
      <c r="AK90" s="220"/>
      <c r="AL90" s="220"/>
      <c r="AM90" s="221"/>
      <c r="AN90" s="220"/>
    </row>
    <row r="91" spans="1:40" s="235" customFormat="1" ht="56.25" customHeight="1" x14ac:dyDescent="0.25">
      <c r="A91" s="993"/>
      <c r="B91" s="226" t="s">
        <v>875</v>
      </c>
      <c r="C91" s="328" t="s">
        <v>876</v>
      </c>
      <c r="D91" s="254" t="s">
        <v>877</v>
      </c>
      <c r="E91" s="254" t="s">
        <v>878</v>
      </c>
      <c r="F91" s="255">
        <v>43344</v>
      </c>
      <c r="G91" s="255">
        <v>45139</v>
      </c>
      <c r="H91" s="254" t="s">
        <v>1847</v>
      </c>
      <c r="I91" s="327">
        <v>20000</v>
      </c>
      <c r="J91" s="343" t="s">
        <v>879</v>
      </c>
      <c r="K91" s="326" t="s">
        <v>880</v>
      </c>
      <c r="L91" s="326" t="s">
        <v>192</v>
      </c>
      <c r="M91" s="429"/>
      <c r="N91" s="223"/>
      <c r="O91" s="224"/>
      <c r="P91" s="224"/>
      <c r="Q91" s="424" t="s">
        <v>58</v>
      </c>
      <c r="R91" s="224"/>
      <c r="S91" s="227"/>
      <c r="T91" s="426" t="s">
        <v>2167</v>
      </c>
      <c r="U91" s="426" t="s">
        <v>2168</v>
      </c>
      <c r="V91" s="263"/>
      <c r="W91" s="263" t="s">
        <v>2169</v>
      </c>
      <c r="X91" s="263" t="s">
        <v>2170</v>
      </c>
      <c r="Y91" s="263"/>
      <c r="Z91" s="254"/>
      <c r="AA91" s="254"/>
      <c r="AB91" s="264"/>
      <c r="AC91" s="264"/>
      <c r="AD91" s="254"/>
      <c r="AE91" s="264"/>
      <c r="AF91" s="254"/>
      <c r="AG91" s="254"/>
      <c r="AH91" s="254"/>
      <c r="AI91" s="265"/>
      <c r="AJ91" s="422"/>
      <c r="AK91" s="220"/>
      <c r="AL91" s="220"/>
      <c r="AM91" s="221"/>
      <c r="AN91" s="220"/>
    </row>
    <row r="92" spans="1:40" s="235" customFormat="1" ht="56.25" customHeight="1" x14ac:dyDescent="0.25">
      <c r="A92" s="993"/>
      <c r="B92" s="226" t="s">
        <v>884</v>
      </c>
      <c r="C92" s="328" t="s">
        <v>885</v>
      </c>
      <c r="D92" s="254" t="s">
        <v>886</v>
      </c>
      <c r="E92" s="254" t="s">
        <v>887</v>
      </c>
      <c r="F92" s="255">
        <v>43344</v>
      </c>
      <c r="G92" s="255">
        <v>45139</v>
      </c>
      <c r="H92" s="254" t="s">
        <v>2171</v>
      </c>
      <c r="I92" s="325">
        <v>160000</v>
      </c>
      <c r="J92" s="343" t="s">
        <v>889</v>
      </c>
      <c r="K92" s="326" t="s">
        <v>2172</v>
      </c>
      <c r="L92" s="326" t="s">
        <v>891</v>
      </c>
      <c r="M92" s="346" t="s">
        <v>892</v>
      </c>
      <c r="N92" s="223"/>
      <c r="O92" s="224"/>
      <c r="P92" s="224" t="s">
        <v>58</v>
      </c>
      <c r="Q92" s="424"/>
      <c r="R92" s="224"/>
      <c r="S92" s="227"/>
      <c r="T92" s="426" t="s">
        <v>2173</v>
      </c>
      <c r="U92" s="426" t="s">
        <v>2174</v>
      </c>
      <c r="V92" s="263" t="s">
        <v>2175</v>
      </c>
      <c r="W92" s="433" t="s">
        <v>2176</v>
      </c>
      <c r="X92" s="263" t="s">
        <v>2177</v>
      </c>
      <c r="Y92" s="263"/>
      <c r="Z92" s="254"/>
      <c r="AA92" s="254"/>
      <c r="AB92" s="264"/>
      <c r="AC92" s="264"/>
      <c r="AD92" s="254"/>
      <c r="AE92" s="264"/>
      <c r="AF92" s="254"/>
      <c r="AG92" s="254"/>
      <c r="AH92" s="254"/>
      <c r="AI92" s="265"/>
      <c r="AJ92" s="422"/>
      <c r="AK92" s="220"/>
      <c r="AL92" s="220"/>
      <c r="AM92" s="221"/>
      <c r="AN92" s="220"/>
    </row>
    <row r="93" spans="1:40" s="235" customFormat="1" ht="56.25" customHeight="1" x14ac:dyDescent="0.25">
      <c r="A93" s="993"/>
      <c r="B93" s="226" t="s">
        <v>897</v>
      </c>
      <c r="C93" s="328" t="s">
        <v>898</v>
      </c>
      <c r="D93" s="254" t="s">
        <v>899</v>
      </c>
      <c r="E93" s="254" t="s">
        <v>900</v>
      </c>
      <c r="F93" s="255">
        <v>43344</v>
      </c>
      <c r="G93" s="255">
        <v>45139</v>
      </c>
      <c r="H93" s="254" t="s">
        <v>2178</v>
      </c>
      <c r="I93" s="325">
        <v>50000</v>
      </c>
      <c r="J93" s="254" t="s">
        <v>902</v>
      </c>
      <c r="K93" s="254" t="s">
        <v>2179</v>
      </c>
      <c r="L93" s="254" t="s">
        <v>891</v>
      </c>
      <c r="M93" s="346" t="s">
        <v>904</v>
      </c>
      <c r="N93" s="223"/>
      <c r="O93" s="224"/>
      <c r="P93" s="224"/>
      <c r="Q93" s="424" t="s">
        <v>58</v>
      </c>
      <c r="R93" s="224"/>
      <c r="S93" s="227"/>
      <c r="T93" s="426" t="s">
        <v>2180</v>
      </c>
      <c r="U93" s="426" t="s">
        <v>2181</v>
      </c>
      <c r="V93" s="263" t="s">
        <v>2182</v>
      </c>
      <c r="W93" s="433" t="s">
        <v>896</v>
      </c>
      <c r="X93" s="263"/>
      <c r="Y93" s="263"/>
      <c r="Z93" s="254"/>
      <c r="AA93" s="254"/>
      <c r="AB93" s="264"/>
      <c r="AC93" s="264"/>
      <c r="AD93" s="254"/>
      <c r="AE93" s="264"/>
      <c r="AF93" s="254"/>
      <c r="AG93" s="254"/>
      <c r="AH93" s="254"/>
      <c r="AI93" s="265"/>
      <c r="AJ93" s="422"/>
      <c r="AK93" s="220"/>
      <c r="AL93" s="220"/>
      <c r="AM93" s="221"/>
      <c r="AN93" s="220"/>
    </row>
    <row r="94" spans="1:40" s="235" customFormat="1" ht="56.25" customHeight="1" x14ac:dyDescent="0.25">
      <c r="A94" s="993"/>
      <c r="B94" s="226" t="s">
        <v>908</v>
      </c>
      <c r="C94" s="328" t="s">
        <v>909</v>
      </c>
      <c r="D94" s="254" t="s">
        <v>910</v>
      </c>
      <c r="E94" s="254" t="s">
        <v>911</v>
      </c>
      <c r="F94" s="255">
        <v>43344</v>
      </c>
      <c r="G94" s="255">
        <v>45139</v>
      </c>
      <c r="H94" s="254" t="s">
        <v>1847</v>
      </c>
      <c r="I94" s="327">
        <v>20000</v>
      </c>
      <c r="J94" s="343" t="s">
        <v>912</v>
      </c>
      <c r="K94" s="326" t="s">
        <v>913</v>
      </c>
      <c r="L94" s="326" t="s">
        <v>192</v>
      </c>
      <c r="M94" s="427" t="s">
        <v>914</v>
      </c>
      <c r="N94" s="223"/>
      <c r="O94" s="224"/>
      <c r="P94" s="224"/>
      <c r="Q94" s="424" t="s">
        <v>58</v>
      </c>
      <c r="R94" s="224"/>
      <c r="S94" s="227"/>
      <c r="T94" s="426" t="s">
        <v>2183</v>
      </c>
      <c r="U94" s="300" t="s">
        <v>2184</v>
      </c>
      <c r="V94" s="263"/>
      <c r="W94" s="263" t="s">
        <v>2185</v>
      </c>
      <c r="X94" s="263"/>
      <c r="Y94" s="263"/>
      <c r="Z94" s="254"/>
      <c r="AA94" s="254"/>
      <c r="AB94" s="264"/>
      <c r="AC94" s="264"/>
      <c r="AD94" s="254"/>
      <c r="AE94" s="264"/>
      <c r="AF94" s="254"/>
      <c r="AG94" s="254"/>
      <c r="AH94" s="254"/>
      <c r="AI94" s="265"/>
      <c r="AJ94" s="422"/>
      <c r="AK94" s="220"/>
      <c r="AL94" s="220"/>
      <c r="AM94" s="221"/>
      <c r="AN94" s="220"/>
    </row>
    <row r="95" spans="1:40" s="235" customFormat="1" ht="56.25" customHeight="1" x14ac:dyDescent="0.25">
      <c r="A95" s="993"/>
      <c r="B95" s="226" t="s">
        <v>917</v>
      </c>
      <c r="C95" s="279" t="s">
        <v>918</v>
      </c>
      <c r="D95" s="254" t="s">
        <v>919</v>
      </c>
      <c r="E95" s="254" t="s">
        <v>920</v>
      </c>
      <c r="F95" s="255">
        <v>43344</v>
      </c>
      <c r="G95" s="255">
        <v>45139</v>
      </c>
      <c r="H95" s="254" t="s">
        <v>2134</v>
      </c>
      <c r="I95" s="325">
        <v>20000</v>
      </c>
      <c r="J95" s="254" t="s">
        <v>921</v>
      </c>
      <c r="K95" s="254" t="s">
        <v>2186</v>
      </c>
      <c r="L95" s="326" t="s">
        <v>305</v>
      </c>
      <c r="M95" s="429"/>
      <c r="N95" s="223"/>
      <c r="O95" s="224"/>
      <c r="P95" s="224"/>
      <c r="Q95" s="424" t="s">
        <v>58</v>
      </c>
      <c r="R95" s="224"/>
      <c r="S95" s="227"/>
      <c r="T95" s="426" t="s">
        <v>2187</v>
      </c>
      <c r="U95" s="426" t="s">
        <v>2188</v>
      </c>
      <c r="V95" s="429" t="s">
        <v>2189</v>
      </c>
      <c r="W95" s="263" t="s">
        <v>2190</v>
      </c>
      <c r="X95" s="263"/>
      <c r="Y95" s="263"/>
      <c r="Z95" s="254"/>
      <c r="AA95" s="254"/>
      <c r="AB95" s="264"/>
      <c r="AC95" s="264"/>
      <c r="AD95" s="254"/>
      <c r="AE95" s="264"/>
      <c r="AF95" s="254"/>
      <c r="AG95" s="254"/>
      <c r="AH95" s="254"/>
      <c r="AI95" s="265"/>
      <c r="AJ95" s="422"/>
      <c r="AK95" s="220"/>
      <c r="AL95" s="220"/>
      <c r="AM95" s="221"/>
      <c r="AN95" s="220"/>
    </row>
    <row r="96" spans="1:40" s="235" customFormat="1" ht="56.25" customHeight="1" x14ac:dyDescent="0.25">
      <c r="A96" s="993"/>
      <c r="B96" s="226" t="s">
        <v>926</v>
      </c>
      <c r="C96" s="279" t="s">
        <v>927</v>
      </c>
      <c r="D96" s="254" t="s">
        <v>928</v>
      </c>
      <c r="E96" s="254" t="s">
        <v>929</v>
      </c>
      <c r="F96" s="255">
        <v>43344</v>
      </c>
      <c r="G96" s="255">
        <v>45139</v>
      </c>
      <c r="H96" s="254" t="s">
        <v>2191</v>
      </c>
      <c r="I96" s="327">
        <v>50000</v>
      </c>
      <c r="J96" s="254" t="s">
        <v>931</v>
      </c>
      <c r="K96" s="254" t="s">
        <v>2192</v>
      </c>
      <c r="L96" s="326" t="s">
        <v>192</v>
      </c>
      <c r="M96" s="429"/>
      <c r="N96" s="223"/>
      <c r="O96" s="224"/>
      <c r="P96" s="224" t="s">
        <v>58</v>
      </c>
      <c r="Q96" s="424"/>
      <c r="R96" s="224"/>
      <c r="S96" s="227"/>
      <c r="T96" s="426" t="s">
        <v>2193</v>
      </c>
      <c r="U96" s="426" t="s">
        <v>2194</v>
      </c>
      <c r="V96" s="301" t="s">
        <v>2195</v>
      </c>
      <c r="W96" s="263" t="s">
        <v>2196</v>
      </c>
      <c r="X96" s="263" t="s">
        <v>2197</v>
      </c>
      <c r="Y96" s="263" t="s">
        <v>2198</v>
      </c>
      <c r="Z96" s="254" t="s">
        <v>2199</v>
      </c>
      <c r="AA96" s="254"/>
      <c r="AB96" s="264"/>
      <c r="AC96" s="264"/>
      <c r="AD96" s="254" t="s">
        <v>2092</v>
      </c>
      <c r="AE96" s="264"/>
      <c r="AF96" s="254" t="s">
        <v>2200</v>
      </c>
      <c r="AG96" s="254"/>
      <c r="AH96" s="254" t="s">
        <v>2201</v>
      </c>
      <c r="AI96" s="265"/>
      <c r="AJ96" s="422"/>
      <c r="AK96" s="220"/>
      <c r="AL96" s="220"/>
      <c r="AM96" s="221"/>
      <c r="AN96" s="220"/>
    </row>
    <row r="97" spans="1:40" s="235" customFormat="1" ht="56.25" customHeight="1" x14ac:dyDescent="0.25">
      <c r="A97" s="993"/>
      <c r="B97" s="226" t="s">
        <v>935</v>
      </c>
      <c r="C97" s="279" t="s">
        <v>949</v>
      </c>
      <c r="D97" s="254" t="s">
        <v>937</v>
      </c>
      <c r="E97" s="254" t="s">
        <v>938</v>
      </c>
      <c r="F97" s="255">
        <v>43344</v>
      </c>
      <c r="G97" s="255">
        <v>45139</v>
      </c>
      <c r="H97" s="326" t="s">
        <v>2202</v>
      </c>
      <c r="I97" s="327">
        <v>500000</v>
      </c>
      <c r="J97" s="343" t="s">
        <v>2203</v>
      </c>
      <c r="K97" s="326" t="s">
        <v>2204</v>
      </c>
      <c r="L97" s="326" t="s">
        <v>2205</v>
      </c>
      <c r="M97" s="429" t="s">
        <v>2206</v>
      </c>
      <c r="N97" s="223"/>
      <c r="O97" s="224"/>
      <c r="P97" s="224"/>
      <c r="Q97" s="424" t="s">
        <v>58</v>
      </c>
      <c r="R97" s="224"/>
      <c r="S97" s="227"/>
      <c r="T97" s="426" t="s">
        <v>2207</v>
      </c>
      <c r="U97" s="245" t="s">
        <v>2208</v>
      </c>
      <c r="V97" s="263" t="s">
        <v>2209</v>
      </c>
      <c r="W97" s="263" t="s">
        <v>2210</v>
      </c>
      <c r="X97" s="263" t="s">
        <v>2211</v>
      </c>
      <c r="Y97" s="263"/>
      <c r="Z97" s="254"/>
      <c r="AA97" s="254"/>
      <c r="AB97" s="264"/>
      <c r="AC97" s="264"/>
      <c r="AD97" s="254"/>
      <c r="AE97" s="264"/>
      <c r="AF97" s="254" t="s">
        <v>1773</v>
      </c>
      <c r="AG97" s="254"/>
      <c r="AH97" s="254"/>
      <c r="AI97" s="265"/>
      <c r="AJ97" s="422"/>
      <c r="AK97" s="220"/>
      <c r="AL97" s="220"/>
      <c r="AM97" s="221"/>
      <c r="AN97" s="220"/>
    </row>
    <row r="98" spans="1:40" s="235" customFormat="1" ht="56.25" customHeight="1" x14ac:dyDescent="0.25">
      <c r="A98" s="993"/>
      <c r="B98" s="226" t="s">
        <v>953</v>
      </c>
      <c r="C98" s="347" t="s">
        <v>954</v>
      </c>
      <c r="D98" s="254" t="s">
        <v>955</v>
      </c>
      <c r="E98" s="254" t="s">
        <v>956</v>
      </c>
      <c r="F98" s="255">
        <v>43344</v>
      </c>
      <c r="G98" s="255">
        <v>45139</v>
      </c>
      <c r="H98" s="254" t="s">
        <v>2212</v>
      </c>
      <c r="I98" s="325">
        <v>5000</v>
      </c>
      <c r="J98" s="343" t="s">
        <v>2213</v>
      </c>
      <c r="K98" s="254" t="s">
        <v>958</v>
      </c>
      <c r="L98" s="254" t="s">
        <v>2214</v>
      </c>
      <c r="M98" s="429" t="s">
        <v>2215</v>
      </c>
      <c r="N98" s="223"/>
      <c r="O98" s="224"/>
      <c r="P98" s="224"/>
      <c r="Q98" s="424" t="s">
        <v>58</v>
      </c>
      <c r="R98" s="224"/>
      <c r="S98" s="227"/>
      <c r="T98" s="258" t="s">
        <v>2216</v>
      </c>
      <c r="U98" s="258" t="s">
        <v>2217</v>
      </c>
      <c r="V98" s="258" t="s">
        <v>2218</v>
      </c>
      <c r="W98" s="258" t="s">
        <v>115</v>
      </c>
      <c r="X98" s="263" t="s">
        <v>2219</v>
      </c>
      <c r="Y98" s="263"/>
      <c r="Z98" s="254"/>
      <c r="AA98" s="254"/>
      <c r="AB98" s="264"/>
      <c r="AC98" s="264"/>
      <c r="AD98" s="254"/>
      <c r="AE98" s="264"/>
      <c r="AF98" s="254" t="s">
        <v>2220</v>
      </c>
      <c r="AG98" s="254"/>
      <c r="AH98" s="254"/>
      <c r="AI98" s="265"/>
      <c r="AJ98" s="422"/>
      <c r="AK98" s="220"/>
      <c r="AL98" s="220"/>
      <c r="AM98" s="221"/>
      <c r="AN98" s="220"/>
    </row>
    <row r="99" spans="1:40" s="235" customFormat="1" ht="56.25" customHeight="1" x14ac:dyDescent="0.25">
      <c r="A99" s="993"/>
      <c r="B99" s="226" t="s">
        <v>963</v>
      </c>
      <c r="C99" s="279" t="s">
        <v>975</v>
      </c>
      <c r="D99" s="254" t="s">
        <v>965</v>
      </c>
      <c r="E99" s="254" t="s">
        <v>975</v>
      </c>
      <c r="F99" s="255">
        <v>43344</v>
      </c>
      <c r="G99" s="255">
        <v>45139</v>
      </c>
      <c r="H99" s="254" t="s">
        <v>2221</v>
      </c>
      <c r="I99" s="325">
        <v>80000</v>
      </c>
      <c r="J99" s="254" t="s">
        <v>2222</v>
      </c>
      <c r="K99" s="254" t="s">
        <v>2223</v>
      </c>
      <c r="L99" s="254" t="s">
        <v>192</v>
      </c>
      <c r="M99" s="429" t="s">
        <v>2224</v>
      </c>
      <c r="N99" s="223"/>
      <c r="O99" s="224"/>
      <c r="P99" s="224" t="s">
        <v>58</v>
      </c>
      <c r="Q99" s="424"/>
      <c r="R99" s="224"/>
      <c r="S99" s="227"/>
      <c r="T99" s="244" t="s">
        <v>2225</v>
      </c>
      <c r="U99" s="244" t="s">
        <v>2226</v>
      </c>
      <c r="V99" s="249" t="s">
        <v>2227</v>
      </c>
      <c r="W99" s="263" t="s">
        <v>2228</v>
      </c>
      <c r="X99" s="246" t="s">
        <v>2229</v>
      </c>
      <c r="Y99" s="263"/>
      <c r="Z99" s="254"/>
      <c r="AA99" s="254"/>
      <c r="AB99" s="264"/>
      <c r="AC99" s="264"/>
      <c r="AD99" s="254"/>
      <c r="AE99" s="264"/>
      <c r="AF99" s="254"/>
      <c r="AG99" s="254"/>
      <c r="AH99" s="254"/>
      <c r="AI99" s="265"/>
      <c r="AJ99" s="422"/>
      <c r="AK99" s="220"/>
      <c r="AL99" s="220"/>
      <c r="AM99" s="221"/>
      <c r="AN99" s="220"/>
    </row>
    <row r="100" spans="1:40" s="235" customFormat="1" ht="56.25" customHeight="1" x14ac:dyDescent="0.25">
      <c r="A100" s="996"/>
      <c r="B100" s="229" t="s">
        <v>976</v>
      </c>
      <c r="C100" s="441" t="s">
        <v>2230</v>
      </c>
      <c r="D100" s="442" t="s">
        <v>978</v>
      </c>
      <c r="E100" s="442" t="s">
        <v>979</v>
      </c>
      <c r="F100" s="255">
        <v>43405</v>
      </c>
      <c r="G100" s="255">
        <v>45139</v>
      </c>
      <c r="H100" s="442" t="s">
        <v>2231</v>
      </c>
      <c r="I100" s="443">
        <v>40000</v>
      </c>
      <c r="J100" s="442" t="s">
        <v>981</v>
      </c>
      <c r="K100" s="442" t="s">
        <v>982</v>
      </c>
      <c r="L100" s="442" t="s">
        <v>192</v>
      </c>
      <c r="M100" s="434" t="s">
        <v>2232</v>
      </c>
      <c r="N100" s="223"/>
      <c r="O100" s="224"/>
      <c r="P100" s="224"/>
      <c r="Q100" s="424"/>
      <c r="R100" s="224"/>
      <c r="S100" s="227"/>
      <c r="T100" s="426"/>
      <c r="U100" s="316"/>
      <c r="V100" s="291"/>
      <c r="W100" s="291"/>
      <c r="X100" s="291"/>
      <c r="Y100" s="291"/>
      <c r="Z100" s="292"/>
      <c r="AA100" s="292"/>
      <c r="AB100" s="293"/>
      <c r="AC100" s="293"/>
      <c r="AD100" s="292"/>
      <c r="AE100" s="293"/>
      <c r="AF100" s="292"/>
      <c r="AG100" s="292"/>
      <c r="AH100" s="292"/>
      <c r="AI100" s="294"/>
      <c r="AJ100" s="422"/>
      <c r="AK100" s="220"/>
      <c r="AL100" s="220"/>
      <c r="AM100" s="221"/>
      <c r="AN100" s="220"/>
    </row>
    <row r="101" spans="1:40" s="235" customFormat="1" ht="56.25" customHeight="1" x14ac:dyDescent="0.25">
      <c r="A101" s="995" t="s">
        <v>986</v>
      </c>
      <c r="B101" s="222" t="s">
        <v>987</v>
      </c>
      <c r="C101" s="321" t="s">
        <v>988</v>
      </c>
      <c r="D101" s="260" t="s">
        <v>989</v>
      </c>
      <c r="E101" s="260" t="s">
        <v>990</v>
      </c>
      <c r="F101" s="255">
        <v>43344</v>
      </c>
      <c r="G101" s="255">
        <v>45139</v>
      </c>
      <c r="H101" s="260" t="s">
        <v>2009</v>
      </c>
      <c r="I101" s="322">
        <v>7300</v>
      </c>
      <c r="J101" s="323" t="s">
        <v>991</v>
      </c>
      <c r="K101" s="323" t="s">
        <v>2233</v>
      </c>
      <c r="L101" s="323" t="s">
        <v>265</v>
      </c>
      <c r="M101" s="324" t="s">
        <v>993</v>
      </c>
      <c r="N101" s="223"/>
      <c r="O101" s="224"/>
      <c r="P101" s="224"/>
      <c r="Q101" s="424" t="s">
        <v>58</v>
      </c>
      <c r="R101" s="224"/>
      <c r="S101" s="227"/>
      <c r="T101" s="258" t="s">
        <v>2234</v>
      </c>
      <c r="U101" s="258" t="s">
        <v>2235</v>
      </c>
      <c r="V101" s="274" t="s">
        <v>2236</v>
      </c>
      <c r="W101" s="263" t="s">
        <v>2237</v>
      </c>
      <c r="X101" s="258" t="s">
        <v>2238</v>
      </c>
      <c r="Y101" s="259"/>
      <c r="Z101" s="260"/>
      <c r="AA101" s="260"/>
      <c r="AB101" s="261"/>
      <c r="AC101" s="261"/>
      <c r="AD101" s="260"/>
      <c r="AE101" s="261"/>
      <c r="AF101" s="260"/>
      <c r="AG101" s="260"/>
      <c r="AH101" s="260"/>
      <c r="AI101" s="262"/>
      <c r="AJ101" s="422"/>
      <c r="AK101" s="220"/>
      <c r="AL101" s="220"/>
      <c r="AM101" s="221"/>
      <c r="AN101" s="220"/>
    </row>
    <row r="102" spans="1:40" s="235" customFormat="1" ht="56.25" customHeight="1" x14ac:dyDescent="0.25">
      <c r="A102" s="993"/>
      <c r="B102" s="226" t="s">
        <v>997</v>
      </c>
      <c r="C102" s="279" t="s">
        <v>1011</v>
      </c>
      <c r="D102" s="254" t="s">
        <v>2239</v>
      </c>
      <c r="E102" s="254" t="s">
        <v>1000</v>
      </c>
      <c r="F102" s="255">
        <v>43344</v>
      </c>
      <c r="G102" s="255">
        <v>45139</v>
      </c>
      <c r="H102" s="254" t="s">
        <v>2240</v>
      </c>
      <c r="I102" s="327">
        <v>80000</v>
      </c>
      <c r="J102" s="254" t="s">
        <v>2241</v>
      </c>
      <c r="K102" s="326" t="s">
        <v>2242</v>
      </c>
      <c r="L102" s="326" t="s">
        <v>2242</v>
      </c>
      <c r="M102" s="348" t="s">
        <v>2243</v>
      </c>
      <c r="N102" s="223"/>
      <c r="O102" s="224"/>
      <c r="P102" s="224" t="s">
        <v>58</v>
      </c>
      <c r="Q102" s="424"/>
      <c r="R102" s="224"/>
      <c r="S102" s="227" t="s">
        <v>7</v>
      </c>
      <c r="T102" s="426" t="s">
        <v>2109</v>
      </c>
      <c r="U102" s="426"/>
      <c r="V102" s="263" t="s">
        <v>2244</v>
      </c>
      <c r="W102" s="263" t="s">
        <v>2111</v>
      </c>
      <c r="X102" s="263" t="s">
        <v>2245</v>
      </c>
      <c r="Y102" s="263"/>
      <c r="Z102" s="254"/>
      <c r="AA102" s="254"/>
      <c r="AB102" s="264"/>
      <c r="AC102" s="264"/>
      <c r="AD102" s="254"/>
      <c r="AE102" s="264"/>
      <c r="AF102" s="254"/>
      <c r="AG102" s="254"/>
      <c r="AH102" s="254"/>
      <c r="AI102" s="265"/>
      <c r="AJ102" s="422"/>
      <c r="AK102" s="220"/>
      <c r="AL102" s="220"/>
      <c r="AM102" s="221"/>
      <c r="AN102" s="220"/>
    </row>
    <row r="103" spans="1:40" s="235" customFormat="1" ht="56.25" customHeight="1" x14ac:dyDescent="0.25">
      <c r="A103" s="993"/>
      <c r="B103" s="226" t="s">
        <v>1014</v>
      </c>
      <c r="C103" s="279" t="s">
        <v>2246</v>
      </c>
      <c r="D103" s="254" t="s">
        <v>2247</v>
      </c>
      <c r="E103" s="254" t="s">
        <v>1000</v>
      </c>
      <c r="F103" s="255">
        <v>43344</v>
      </c>
      <c r="G103" s="255">
        <v>45139</v>
      </c>
      <c r="H103" s="254" t="s">
        <v>2240</v>
      </c>
      <c r="I103" s="327">
        <v>80000</v>
      </c>
      <c r="J103" s="254" t="s">
        <v>2248</v>
      </c>
      <c r="K103" s="326" t="s">
        <v>2242</v>
      </c>
      <c r="L103" s="326" t="s">
        <v>2242</v>
      </c>
      <c r="M103" s="429" t="s">
        <v>2249</v>
      </c>
      <c r="N103" s="223"/>
      <c r="O103" s="224"/>
      <c r="P103" s="224"/>
      <c r="Q103" s="424"/>
      <c r="R103" s="224"/>
      <c r="S103" s="227"/>
      <c r="T103" s="426"/>
      <c r="U103" s="426"/>
      <c r="V103" s="263"/>
      <c r="W103" s="263"/>
      <c r="X103" s="263"/>
      <c r="Y103" s="263"/>
      <c r="Z103" s="254"/>
      <c r="AA103" s="254"/>
      <c r="AB103" s="264"/>
      <c r="AC103" s="264"/>
      <c r="AD103" s="254"/>
      <c r="AE103" s="264"/>
      <c r="AF103" s="254"/>
      <c r="AG103" s="254"/>
      <c r="AH103" s="254"/>
      <c r="AI103" s="265"/>
      <c r="AJ103" s="422"/>
      <c r="AK103" s="220"/>
      <c r="AL103" s="220"/>
      <c r="AM103" s="221"/>
      <c r="AN103" s="220"/>
    </row>
    <row r="104" spans="1:40" s="235" customFormat="1" ht="56.25" customHeight="1" x14ac:dyDescent="0.25">
      <c r="A104" s="993"/>
      <c r="B104" s="226" t="s">
        <v>1020</v>
      </c>
      <c r="C104" s="328" t="s">
        <v>1021</v>
      </c>
      <c r="D104" s="254" t="s">
        <v>1022</v>
      </c>
      <c r="E104" s="254" t="s">
        <v>1023</v>
      </c>
      <c r="F104" s="255">
        <v>43344</v>
      </c>
      <c r="G104" s="255">
        <v>45139</v>
      </c>
      <c r="H104" s="254" t="s">
        <v>2250</v>
      </c>
      <c r="I104" s="327">
        <v>90000</v>
      </c>
      <c r="J104" s="254" t="s">
        <v>2251</v>
      </c>
      <c r="K104" s="326" t="s">
        <v>1026</v>
      </c>
      <c r="L104" s="326" t="s">
        <v>1027</v>
      </c>
      <c r="M104" s="429"/>
      <c r="N104" s="223"/>
      <c r="O104" s="224"/>
      <c r="P104" s="224" t="s">
        <v>58</v>
      </c>
      <c r="Q104" s="424"/>
      <c r="R104" s="224"/>
      <c r="S104" s="227"/>
      <c r="T104" s="426" t="s">
        <v>2252</v>
      </c>
      <c r="U104" s="273" t="s">
        <v>2253</v>
      </c>
      <c r="V104" s="263" t="s">
        <v>2254</v>
      </c>
      <c r="W104" s="263" t="s">
        <v>2255</v>
      </c>
      <c r="X104" s="263" t="s">
        <v>2256</v>
      </c>
      <c r="Y104" s="263"/>
      <c r="Z104" s="254"/>
      <c r="AA104" s="254"/>
      <c r="AB104" s="264"/>
      <c r="AC104" s="264"/>
      <c r="AD104" s="254"/>
      <c r="AE104" s="264"/>
      <c r="AF104" s="254"/>
      <c r="AG104" s="254"/>
      <c r="AH104" s="254"/>
      <c r="AI104" s="265"/>
      <c r="AJ104" s="422"/>
      <c r="AK104" s="220"/>
      <c r="AL104" s="220"/>
      <c r="AM104" s="221"/>
      <c r="AN104" s="220"/>
    </row>
    <row r="105" spans="1:40" s="235" customFormat="1" ht="56.25" customHeight="1" x14ac:dyDescent="0.25">
      <c r="A105" s="993"/>
      <c r="B105" s="226" t="s">
        <v>1031</v>
      </c>
      <c r="C105" s="279" t="s">
        <v>2257</v>
      </c>
      <c r="D105" s="254" t="s">
        <v>1033</v>
      </c>
      <c r="E105" s="254" t="s">
        <v>1034</v>
      </c>
      <c r="F105" s="255">
        <v>43344</v>
      </c>
      <c r="G105" s="255">
        <v>45139</v>
      </c>
      <c r="H105" s="254" t="s">
        <v>2258</v>
      </c>
      <c r="I105" s="327">
        <v>120000</v>
      </c>
      <c r="J105" s="254" t="s">
        <v>2259</v>
      </c>
      <c r="K105" s="254" t="s">
        <v>1037</v>
      </c>
      <c r="L105" s="254" t="s">
        <v>1038</v>
      </c>
      <c r="M105" s="429"/>
      <c r="N105" s="223"/>
      <c r="O105" s="224"/>
      <c r="P105" s="224" t="s">
        <v>58</v>
      </c>
      <c r="Q105" s="424"/>
      <c r="R105" s="224"/>
      <c r="S105" s="227" t="s">
        <v>7</v>
      </c>
      <c r="T105" s="426" t="s">
        <v>2260</v>
      </c>
      <c r="U105" s="426"/>
      <c r="V105" s="263" t="s">
        <v>2261</v>
      </c>
      <c r="W105" s="263" t="s">
        <v>2262</v>
      </c>
      <c r="X105" s="263" t="s">
        <v>2263</v>
      </c>
      <c r="Y105" s="263"/>
      <c r="Z105" s="254"/>
      <c r="AA105" s="254"/>
      <c r="AB105" s="264"/>
      <c r="AC105" s="264"/>
      <c r="AD105" s="254"/>
      <c r="AE105" s="264"/>
      <c r="AF105" s="254"/>
      <c r="AG105" s="254"/>
      <c r="AH105" s="254"/>
      <c r="AI105" s="265"/>
      <c r="AJ105" s="422"/>
      <c r="AK105" s="220"/>
      <c r="AL105" s="220"/>
      <c r="AM105" s="221"/>
      <c r="AN105" s="220"/>
    </row>
    <row r="106" spans="1:40" s="235" customFormat="1" ht="56.25" customHeight="1" x14ac:dyDescent="0.25">
      <c r="A106" s="993"/>
      <c r="B106" s="226" t="s">
        <v>1041</v>
      </c>
      <c r="C106" s="328" t="s">
        <v>1042</v>
      </c>
      <c r="D106" s="254" t="s">
        <v>1043</v>
      </c>
      <c r="E106" s="254" t="s">
        <v>1044</v>
      </c>
      <c r="F106" s="255">
        <v>43344</v>
      </c>
      <c r="G106" s="255">
        <v>45139</v>
      </c>
      <c r="H106" s="254" t="s">
        <v>2264</v>
      </c>
      <c r="I106" s="327">
        <v>25000</v>
      </c>
      <c r="J106" s="343" t="s">
        <v>1046</v>
      </c>
      <c r="K106" s="254" t="s">
        <v>2265</v>
      </c>
      <c r="L106" s="254" t="s">
        <v>192</v>
      </c>
      <c r="M106" s="429" t="s">
        <v>1048</v>
      </c>
      <c r="N106" s="223"/>
      <c r="O106" s="224"/>
      <c r="P106" s="224"/>
      <c r="Q106" s="424" t="s">
        <v>58</v>
      </c>
      <c r="R106" s="224"/>
      <c r="S106" s="227"/>
      <c r="T106" s="302" t="s">
        <v>2266</v>
      </c>
      <c r="U106" s="426" t="s">
        <v>2267</v>
      </c>
      <c r="V106" s="263" t="s">
        <v>2268</v>
      </c>
      <c r="W106" s="263" t="s">
        <v>2269</v>
      </c>
      <c r="X106" s="263" t="s">
        <v>2270</v>
      </c>
      <c r="Y106" s="263"/>
      <c r="Z106" s="254"/>
      <c r="AA106" s="254"/>
      <c r="AB106" s="264"/>
      <c r="AC106" s="264"/>
      <c r="AD106" s="254"/>
      <c r="AE106" s="264"/>
      <c r="AF106" s="254"/>
      <c r="AG106" s="254"/>
      <c r="AH106" s="254"/>
      <c r="AI106" s="265"/>
      <c r="AJ106" s="422"/>
      <c r="AK106" s="220"/>
      <c r="AL106" s="220"/>
      <c r="AM106" s="221"/>
      <c r="AN106" s="220"/>
    </row>
    <row r="107" spans="1:40" s="235" customFormat="1" ht="56.25" customHeight="1" x14ac:dyDescent="0.25">
      <c r="A107" s="993"/>
      <c r="B107" s="226" t="s">
        <v>1051</v>
      </c>
      <c r="C107" s="279" t="s">
        <v>1063</v>
      </c>
      <c r="D107" s="254" t="s">
        <v>2271</v>
      </c>
      <c r="E107" s="254" t="s">
        <v>1054</v>
      </c>
      <c r="F107" s="255">
        <v>43344</v>
      </c>
      <c r="G107" s="255">
        <v>45139</v>
      </c>
      <c r="H107" s="254" t="s">
        <v>2272</v>
      </c>
      <c r="I107" s="339">
        <v>250000</v>
      </c>
      <c r="J107" s="336" t="s">
        <v>2273</v>
      </c>
      <c r="K107" s="326" t="s">
        <v>1057</v>
      </c>
      <c r="L107" s="326" t="s">
        <v>1058</v>
      </c>
      <c r="M107" s="429" t="s">
        <v>2274</v>
      </c>
      <c r="N107" s="223"/>
      <c r="O107" s="224"/>
      <c r="P107" s="224" t="s">
        <v>58</v>
      </c>
      <c r="Q107" s="424"/>
      <c r="R107" s="224"/>
      <c r="S107" s="227"/>
      <c r="T107" s="426" t="s">
        <v>2275</v>
      </c>
      <c r="U107" s="426"/>
      <c r="V107" s="263"/>
      <c r="W107" s="263" t="s">
        <v>2276</v>
      </c>
      <c r="X107" s="263" t="s">
        <v>2277</v>
      </c>
      <c r="Y107" s="263"/>
      <c r="Z107" s="254"/>
      <c r="AA107" s="254"/>
      <c r="AB107" s="264"/>
      <c r="AC107" s="264"/>
      <c r="AD107" s="254"/>
      <c r="AE107" s="264"/>
      <c r="AF107" s="254" t="s">
        <v>2278</v>
      </c>
      <c r="AG107" s="254"/>
      <c r="AH107" s="254"/>
      <c r="AI107" s="265"/>
      <c r="AJ107" s="422"/>
      <c r="AK107" s="220"/>
      <c r="AL107" s="220"/>
      <c r="AM107" s="221"/>
      <c r="AN107" s="220"/>
    </row>
    <row r="108" spans="1:40" s="235" customFormat="1" ht="56.25" customHeight="1" x14ac:dyDescent="0.25">
      <c r="A108" s="993"/>
      <c r="B108" s="226" t="s">
        <v>1066</v>
      </c>
      <c r="C108" s="279" t="s">
        <v>1067</v>
      </c>
      <c r="D108" s="254" t="s">
        <v>1068</v>
      </c>
      <c r="E108" s="254" t="s">
        <v>1069</v>
      </c>
      <c r="F108" s="255">
        <v>43344</v>
      </c>
      <c r="G108" s="255">
        <v>45139</v>
      </c>
      <c r="H108" s="254" t="s">
        <v>2279</v>
      </c>
      <c r="I108" s="325">
        <v>150000</v>
      </c>
      <c r="J108" s="326" t="s">
        <v>1071</v>
      </c>
      <c r="K108" s="326" t="s">
        <v>1072</v>
      </c>
      <c r="L108" s="326" t="s">
        <v>265</v>
      </c>
      <c r="M108" s="429"/>
      <c r="N108" s="223"/>
      <c r="O108" s="224"/>
      <c r="P108" s="224" t="s">
        <v>58</v>
      </c>
      <c r="Q108" s="424"/>
      <c r="R108" s="224"/>
      <c r="S108" s="227"/>
      <c r="T108" s="426" t="s">
        <v>2280</v>
      </c>
      <c r="U108" s="426"/>
      <c r="V108" s="263"/>
      <c r="W108" s="263" t="s">
        <v>2002</v>
      </c>
      <c r="X108" s="263" t="s">
        <v>2281</v>
      </c>
      <c r="Y108" s="263"/>
      <c r="Z108" s="254"/>
      <c r="AA108" s="254"/>
      <c r="AB108" s="264"/>
      <c r="AC108" s="264"/>
      <c r="AD108" s="254" t="s">
        <v>2127</v>
      </c>
      <c r="AE108" s="264"/>
      <c r="AF108" s="254"/>
      <c r="AG108" s="254"/>
      <c r="AH108" s="254"/>
      <c r="AI108" s="265"/>
      <c r="AJ108" s="422"/>
      <c r="AK108" s="220"/>
      <c r="AL108" s="220"/>
      <c r="AM108" s="221"/>
      <c r="AN108" s="220"/>
    </row>
    <row r="109" spans="1:40" s="235" customFormat="1" ht="56.25" customHeight="1" x14ac:dyDescent="0.25">
      <c r="A109" s="993"/>
      <c r="B109" s="226" t="s">
        <v>1077</v>
      </c>
      <c r="C109" s="328" t="s">
        <v>1078</v>
      </c>
      <c r="D109" s="254" t="s">
        <v>1079</v>
      </c>
      <c r="E109" s="254" t="s">
        <v>1080</v>
      </c>
      <c r="F109" s="255">
        <v>43497</v>
      </c>
      <c r="G109" s="255">
        <v>45139</v>
      </c>
      <c r="H109" s="254" t="s">
        <v>2282</v>
      </c>
      <c r="I109" s="325">
        <v>90000</v>
      </c>
      <c r="J109" s="254" t="s">
        <v>1082</v>
      </c>
      <c r="K109" s="326" t="s">
        <v>1083</v>
      </c>
      <c r="L109" s="241" t="s">
        <v>265</v>
      </c>
      <c r="M109" s="429" t="s">
        <v>1084</v>
      </c>
      <c r="N109" s="223"/>
      <c r="O109" s="224"/>
      <c r="P109" s="224" t="s">
        <v>58</v>
      </c>
      <c r="Q109" s="424"/>
      <c r="R109" s="224"/>
      <c r="S109" s="227"/>
      <c r="T109" s="273" t="s">
        <v>2283</v>
      </c>
      <c r="U109" s="273" t="s">
        <v>2284</v>
      </c>
      <c r="V109" s="263"/>
      <c r="W109" s="263" t="s">
        <v>2285</v>
      </c>
      <c r="X109" s="263"/>
      <c r="Y109" s="263"/>
      <c r="Z109" s="254"/>
      <c r="AA109" s="254"/>
      <c r="AB109" s="264"/>
      <c r="AC109" s="264"/>
      <c r="AD109" s="254"/>
      <c r="AE109" s="264"/>
      <c r="AF109" s="254"/>
      <c r="AG109" s="254"/>
      <c r="AH109" s="254"/>
      <c r="AI109" s="265"/>
      <c r="AJ109" s="422"/>
      <c r="AK109" s="220"/>
      <c r="AL109" s="220"/>
      <c r="AM109" s="221"/>
      <c r="AN109" s="220"/>
    </row>
    <row r="110" spans="1:40" s="235" customFormat="1" ht="56.25" customHeight="1" x14ac:dyDescent="0.25">
      <c r="A110" s="993"/>
      <c r="B110" s="226" t="s">
        <v>1088</v>
      </c>
      <c r="C110" s="288" t="s">
        <v>1089</v>
      </c>
      <c r="D110" s="336" t="s">
        <v>1090</v>
      </c>
      <c r="E110" s="336" t="s">
        <v>1091</v>
      </c>
      <c r="F110" s="255">
        <v>43344</v>
      </c>
      <c r="G110" s="255">
        <v>45139</v>
      </c>
      <c r="H110" s="254" t="s">
        <v>2020</v>
      </c>
      <c r="I110" s="327">
        <v>80000</v>
      </c>
      <c r="J110" s="254" t="s">
        <v>1092</v>
      </c>
      <c r="K110" s="254" t="s">
        <v>1093</v>
      </c>
      <c r="L110" s="326" t="s">
        <v>225</v>
      </c>
      <c r="M110" s="435"/>
      <c r="N110" s="223"/>
      <c r="O110" s="224"/>
      <c r="P110" s="224"/>
      <c r="Q110" s="424" t="s">
        <v>58</v>
      </c>
      <c r="R110" s="224"/>
      <c r="S110" s="227"/>
      <c r="T110" s="426" t="s">
        <v>2286</v>
      </c>
      <c r="U110" s="426" t="s">
        <v>2287</v>
      </c>
      <c r="V110" s="263" t="s">
        <v>2288</v>
      </c>
      <c r="W110" s="263" t="s">
        <v>2289</v>
      </c>
      <c r="X110" s="263" t="s">
        <v>2290</v>
      </c>
      <c r="Y110" s="263"/>
      <c r="Z110" s="254"/>
      <c r="AA110" s="254"/>
      <c r="AB110" s="264"/>
      <c r="AC110" s="264"/>
      <c r="AD110" s="254"/>
      <c r="AE110" s="264"/>
      <c r="AF110" s="254"/>
      <c r="AG110" s="254"/>
      <c r="AH110" s="254"/>
      <c r="AI110" s="265"/>
      <c r="AJ110" s="422"/>
      <c r="AK110" s="220"/>
      <c r="AL110" s="220"/>
      <c r="AM110" s="221"/>
      <c r="AN110" s="220"/>
    </row>
    <row r="111" spans="1:40" s="235" customFormat="1" ht="56.25" customHeight="1" x14ac:dyDescent="0.25">
      <c r="A111" s="993"/>
      <c r="B111" s="226" t="s">
        <v>1096</v>
      </c>
      <c r="C111" s="279" t="s">
        <v>1097</v>
      </c>
      <c r="D111" s="254" t="s">
        <v>2291</v>
      </c>
      <c r="E111" s="254" t="s">
        <v>1099</v>
      </c>
      <c r="F111" s="255">
        <v>43344</v>
      </c>
      <c r="G111" s="255">
        <v>45139</v>
      </c>
      <c r="H111" s="254" t="s">
        <v>2142</v>
      </c>
      <c r="I111" s="327">
        <v>62000</v>
      </c>
      <c r="J111" s="254" t="s">
        <v>1100</v>
      </c>
      <c r="K111" s="254" t="s">
        <v>1101</v>
      </c>
      <c r="L111" s="254" t="s">
        <v>1102</v>
      </c>
      <c r="M111" s="429" t="s">
        <v>1103</v>
      </c>
      <c r="N111" s="223"/>
      <c r="O111" s="224"/>
      <c r="P111" s="224" t="s">
        <v>58</v>
      </c>
      <c r="Q111" s="424"/>
      <c r="R111" s="224"/>
      <c r="S111" s="227"/>
      <c r="T111" s="426" t="s">
        <v>2292</v>
      </c>
      <c r="U111" s="426" t="s">
        <v>2293</v>
      </c>
      <c r="V111" s="263" t="s">
        <v>2294</v>
      </c>
      <c r="W111" s="263" t="s">
        <v>2295</v>
      </c>
      <c r="X111" s="263"/>
      <c r="Y111" s="263"/>
      <c r="Z111" s="254"/>
      <c r="AA111" s="254"/>
      <c r="AB111" s="264"/>
      <c r="AC111" s="264"/>
      <c r="AD111" s="254"/>
      <c r="AE111" s="264"/>
      <c r="AF111" s="254"/>
      <c r="AG111" s="254"/>
      <c r="AH111" s="254"/>
      <c r="AI111" s="265"/>
      <c r="AJ111" s="422"/>
      <c r="AK111" s="220"/>
      <c r="AL111" s="220"/>
      <c r="AM111" s="221"/>
      <c r="AN111" s="220"/>
    </row>
    <row r="112" spans="1:40" s="235" customFormat="1" ht="56.25" customHeight="1" x14ac:dyDescent="0.25">
      <c r="A112" s="993"/>
      <c r="B112" s="226" t="s">
        <v>1108</v>
      </c>
      <c r="C112" s="279" t="s">
        <v>2296</v>
      </c>
      <c r="D112" s="254" t="s">
        <v>1110</v>
      </c>
      <c r="E112" s="254" t="s">
        <v>1111</v>
      </c>
      <c r="F112" s="255">
        <v>43344</v>
      </c>
      <c r="G112" s="255">
        <v>43678</v>
      </c>
      <c r="H112" s="254" t="s">
        <v>2161</v>
      </c>
      <c r="I112" s="327">
        <v>62000</v>
      </c>
      <c r="J112" s="349" t="s">
        <v>1112</v>
      </c>
      <c r="K112" s="326" t="s">
        <v>1113</v>
      </c>
      <c r="L112" s="326" t="s">
        <v>1114</v>
      </c>
      <c r="M112" s="429" t="s">
        <v>2297</v>
      </c>
      <c r="N112" s="223"/>
      <c r="O112" s="224"/>
      <c r="P112" s="224"/>
      <c r="Q112" s="424"/>
      <c r="R112" s="224"/>
      <c r="S112" s="227"/>
      <c r="T112" s="426"/>
      <c r="U112" s="426"/>
      <c r="V112" s="263"/>
      <c r="W112" s="263"/>
      <c r="X112" s="263"/>
      <c r="Y112" s="263"/>
      <c r="Z112" s="254"/>
      <c r="AA112" s="254"/>
      <c r="AB112" s="264"/>
      <c r="AC112" s="264"/>
      <c r="AD112" s="254"/>
      <c r="AE112" s="264"/>
      <c r="AF112" s="254"/>
      <c r="AG112" s="254"/>
      <c r="AH112" s="254"/>
      <c r="AI112" s="265"/>
      <c r="AJ112" s="422"/>
      <c r="AK112" s="220"/>
      <c r="AL112" s="220"/>
      <c r="AM112" s="221"/>
      <c r="AN112" s="220"/>
    </row>
    <row r="113" spans="1:40" s="235" customFormat="1" ht="56.25" customHeight="1" x14ac:dyDescent="0.25">
      <c r="A113" s="993"/>
      <c r="B113" s="226" t="s">
        <v>1118</v>
      </c>
      <c r="C113" s="328" t="s">
        <v>1119</v>
      </c>
      <c r="D113" s="254" t="s">
        <v>1120</v>
      </c>
      <c r="E113" s="254" t="s">
        <v>1121</v>
      </c>
      <c r="F113" s="255">
        <v>43344</v>
      </c>
      <c r="G113" s="255">
        <v>45139</v>
      </c>
      <c r="H113" s="254" t="s">
        <v>1999</v>
      </c>
      <c r="I113" s="325">
        <v>40000</v>
      </c>
      <c r="J113" s="326" t="s">
        <v>1122</v>
      </c>
      <c r="K113" s="326" t="s">
        <v>1123</v>
      </c>
      <c r="L113" s="326" t="s">
        <v>265</v>
      </c>
      <c r="M113" s="429" t="s">
        <v>1124</v>
      </c>
      <c r="N113" s="223"/>
      <c r="O113" s="224"/>
      <c r="P113" s="224" t="s">
        <v>58</v>
      </c>
      <c r="Q113" s="424"/>
      <c r="R113" s="224"/>
      <c r="S113" s="227"/>
      <c r="T113" s="426" t="s">
        <v>2298</v>
      </c>
      <c r="U113" s="426"/>
      <c r="V113" s="263"/>
      <c r="W113" s="263" t="s">
        <v>595</v>
      </c>
      <c r="X113" s="263" t="s">
        <v>2299</v>
      </c>
      <c r="Y113" s="263"/>
      <c r="Z113" s="254"/>
      <c r="AA113" s="254"/>
      <c r="AB113" s="264"/>
      <c r="AC113" s="264"/>
      <c r="AD113" s="254" t="s">
        <v>2300</v>
      </c>
      <c r="AE113" s="264"/>
      <c r="AF113" s="254"/>
      <c r="AG113" s="254"/>
      <c r="AH113" s="254"/>
      <c r="AI113" s="265"/>
      <c r="AJ113" s="422"/>
      <c r="AK113" s="220"/>
      <c r="AL113" s="220"/>
      <c r="AM113" s="221"/>
      <c r="AN113" s="220"/>
    </row>
    <row r="114" spans="1:40" s="235" customFormat="1" ht="56.25" customHeight="1" x14ac:dyDescent="0.25">
      <c r="A114" s="993"/>
      <c r="B114" s="226" t="s">
        <v>1128</v>
      </c>
      <c r="C114" s="350" t="s">
        <v>1129</v>
      </c>
      <c r="D114" s="254" t="s">
        <v>1130</v>
      </c>
      <c r="E114" s="329" t="s">
        <v>1131</v>
      </c>
      <c r="F114" s="255">
        <v>43344</v>
      </c>
      <c r="G114" s="255">
        <v>45139</v>
      </c>
      <c r="H114" s="254" t="s">
        <v>2020</v>
      </c>
      <c r="I114" s="327">
        <v>60000</v>
      </c>
      <c r="J114" s="254" t="s">
        <v>2301</v>
      </c>
      <c r="K114" s="329" t="s">
        <v>1093</v>
      </c>
      <c r="L114" s="254" t="s">
        <v>225</v>
      </c>
      <c r="M114" s="429" t="s">
        <v>1133</v>
      </c>
      <c r="N114" s="223"/>
      <c r="O114" s="224"/>
      <c r="P114" s="224"/>
      <c r="Q114" s="424" t="s">
        <v>58</v>
      </c>
      <c r="R114" s="224"/>
      <c r="S114" s="227"/>
      <c r="T114" s="426" t="s">
        <v>2302</v>
      </c>
      <c r="U114" s="426" t="s">
        <v>2303</v>
      </c>
      <c r="V114" s="263" t="s">
        <v>2304</v>
      </c>
      <c r="W114" s="275" t="s">
        <v>2305</v>
      </c>
      <c r="X114" s="280" t="s">
        <v>2306</v>
      </c>
      <c r="Y114" s="280" t="s">
        <v>2307</v>
      </c>
      <c r="Z114" s="254"/>
      <c r="AA114" s="254"/>
      <c r="AB114" s="264"/>
      <c r="AC114" s="264"/>
      <c r="AD114" s="254"/>
      <c r="AE114" s="264"/>
      <c r="AF114" s="254"/>
      <c r="AG114" s="254"/>
      <c r="AH114" s="254"/>
      <c r="AI114" s="265"/>
      <c r="AJ114" s="422"/>
      <c r="AK114" s="220"/>
      <c r="AL114" s="220"/>
      <c r="AM114" s="221"/>
      <c r="AN114" s="220"/>
    </row>
    <row r="115" spans="1:40" s="235" customFormat="1" ht="56.25" customHeight="1" x14ac:dyDescent="0.25">
      <c r="A115" s="993"/>
      <c r="B115" s="226" t="s">
        <v>1136</v>
      </c>
      <c r="C115" s="279" t="s">
        <v>1137</v>
      </c>
      <c r="D115" s="254" t="s">
        <v>1138</v>
      </c>
      <c r="E115" s="254" t="s">
        <v>1139</v>
      </c>
      <c r="F115" s="255">
        <v>43344</v>
      </c>
      <c r="G115" s="255">
        <v>45139</v>
      </c>
      <c r="H115" s="254" t="s">
        <v>2308</v>
      </c>
      <c r="I115" s="325">
        <v>36000</v>
      </c>
      <c r="J115" s="349" t="s">
        <v>2309</v>
      </c>
      <c r="K115" s="254" t="s">
        <v>653</v>
      </c>
      <c r="L115" s="254" t="s">
        <v>1142</v>
      </c>
      <c r="M115" s="429" t="s">
        <v>327</v>
      </c>
      <c r="N115" s="223"/>
      <c r="O115" s="224"/>
      <c r="P115" s="224"/>
      <c r="Q115" s="424" t="s">
        <v>58</v>
      </c>
      <c r="R115" s="224"/>
      <c r="S115" s="227"/>
      <c r="T115" s="426" t="s">
        <v>2310</v>
      </c>
      <c r="U115" s="426" t="s">
        <v>2311</v>
      </c>
      <c r="V115" s="263"/>
      <c r="W115" s="263" t="s">
        <v>1140</v>
      </c>
      <c r="X115" s="263"/>
      <c r="Y115" s="263"/>
      <c r="Z115" s="254"/>
      <c r="AA115" s="254"/>
      <c r="AB115" s="264"/>
      <c r="AC115" s="264"/>
      <c r="AD115" s="254"/>
      <c r="AE115" s="264"/>
      <c r="AF115" s="254"/>
      <c r="AG115" s="254"/>
      <c r="AH115" s="254"/>
      <c r="AI115" s="265"/>
      <c r="AJ115" s="422"/>
      <c r="AK115" s="220"/>
      <c r="AL115" s="220"/>
      <c r="AM115" s="221"/>
      <c r="AN115" s="220"/>
    </row>
    <row r="116" spans="1:40" s="235" customFormat="1" ht="56.25" customHeight="1" x14ac:dyDescent="0.25">
      <c r="A116" s="993"/>
      <c r="B116" s="226" t="s">
        <v>1144</v>
      </c>
      <c r="C116" s="279" t="s">
        <v>1145</v>
      </c>
      <c r="D116" s="254" t="s">
        <v>1146</v>
      </c>
      <c r="E116" s="254" t="s">
        <v>1147</v>
      </c>
      <c r="F116" s="255">
        <v>43344</v>
      </c>
      <c r="G116" s="255">
        <v>45139</v>
      </c>
      <c r="H116" s="254" t="s">
        <v>2308</v>
      </c>
      <c r="I116" s="325">
        <v>70000</v>
      </c>
      <c r="J116" s="254" t="s">
        <v>1148</v>
      </c>
      <c r="K116" s="336" t="s">
        <v>1149</v>
      </c>
      <c r="L116" s="336" t="s">
        <v>1150</v>
      </c>
      <c r="M116" s="429" t="s">
        <v>327</v>
      </c>
      <c r="N116" s="223"/>
      <c r="O116" s="224"/>
      <c r="P116" s="224" t="s">
        <v>58</v>
      </c>
      <c r="Q116" s="424"/>
      <c r="R116" s="224"/>
      <c r="S116" s="227"/>
      <c r="T116" s="426" t="s">
        <v>2312</v>
      </c>
      <c r="U116" s="426" t="s">
        <v>2313</v>
      </c>
      <c r="V116" s="263" t="s">
        <v>2314</v>
      </c>
      <c r="W116" s="263" t="s">
        <v>2315</v>
      </c>
      <c r="X116" s="263" t="s">
        <v>2316</v>
      </c>
      <c r="Y116" s="263"/>
      <c r="Z116" s="254"/>
      <c r="AA116" s="254"/>
      <c r="AB116" s="264"/>
      <c r="AC116" s="264"/>
      <c r="AD116" s="254"/>
      <c r="AE116" s="264"/>
      <c r="AF116" s="254"/>
      <c r="AG116" s="254"/>
      <c r="AH116" s="254"/>
      <c r="AI116" s="265"/>
      <c r="AJ116" s="422"/>
      <c r="AK116" s="220"/>
      <c r="AL116" s="220"/>
      <c r="AM116" s="221"/>
      <c r="AN116" s="220"/>
    </row>
    <row r="117" spans="1:40" s="235" customFormat="1" ht="56.25" customHeight="1" x14ac:dyDescent="0.25">
      <c r="A117" s="993"/>
      <c r="B117" s="226" t="s">
        <v>1153</v>
      </c>
      <c r="C117" s="279" t="s">
        <v>1154</v>
      </c>
      <c r="D117" s="254" t="s">
        <v>1155</v>
      </c>
      <c r="E117" s="329" t="s">
        <v>1156</v>
      </c>
      <c r="F117" s="255">
        <v>43374</v>
      </c>
      <c r="G117" s="255">
        <v>45139</v>
      </c>
      <c r="H117" s="254" t="s">
        <v>2308</v>
      </c>
      <c r="I117" s="337">
        <v>30000</v>
      </c>
      <c r="J117" s="329" t="s">
        <v>1157</v>
      </c>
      <c r="K117" s="254" t="s">
        <v>1093</v>
      </c>
      <c r="L117" s="336" t="s">
        <v>1150</v>
      </c>
      <c r="M117" s="429" t="s">
        <v>1158</v>
      </c>
      <c r="N117" s="223"/>
      <c r="O117" s="224"/>
      <c r="P117" s="224" t="s">
        <v>58</v>
      </c>
      <c r="Q117" s="424"/>
      <c r="R117" s="224"/>
      <c r="S117" s="227"/>
      <c r="T117" s="426" t="s">
        <v>2317</v>
      </c>
      <c r="U117" s="426" t="s">
        <v>2318</v>
      </c>
      <c r="V117" s="301" t="s">
        <v>2319</v>
      </c>
      <c r="W117" s="263" t="s">
        <v>2315</v>
      </c>
      <c r="X117" s="263" t="s">
        <v>2320</v>
      </c>
      <c r="Y117" s="263"/>
      <c r="Z117" s="254"/>
      <c r="AA117" s="254"/>
      <c r="AB117" s="264"/>
      <c r="AC117" s="264"/>
      <c r="AD117" s="254"/>
      <c r="AE117" s="264"/>
      <c r="AF117" s="254"/>
      <c r="AG117" s="254"/>
      <c r="AH117" s="254"/>
      <c r="AI117" s="265"/>
      <c r="AJ117" s="422"/>
      <c r="AK117" s="220"/>
      <c r="AL117" s="220"/>
      <c r="AM117" s="221"/>
      <c r="AN117" s="220"/>
    </row>
    <row r="118" spans="1:40" s="235" customFormat="1" ht="56.25" customHeight="1" x14ac:dyDescent="0.25">
      <c r="A118" s="993"/>
      <c r="B118" s="226" t="s">
        <v>1161</v>
      </c>
      <c r="C118" s="279" t="s">
        <v>1173</v>
      </c>
      <c r="D118" s="254" t="s">
        <v>1174</v>
      </c>
      <c r="E118" s="254" t="s">
        <v>1175</v>
      </c>
      <c r="F118" s="255">
        <v>43344</v>
      </c>
      <c r="G118" s="255">
        <v>45139</v>
      </c>
      <c r="H118" s="254" t="s">
        <v>2321</v>
      </c>
      <c r="I118" s="325">
        <v>350000</v>
      </c>
      <c r="J118" s="343" t="s">
        <v>1166</v>
      </c>
      <c r="K118" s="254" t="s">
        <v>2322</v>
      </c>
      <c r="L118" s="326" t="s">
        <v>1168</v>
      </c>
      <c r="M118" s="429" t="s">
        <v>1169</v>
      </c>
      <c r="N118" s="223"/>
      <c r="O118" s="224"/>
      <c r="P118" s="224" t="s">
        <v>58</v>
      </c>
      <c r="Q118" s="424"/>
      <c r="R118" s="224"/>
      <c r="S118" s="227"/>
      <c r="T118" s="258" t="s">
        <v>2323</v>
      </c>
      <c r="U118" s="274" t="s">
        <v>2324</v>
      </c>
      <c r="V118" s="288" t="s">
        <v>2325</v>
      </c>
      <c r="W118" s="263" t="s">
        <v>2326</v>
      </c>
      <c r="X118" s="288" t="s">
        <v>2327</v>
      </c>
      <c r="Y118" s="263" t="s">
        <v>2328</v>
      </c>
      <c r="Z118" s="254"/>
      <c r="AA118" s="254"/>
      <c r="AB118" s="264"/>
      <c r="AC118" s="264"/>
      <c r="AD118" s="254"/>
      <c r="AE118" s="264"/>
      <c r="AF118" s="254"/>
      <c r="AG118" s="254"/>
      <c r="AH118" s="254"/>
      <c r="AI118" s="265"/>
      <c r="AJ118" s="422"/>
      <c r="AK118" s="220"/>
      <c r="AL118" s="220"/>
      <c r="AM118" s="221"/>
      <c r="AN118" s="220"/>
    </row>
    <row r="119" spans="1:40" s="235" customFormat="1" ht="56.25" customHeight="1" x14ac:dyDescent="0.25">
      <c r="A119" s="993"/>
      <c r="B119" s="226" t="s">
        <v>1176</v>
      </c>
      <c r="C119" s="328" t="s">
        <v>1177</v>
      </c>
      <c r="D119" s="254" t="s">
        <v>2329</v>
      </c>
      <c r="E119" s="254" t="s">
        <v>1179</v>
      </c>
      <c r="F119" s="255">
        <v>43344</v>
      </c>
      <c r="G119" s="255">
        <v>45139</v>
      </c>
      <c r="H119" s="254" t="s">
        <v>2321</v>
      </c>
      <c r="I119" s="325">
        <v>15000</v>
      </c>
      <c r="J119" s="343" t="s">
        <v>1181</v>
      </c>
      <c r="K119" s="326" t="s">
        <v>1182</v>
      </c>
      <c r="L119" s="326" t="s">
        <v>1183</v>
      </c>
      <c r="M119" s="346" t="s">
        <v>1184</v>
      </c>
      <c r="N119" s="223"/>
      <c r="O119" s="224"/>
      <c r="P119" s="224" t="s">
        <v>58</v>
      </c>
      <c r="Q119" s="424"/>
      <c r="R119" s="224"/>
      <c r="S119" s="227"/>
      <c r="T119" s="258" t="s">
        <v>2330</v>
      </c>
      <c r="U119" s="426"/>
      <c r="V119" s="263"/>
      <c r="W119" s="263" t="s">
        <v>1180</v>
      </c>
      <c r="X119" s="263"/>
      <c r="Y119" s="263"/>
      <c r="Z119" s="254"/>
      <c r="AA119" s="254"/>
      <c r="AB119" s="264"/>
      <c r="AC119" s="264"/>
      <c r="AD119" s="254"/>
      <c r="AE119" s="264"/>
      <c r="AF119" s="254"/>
      <c r="AG119" s="254"/>
      <c r="AH119" s="254"/>
      <c r="AI119" s="265"/>
      <c r="AJ119" s="422"/>
      <c r="AK119" s="220"/>
      <c r="AL119" s="220"/>
      <c r="AM119" s="221"/>
      <c r="AN119" s="220"/>
    </row>
    <row r="120" spans="1:40" s="235" customFormat="1" ht="56.25" customHeight="1" x14ac:dyDescent="0.25">
      <c r="A120" s="993"/>
      <c r="B120" s="226" t="s">
        <v>1188</v>
      </c>
      <c r="C120" s="279" t="s">
        <v>1189</v>
      </c>
      <c r="D120" s="254" t="s">
        <v>1201</v>
      </c>
      <c r="E120" s="254" t="s">
        <v>1191</v>
      </c>
      <c r="F120" s="255">
        <v>43405</v>
      </c>
      <c r="G120" s="255">
        <v>45139</v>
      </c>
      <c r="H120" s="254" t="s">
        <v>2221</v>
      </c>
      <c r="I120" s="327">
        <v>500000</v>
      </c>
      <c r="J120" s="254" t="s">
        <v>1192</v>
      </c>
      <c r="K120" s="254" t="s">
        <v>2331</v>
      </c>
      <c r="L120" s="254" t="s">
        <v>1194</v>
      </c>
      <c r="M120" s="429" t="s">
        <v>1195</v>
      </c>
      <c r="N120" s="223"/>
      <c r="O120" s="224"/>
      <c r="P120" s="224" t="s">
        <v>58</v>
      </c>
      <c r="Q120" s="424"/>
      <c r="R120" s="224"/>
      <c r="S120" s="227"/>
      <c r="T120" s="426" t="s">
        <v>2332</v>
      </c>
      <c r="U120" s="426" t="s">
        <v>2333</v>
      </c>
      <c r="V120" s="429" t="s">
        <v>2334</v>
      </c>
      <c r="W120" s="263" t="s">
        <v>2335</v>
      </c>
      <c r="X120" s="263" t="s">
        <v>2336</v>
      </c>
      <c r="Y120" s="263"/>
      <c r="Z120" s="254"/>
      <c r="AA120" s="254"/>
      <c r="AB120" s="264"/>
      <c r="AC120" s="264"/>
      <c r="AD120" s="254"/>
      <c r="AE120" s="264"/>
      <c r="AF120" s="254"/>
      <c r="AG120" s="254"/>
      <c r="AH120" s="254"/>
      <c r="AI120" s="265"/>
      <c r="AJ120" s="422"/>
      <c r="AK120" s="220"/>
      <c r="AL120" s="220"/>
      <c r="AM120" s="221"/>
      <c r="AN120" s="220"/>
    </row>
    <row r="121" spans="1:40" s="235" customFormat="1" ht="56.25" customHeight="1" x14ac:dyDescent="0.25">
      <c r="A121" s="993"/>
      <c r="B121" s="226" t="s">
        <v>1202</v>
      </c>
      <c r="C121" s="279" t="s">
        <v>1203</v>
      </c>
      <c r="D121" s="254" t="s">
        <v>1204</v>
      </c>
      <c r="E121" s="254" t="s">
        <v>1205</v>
      </c>
      <c r="F121" s="255">
        <v>43344</v>
      </c>
      <c r="G121" s="255">
        <v>45139</v>
      </c>
      <c r="H121" s="336" t="s">
        <v>2161</v>
      </c>
      <c r="I121" s="344">
        <v>60000</v>
      </c>
      <c r="J121" s="338" t="s">
        <v>1206</v>
      </c>
      <c r="K121" s="326" t="s">
        <v>1113</v>
      </c>
      <c r="L121" s="326" t="s">
        <v>1207</v>
      </c>
      <c r="M121" s="429" t="s">
        <v>2337</v>
      </c>
      <c r="N121" s="223"/>
      <c r="O121" s="224"/>
      <c r="P121" s="224" t="s">
        <v>58</v>
      </c>
      <c r="Q121" s="424"/>
      <c r="R121" s="224"/>
      <c r="S121" s="227"/>
      <c r="T121" s="426" t="s">
        <v>2338</v>
      </c>
      <c r="U121" s="303" t="s">
        <v>2339</v>
      </c>
      <c r="V121" s="263"/>
      <c r="W121" s="263" t="s">
        <v>2340</v>
      </c>
      <c r="X121" s="263" t="s">
        <v>2341</v>
      </c>
      <c r="Y121" s="263"/>
      <c r="Z121" s="254"/>
      <c r="AA121" s="254"/>
      <c r="AB121" s="264"/>
      <c r="AC121" s="264"/>
      <c r="AD121" s="254"/>
      <c r="AE121" s="264"/>
      <c r="AF121" s="254"/>
      <c r="AG121" s="254"/>
      <c r="AH121" s="254"/>
      <c r="AI121" s="265"/>
      <c r="AJ121" s="422"/>
      <c r="AK121" s="220"/>
      <c r="AL121" s="220"/>
      <c r="AM121" s="221"/>
      <c r="AN121" s="220"/>
    </row>
    <row r="122" spans="1:40" s="235" customFormat="1" ht="56.25" customHeight="1" x14ac:dyDescent="0.25">
      <c r="A122" s="993"/>
      <c r="B122" s="226" t="s">
        <v>1209</v>
      </c>
      <c r="C122" s="328" t="s">
        <v>1210</v>
      </c>
      <c r="D122" s="254" t="s">
        <v>1211</v>
      </c>
      <c r="E122" s="254" t="s">
        <v>1212</v>
      </c>
      <c r="F122" s="255">
        <v>43344</v>
      </c>
      <c r="G122" s="255">
        <v>45139</v>
      </c>
      <c r="H122" s="254" t="s">
        <v>1999</v>
      </c>
      <c r="I122" s="325">
        <v>100000</v>
      </c>
      <c r="J122" s="326" t="s">
        <v>2342</v>
      </c>
      <c r="K122" s="326" t="s">
        <v>225</v>
      </c>
      <c r="L122" s="326" t="s">
        <v>225</v>
      </c>
      <c r="M122" s="429"/>
      <c r="N122" s="223"/>
      <c r="O122" s="224"/>
      <c r="P122" s="224"/>
      <c r="Q122" s="424" t="s">
        <v>58</v>
      </c>
      <c r="R122" s="224"/>
      <c r="S122" s="227"/>
      <c r="T122" s="304" t="s">
        <v>2343</v>
      </c>
      <c r="U122" s="305" t="s">
        <v>2344</v>
      </c>
      <c r="V122" s="263"/>
      <c r="W122" s="263" t="s">
        <v>2345</v>
      </c>
      <c r="X122" s="263"/>
      <c r="Y122" s="263"/>
      <c r="Z122" s="254"/>
      <c r="AA122" s="254"/>
      <c r="AB122" s="264"/>
      <c r="AC122" s="264"/>
      <c r="AD122" s="254"/>
      <c r="AE122" s="264"/>
      <c r="AF122" s="254"/>
      <c r="AG122" s="254"/>
      <c r="AH122" s="254"/>
      <c r="AI122" s="265"/>
      <c r="AJ122" s="422"/>
      <c r="AK122" s="220"/>
      <c r="AL122" s="220"/>
      <c r="AM122" s="221"/>
      <c r="AN122" s="220"/>
    </row>
    <row r="123" spans="1:40" s="235" customFormat="1" ht="56.25" customHeight="1" x14ac:dyDescent="0.25">
      <c r="A123" s="993"/>
      <c r="B123" s="226" t="s">
        <v>1218</v>
      </c>
      <c r="C123" s="279" t="s">
        <v>1219</v>
      </c>
      <c r="D123" s="254" t="s">
        <v>2346</v>
      </c>
      <c r="E123" s="254" t="s">
        <v>1221</v>
      </c>
      <c r="F123" s="345">
        <v>43617</v>
      </c>
      <c r="G123" s="255">
        <v>45139</v>
      </c>
      <c r="H123" s="254" t="s">
        <v>2347</v>
      </c>
      <c r="I123" s="327">
        <v>5000</v>
      </c>
      <c r="J123" s="254" t="s">
        <v>2348</v>
      </c>
      <c r="K123" s="254" t="s">
        <v>192</v>
      </c>
      <c r="L123" s="254" t="s">
        <v>192</v>
      </c>
      <c r="M123" s="429"/>
      <c r="N123" s="223"/>
      <c r="O123" s="224"/>
      <c r="P123" s="224" t="s">
        <v>58</v>
      </c>
      <c r="Q123" s="424"/>
      <c r="R123" s="224"/>
      <c r="S123" s="227"/>
      <c r="T123" s="426" t="s">
        <v>2349</v>
      </c>
      <c r="U123" s="306" t="s">
        <v>2350</v>
      </c>
      <c r="V123" s="301" t="s">
        <v>2351</v>
      </c>
      <c r="W123" s="263" t="s">
        <v>2352</v>
      </c>
      <c r="X123" s="307" t="s">
        <v>2353</v>
      </c>
      <c r="Y123" s="263"/>
      <c r="Z123" s="254"/>
      <c r="AA123" s="254"/>
      <c r="AB123" s="264"/>
      <c r="AC123" s="264"/>
      <c r="AD123" s="254"/>
      <c r="AE123" s="264"/>
      <c r="AF123" s="254"/>
      <c r="AG123" s="254"/>
      <c r="AH123" s="254"/>
      <c r="AI123" s="265"/>
      <c r="AJ123" s="422"/>
      <c r="AK123" s="220"/>
      <c r="AL123" s="220"/>
      <c r="AM123" s="221"/>
      <c r="AN123" s="220"/>
    </row>
    <row r="124" spans="1:40" s="235" customFormat="1" ht="56.25" customHeight="1" x14ac:dyDescent="0.25">
      <c r="A124" s="993"/>
      <c r="B124" s="226" t="s">
        <v>1230</v>
      </c>
      <c r="C124" s="279" t="s">
        <v>1231</v>
      </c>
      <c r="D124" s="254" t="s">
        <v>1232</v>
      </c>
      <c r="E124" s="254" t="s">
        <v>1233</v>
      </c>
      <c r="F124" s="255">
        <v>43344</v>
      </c>
      <c r="G124" s="255">
        <v>45139</v>
      </c>
      <c r="H124" s="254" t="s">
        <v>2354</v>
      </c>
      <c r="I124" s="325">
        <v>1830</v>
      </c>
      <c r="J124" s="254" t="s">
        <v>1235</v>
      </c>
      <c r="K124" s="254" t="s">
        <v>192</v>
      </c>
      <c r="L124" s="254" t="s">
        <v>1236</v>
      </c>
      <c r="M124" s="429" t="s">
        <v>1237</v>
      </c>
      <c r="N124" s="223"/>
      <c r="O124" s="224"/>
      <c r="P124" s="224"/>
      <c r="Q124" s="424" t="s">
        <v>58</v>
      </c>
      <c r="R124" s="224"/>
      <c r="S124" s="227"/>
      <c r="T124" s="425" t="s">
        <v>2355</v>
      </c>
      <c r="U124" s="425" t="s">
        <v>2356</v>
      </c>
      <c r="V124" s="298" t="s">
        <v>2357</v>
      </c>
      <c r="W124" s="308" t="s">
        <v>2358</v>
      </c>
      <c r="X124" s="280" t="s">
        <v>2359</v>
      </c>
      <c r="Y124" s="263" t="s">
        <v>2360</v>
      </c>
      <c r="Z124" s="254" t="s">
        <v>2361</v>
      </c>
      <c r="AA124" s="254"/>
      <c r="AB124" s="264"/>
      <c r="AC124" s="264"/>
      <c r="AD124" s="254" t="s">
        <v>2362</v>
      </c>
      <c r="AE124" s="264"/>
      <c r="AF124" s="254"/>
      <c r="AG124" s="254"/>
      <c r="AH124" s="254"/>
      <c r="AI124" s="265"/>
      <c r="AJ124" s="422"/>
      <c r="AK124" s="220"/>
      <c r="AL124" s="220"/>
      <c r="AM124" s="221"/>
      <c r="AN124" s="220"/>
    </row>
    <row r="125" spans="1:40" s="235" customFormat="1" ht="56.25" customHeight="1" x14ac:dyDescent="0.25">
      <c r="A125" s="993"/>
      <c r="B125" s="226" t="s">
        <v>1241</v>
      </c>
      <c r="C125" s="328" t="s">
        <v>1242</v>
      </c>
      <c r="D125" s="254" t="s">
        <v>1252</v>
      </c>
      <c r="E125" s="254" t="s">
        <v>1244</v>
      </c>
      <c r="F125" s="255">
        <v>43344</v>
      </c>
      <c r="G125" s="255">
        <v>45139</v>
      </c>
      <c r="H125" s="254" t="s">
        <v>2363</v>
      </c>
      <c r="I125" s="327">
        <v>2000</v>
      </c>
      <c r="J125" s="254" t="s">
        <v>1246</v>
      </c>
      <c r="K125" s="254" t="s">
        <v>192</v>
      </c>
      <c r="L125" s="330" t="s">
        <v>1236</v>
      </c>
      <c r="M125" s="429" t="s">
        <v>1247</v>
      </c>
      <c r="N125" s="223"/>
      <c r="O125" s="224"/>
      <c r="P125" s="224"/>
      <c r="Q125" s="424" t="s">
        <v>58</v>
      </c>
      <c r="R125" s="224"/>
      <c r="S125" s="227" t="s">
        <v>6</v>
      </c>
      <c r="T125" s="426" t="s">
        <v>2364</v>
      </c>
      <c r="U125" s="426" t="s">
        <v>2365</v>
      </c>
      <c r="V125" s="263" t="s">
        <v>2366</v>
      </c>
      <c r="W125" s="263" t="s">
        <v>1857</v>
      </c>
      <c r="X125" s="263" t="s">
        <v>2367</v>
      </c>
      <c r="Y125" s="263"/>
      <c r="Z125" s="254"/>
      <c r="AA125" s="254"/>
      <c r="AB125" s="264"/>
      <c r="AC125" s="264"/>
      <c r="AD125" s="254"/>
      <c r="AE125" s="264"/>
      <c r="AF125" s="254"/>
      <c r="AG125" s="254"/>
      <c r="AH125" s="254"/>
      <c r="AI125" s="265"/>
      <c r="AJ125" s="422"/>
      <c r="AK125" s="220"/>
      <c r="AL125" s="220"/>
      <c r="AM125" s="221"/>
      <c r="AN125" s="220"/>
    </row>
    <row r="126" spans="1:40" s="235" customFormat="1" ht="56.25" customHeight="1" x14ac:dyDescent="0.25">
      <c r="A126" s="993"/>
      <c r="B126" s="226" t="s">
        <v>1253</v>
      </c>
      <c r="C126" s="279" t="s">
        <v>1254</v>
      </c>
      <c r="D126" s="254" t="s">
        <v>1255</v>
      </c>
      <c r="E126" s="254" t="s">
        <v>1256</v>
      </c>
      <c r="F126" s="255">
        <v>43344</v>
      </c>
      <c r="G126" s="255">
        <v>45139</v>
      </c>
      <c r="H126" s="254" t="s">
        <v>2321</v>
      </c>
      <c r="I126" s="327">
        <v>390000</v>
      </c>
      <c r="J126" s="254" t="s">
        <v>1257</v>
      </c>
      <c r="K126" s="254" t="s">
        <v>2368</v>
      </c>
      <c r="L126" s="254" t="s">
        <v>1259</v>
      </c>
      <c r="M126" s="429" t="s">
        <v>1169</v>
      </c>
      <c r="N126" s="223"/>
      <c r="O126" s="224"/>
      <c r="P126" s="224"/>
      <c r="Q126" s="424" t="s">
        <v>58</v>
      </c>
      <c r="R126" s="224"/>
      <c r="S126" s="227"/>
      <c r="T126" s="258" t="s">
        <v>2369</v>
      </c>
      <c r="U126" s="426" t="s">
        <v>2370</v>
      </c>
      <c r="V126" s="263"/>
      <c r="W126" s="263" t="s">
        <v>2371</v>
      </c>
      <c r="X126" s="263" t="s">
        <v>2372</v>
      </c>
      <c r="Y126" s="263"/>
      <c r="Z126" s="254"/>
      <c r="AA126" s="254"/>
      <c r="AB126" s="264"/>
      <c r="AC126" s="264"/>
      <c r="AD126" s="254"/>
      <c r="AE126" s="264"/>
      <c r="AF126" s="254"/>
      <c r="AG126" s="254"/>
      <c r="AH126" s="254"/>
      <c r="AI126" s="265"/>
      <c r="AJ126" s="422"/>
      <c r="AK126" s="220"/>
      <c r="AL126" s="220"/>
      <c r="AM126" s="221"/>
      <c r="AN126" s="220"/>
    </row>
    <row r="127" spans="1:40" s="235" customFormat="1" ht="56.25" customHeight="1" x14ac:dyDescent="0.25">
      <c r="A127" s="993"/>
      <c r="B127" s="226" t="s">
        <v>1263</v>
      </c>
      <c r="C127" s="328" t="s">
        <v>2373</v>
      </c>
      <c r="D127" s="254" t="s">
        <v>1265</v>
      </c>
      <c r="E127" s="254" t="s">
        <v>1266</v>
      </c>
      <c r="F127" s="255">
        <v>43344</v>
      </c>
      <c r="G127" s="255">
        <v>45139</v>
      </c>
      <c r="H127" s="254" t="s">
        <v>2374</v>
      </c>
      <c r="I127" s="327">
        <v>1200000</v>
      </c>
      <c r="J127" s="254" t="s">
        <v>2375</v>
      </c>
      <c r="K127" s="326" t="s">
        <v>1269</v>
      </c>
      <c r="L127" s="326" t="s">
        <v>265</v>
      </c>
      <c r="M127" s="444"/>
      <c r="N127" s="223"/>
      <c r="O127" s="224"/>
      <c r="P127" s="224"/>
      <c r="Q127" s="424" t="s">
        <v>58</v>
      </c>
      <c r="R127" s="224"/>
      <c r="S127" s="227"/>
      <c r="T127" s="426" t="s">
        <v>2376</v>
      </c>
      <c r="U127" s="426" t="s">
        <v>2377</v>
      </c>
      <c r="V127" s="263"/>
      <c r="W127" s="263" t="s">
        <v>2378</v>
      </c>
      <c r="X127" s="263"/>
      <c r="Y127" s="263"/>
      <c r="Z127" s="254"/>
      <c r="AA127" s="254"/>
      <c r="AB127" s="264"/>
      <c r="AC127" s="264"/>
      <c r="AD127" s="254"/>
      <c r="AE127" s="264"/>
      <c r="AF127" s="254"/>
      <c r="AG127" s="254"/>
      <c r="AH127" s="254"/>
      <c r="AI127" s="265"/>
      <c r="AJ127" s="422"/>
      <c r="AK127" s="220"/>
      <c r="AL127" s="220"/>
      <c r="AM127" s="221"/>
      <c r="AN127" s="220"/>
    </row>
    <row r="128" spans="1:40" s="235" customFormat="1" ht="56.25" customHeight="1" x14ac:dyDescent="0.25">
      <c r="A128" s="993"/>
      <c r="B128" s="226" t="s">
        <v>1273</v>
      </c>
      <c r="C128" s="279" t="s">
        <v>1274</v>
      </c>
      <c r="D128" s="336" t="s">
        <v>1275</v>
      </c>
      <c r="E128" s="336" t="s">
        <v>1276</v>
      </c>
      <c r="F128" s="255">
        <v>43405</v>
      </c>
      <c r="G128" s="255">
        <v>45139</v>
      </c>
      <c r="H128" s="254" t="s">
        <v>1976</v>
      </c>
      <c r="I128" s="339">
        <v>540000</v>
      </c>
      <c r="J128" s="336" t="s">
        <v>1914</v>
      </c>
      <c r="K128" s="336" t="s">
        <v>1277</v>
      </c>
      <c r="L128" s="336" t="s">
        <v>1278</v>
      </c>
      <c r="M128" s="429" t="s">
        <v>1279</v>
      </c>
      <c r="N128" s="223"/>
      <c r="O128" s="224" t="s">
        <v>2379</v>
      </c>
      <c r="P128" s="224"/>
      <c r="Q128" s="424"/>
      <c r="R128" s="224"/>
      <c r="S128" s="227"/>
      <c r="T128" s="426" t="s">
        <v>2380</v>
      </c>
      <c r="U128" s="426"/>
      <c r="V128" s="275" t="s">
        <v>2381</v>
      </c>
      <c r="W128" s="263" t="s">
        <v>2382</v>
      </c>
      <c r="X128" s="263" t="s">
        <v>2383</v>
      </c>
      <c r="Y128" s="263"/>
      <c r="Z128" s="254"/>
      <c r="AA128" s="254"/>
      <c r="AB128" s="264"/>
      <c r="AC128" s="264"/>
      <c r="AD128" s="254"/>
      <c r="AE128" s="264"/>
      <c r="AF128" s="254"/>
      <c r="AG128" s="254"/>
      <c r="AH128" s="254"/>
      <c r="AI128" s="265"/>
      <c r="AJ128" s="422"/>
      <c r="AK128" s="220"/>
      <c r="AL128" s="220"/>
      <c r="AM128" s="221"/>
      <c r="AN128" s="220"/>
    </row>
    <row r="129" spans="1:40" s="235" customFormat="1" ht="56.25" customHeight="1" x14ac:dyDescent="0.25">
      <c r="A129" s="993"/>
      <c r="B129" s="226" t="s">
        <v>1282</v>
      </c>
      <c r="C129" s="279" t="s">
        <v>2384</v>
      </c>
      <c r="D129" s="254" t="s">
        <v>1284</v>
      </c>
      <c r="E129" s="254" t="s">
        <v>1285</v>
      </c>
      <c r="F129" s="255">
        <v>43344</v>
      </c>
      <c r="G129" s="345">
        <v>44409</v>
      </c>
      <c r="H129" s="254" t="s">
        <v>1976</v>
      </c>
      <c r="I129" s="325">
        <v>60000</v>
      </c>
      <c r="J129" s="329" t="s">
        <v>1286</v>
      </c>
      <c r="K129" s="254" t="s">
        <v>1287</v>
      </c>
      <c r="L129" s="326" t="s">
        <v>1288</v>
      </c>
      <c r="M129" s="429" t="s">
        <v>2385</v>
      </c>
      <c r="N129" s="223"/>
      <c r="O129" s="224"/>
      <c r="P129" s="224"/>
      <c r="Q129" s="424"/>
      <c r="R129" s="224"/>
      <c r="S129" s="227"/>
      <c r="T129" s="426"/>
      <c r="U129" s="426"/>
      <c r="V129" s="263"/>
      <c r="W129" s="263"/>
      <c r="X129" s="263"/>
      <c r="Y129" s="263"/>
      <c r="Z129" s="254"/>
      <c r="AA129" s="254"/>
      <c r="AB129" s="264"/>
      <c r="AC129" s="264"/>
      <c r="AD129" s="254"/>
      <c r="AE129" s="264"/>
      <c r="AF129" s="254"/>
      <c r="AG129" s="254"/>
      <c r="AH129" s="254"/>
      <c r="AI129" s="265"/>
      <c r="AJ129" s="422"/>
      <c r="AK129" s="220"/>
      <c r="AL129" s="220"/>
      <c r="AM129" s="221"/>
      <c r="AN129" s="220"/>
    </row>
    <row r="130" spans="1:40" s="235" customFormat="1" ht="56.25" customHeight="1" x14ac:dyDescent="0.25">
      <c r="A130" s="993"/>
      <c r="B130" s="226" t="s">
        <v>1293</v>
      </c>
      <c r="C130" s="279" t="s">
        <v>1294</v>
      </c>
      <c r="D130" s="254" t="s">
        <v>1295</v>
      </c>
      <c r="E130" s="254" t="s">
        <v>1296</v>
      </c>
      <c r="F130" s="255">
        <v>43344</v>
      </c>
      <c r="G130" s="255">
        <v>45139</v>
      </c>
      <c r="H130" s="254" t="s">
        <v>2321</v>
      </c>
      <c r="I130" s="327">
        <v>250000</v>
      </c>
      <c r="J130" s="254" t="s">
        <v>2386</v>
      </c>
      <c r="K130" s="254" t="s">
        <v>192</v>
      </c>
      <c r="L130" s="254" t="s">
        <v>192</v>
      </c>
      <c r="M130" s="429" t="s">
        <v>1298</v>
      </c>
      <c r="N130" s="223"/>
      <c r="O130" s="224"/>
      <c r="P130" s="224" t="s">
        <v>58</v>
      </c>
      <c r="Q130" s="424"/>
      <c r="R130" s="224"/>
      <c r="S130" s="227"/>
      <c r="T130" s="426" t="s">
        <v>2387</v>
      </c>
      <c r="U130" s="426" t="s">
        <v>2388</v>
      </c>
      <c r="V130" s="445" t="s">
        <v>2389</v>
      </c>
      <c r="W130" s="263" t="s">
        <v>2390</v>
      </c>
      <c r="X130" s="263" t="s">
        <v>2391</v>
      </c>
      <c r="Y130" s="263"/>
      <c r="Z130" s="254"/>
      <c r="AA130" s="254"/>
      <c r="AB130" s="264"/>
      <c r="AC130" s="264"/>
      <c r="AD130" s="254"/>
      <c r="AE130" s="264"/>
      <c r="AF130" s="254"/>
      <c r="AG130" s="254"/>
      <c r="AH130" s="254"/>
      <c r="AI130" s="265"/>
      <c r="AJ130" s="422"/>
      <c r="AK130" s="220"/>
      <c r="AL130" s="220"/>
      <c r="AM130" s="221"/>
      <c r="AN130" s="220"/>
    </row>
    <row r="131" spans="1:40" s="235" customFormat="1" ht="56.25" customHeight="1" x14ac:dyDescent="0.25">
      <c r="A131" s="993"/>
      <c r="B131" s="226" t="s">
        <v>1303</v>
      </c>
      <c r="C131" s="328" t="s">
        <v>1304</v>
      </c>
      <c r="D131" s="254" t="s">
        <v>1305</v>
      </c>
      <c r="E131" s="254" t="s">
        <v>1306</v>
      </c>
      <c r="F131" s="255">
        <v>43344</v>
      </c>
      <c r="G131" s="255">
        <v>45139</v>
      </c>
      <c r="H131" s="254" t="s">
        <v>2202</v>
      </c>
      <c r="I131" s="327">
        <v>2000000</v>
      </c>
      <c r="J131" s="343" t="s">
        <v>1307</v>
      </c>
      <c r="K131" s="326" t="s">
        <v>2392</v>
      </c>
      <c r="L131" s="326" t="s">
        <v>1309</v>
      </c>
      <c r="M131" s="427" t="s">
        <v>1310</v>
      </c>
      <c r="N131" s="223"/>
      <c r="O131" s="224"/>
      <c r="P131" s="224"/>
      <c r="Q131" s="424" t="s">
        <v>58</v>
      </c>
      <c r="R131" s="224"/>
      <c r="S131" s="227"/>
      <c r="T131" s="426" t="s">
        <v>2393</v>
      </c>
      <c r="U131" s="426" t="s">
        <v>2394</v>
      </c>
      <c r="V131" s="263" t="s">
        <v>2395</v>
      </c>
      <c r="W131" s="263" t="s">
        <v>939</v>
      </c>
      <c r="X131" s="263" t="s">
        <v>2396</v>
      </c>
      <c r="Y131" s="263"/>
      <c r="Z131" s="254"/>
      <c r="AA131" s="254"/>
      <c r="AB131" s="264"/>
      <c r="AC131" s="264"/>
      <c r="AD131" s="254"/>
      <c r="AE131" s="264"/>
      <c r="AF131" s="254"/>
      <c r="AG131" s="254"/>
      <c r="AH131" s="254"/>
      <c r="AI131" s="265"/>
      <c r="AJ131" s="422"/>
      <c r="AK131" s="220"/>
      <c r="AL131" s="220"/>
      <c r="AM131" s="221"/>
      <c r="AN131" s="220"/>
    </row>
    <row r="132" spans="1:40" s="235" customFormat="1" ht="56.25" customHeight="1" x14ac:dyDescent="0.25">
      <c r="A132" s="996"/>
      <c r="B132" s="229" t="s">
        <v>1705</v>
      </c>
      <c r="C132" s="433" t="s">
        <v>1706</v>
      </c>
      <c r="D132" s="292" t="s">
        <v>1707</v>
      </c>
      <c r="E132" s="292" t="s">
        <v>1708</v>
      </c>
      <c r="F132" s="255">
        <v>43891</v>
      </c>
      <c r="G132" s="255">
        <v>45139</v>
      </c>
      <c r="H132" s="292" t="s">
        <v>2397</v>
      </c>
      <c r="I132" s="340">
        <v>350000</v>
      </c>
      <c r="J132" s="292" t="s">
        <v>1710</v>
      </c>
      <c r="K132" s="292" t="s">
        <v>1711</v>
      </c>
      <c r="L132" s="292" t="s">
        <v>1712</v>
      </c>
      <c r="M132" s="434"/>
      <c r="N132" s="223"/>
      <c r="O132" s="224"/>
      <c r="P132" s="224" t="s">
        <v>58</v>
      </c>
      <c r="Q132" s="424"/>
      <c r="R132" s="224"/>
      <c r="S132" s="227"/>
      <c r="T132" s="258" t="s">
        <v>2398</v>
      </c>
      <c r="U132" s="258"/>
      <c r="V132" s="258" t="s">
        <v>2399</v>
      </c>
      <c r="W132" s="263" t="s">
        <v>1165</v>
      </c>
      <c r="X132" s="291" t="s">
        <v>2400</v>
      </c>
      <c r="Y132" s="291"/>
      <c r="Z132" s="292"/>
      <c r="AA132" s="292"/>
      <c r="AB132" s="293"/>
      <c r="AC132" s="293"/>
      <c r="AD132" s="292"/>
      <c r="AE132" s="293"/>
      <c r="AF132" s="292"/>
      <c r="AG132" s="292"/>
      <c r="AH132" s="292"/>
      <c r="AI132" s="294"/>
      <c r="AJ132" s="422"/>
      <c r="AK132" s="220"/>
      <c r="AL132" s="220"/>
      <c r="AM132" s="221"/>
      <c r="AN132" s="220"/>
    </row>
    <row r="133" spans="1:40" s="235" customFormat="1" ht="56.25" customHeight="1" x14ac:dyDescent="0.25">
      <c r="A133" s="995" t="s">
        <v>1313</v>
      </c>
      <c r="B133" s="222" t="s">
        <v>1314</v>
      </c>
      <c r="C133" s="351" t="s">
        <v>1326</v>
      </c>
      <c r="D133" s="260" t="s">
        <v>1327</v>
      </c>
      <c r="E133" s="352" t="s">
        <v>1317</v>
      </c>
      <c r="F133" s="353">
        <v>43344</v>
      </c>
      <c r="G133" s="255">
        <v>45139</v>
      </c>
      <c r="H133" s="260" t="s">
        <v>1847</v>
      </c>
      <c r="I133" s="322">
        <v>5000</v>
      </c>
      <c r="J133" s="323" t="s">
        <v>1318</v>
      </c>
      <c r="K133" s="323" t="s">
        <v>1319</v>
      </c>
      <c r="L133" s="323" t="s">
        <v>1320</v>
      </c>
      <c r="M133" s="324" t="s">
        <v>1321</v>
      </c>
      <c r="N133" s="223"/>
      <c r="O133" s="224"/>
      <c r="P133" s="224" t="s">
        <v>58</v>
      </c>
      <c r="Q133" s="424"/>
      <c r="R133" s="224"/>
      <c r="S133" s="227"/>
      <c r="T133" s="302" t="s">
        <v>2401</v>
      </c>
      <c r="U133" s="295" t="s">
        <v>2402</v>
      </c>
      <c r="V133" s="259" t="s">
        <v>2403</v>
      </c>
      <c r="W133" s="259" t="s">
        <v>262</v>
      </c>
      <c r="X133" s="259"/>
      <c r="Y133" s="259"/>
      <c r="Z133" s="260"/>
      <c r="AA133" s="260"/>
      <c r="AB133" s="261"/>
      <c r="AC133" s="261"/>
      <c r="AD133" s="260"/>
      <c r="AE133" s="261"/>
      <c r="AF133" s="260"/>
      <c r="AG133" s="260"/>
      <c r="AH133" s="260"/>
      <c r="AI133" s="262"/>
      <c r="AJ133" s="422"/>
      <c r="AK133" s="220"/>
      <c r="AL133" s="220"/>
      <c r="AM133" s="221"/>
      <c r="AN133" s="220"/>
    </row>
    <row r="134" spans="1:40" s="235" customFormat="1" ht="56.25" customHeight="1" x14ac:dyDescent="0.25">
      <c r="A134" s="993"/>
      <c r="B134" s="226" t="s">
        <v>1328</v>
      </c>
      <c r="C134" s="279" t="s">
        <v>1329</v>
      </c>
      <c r="D134" s="254" t="s">
        <v>1330</v>
      </c>
      <c r="E134" s="254" t="s">
        <v>1331</v>
      </c>
      <c r="F134" s="255">
        <v>43497</v>
      </c>
      <c r="G134" s="255">
        <v>45139</v>
      </c>
      <c r="H134" s="254" t="s">
        <v>2404</v>
      </c>
      <c r="I134" s="327">
        <v>8000</v>
      </c>
      <c r="J134" s="254" t="s">
        <v>2405</v>
      </c>
      <c r="K134" s="254" t="s">
        <v>192</v>
      </c>
      <c r="L134" s="254" t="s">
        <v>192</v>
      </c>
      <c r="M134" s="429" t="s">
        <v>1334</v>
      </c>
      <c r="N134" s="223"/>
      <c r="O134" s="224"/>
      <c r="P134" s="224"/>
      <c r="Q134" s="424" t="s">
        <v>58</v>
      </c>
      <c r="R134" s="224"/>
      <c r="S134" s="227"/>
      <c r="T134" s="258" t="s">
        <v>2406</v>
      </c>
      <c r="U134" s="258" t="s">
        <v>2407</v>
      </c>
      <c r="V134" s="288" t="s">
        <v>2408</v>
      </c>
      <c r="W134" s="275" t="s">
        <v>1338</v>
      </c>
      <c r="X134" s="288" t="s">
        <v>2409</v>
      </c>
      <c r="Y134" s="263"/>
      <c r="Z134" s="254"/>
      <c r="AA134" s="254"/>
      <c r="AB134" s="264"/>
      <c r="AC134" s="264"/>
      <c r="AD134" s="254"/>
      <c r="AE134" s="264"/>
      <c r="AF134" s="254" t="s">
        <v>2410</v>
      </c>
      <c r="AG134" s="254"/>
      <c r="AH134" s="254"/>
      <c r="AI134" s="265"/>
      <c r="AJ134" s="422"/>
      <c r="AK134" s="220"/>
      <c r="AL134" s="220"/>
      <c r="AM134" s="221"/>
      <c r="AN134" s="220"/>
    </row>
    <row r="135" spans="1:40" s="235" customFormat="1" ht="56.25" customHeight="1" x14ac:dyDescent="0.25">
      <c r="A135" s="993"/>
      <c r="B135" s="226" t="s">
        <v>1341</v>
      </c>
      <c r="C135" s="279" t="s">
        <v>1342</v>
      </c>
      <c r="D135" s="254" t="s">
        <v>1343</v>
      </c>
      <c r="E135" s="254" t="s">
        <v>1344</v>
      </c>
      <c r="F135" s="255">
        <v>43647</v>
      </c>
      <c r="G135" s="255">
        <v>45139</v>
      </c>
      <c r="H135" s="254" t="s">
        <v>1847</v>
      </c>
      <c r="I135" s="327">
        <v>10000</v>
      </c>
      <c r="J135" s="254" t="s">
        <v>1345</v>
      </c>
      <c r="K135" s="254" t="s">
        <v>913</v>
      </c>
      <c r="L135" s="254" t="s">
        <v>192</v>
      </c>
      <c r="M135" s="429" t="s">
        <v>1346</v>
      </c>
      <c r="N135" s="223"/>
      <c r="O135" s="224"/>
      <c r="P135" s="224"/>
      <c r="Q135" s="424" t="s">
        <v>58</v>
      </c>
      <c r="R135" s="224"/>
      <c r="S135" s="227"/>
      <c r="T135" s="426" t="s">
        <v>2411</v>
      </c>
      <c r="U135" s="426" t="s">
        <v>2412</v>
      </c>
      <c r="V135" s="263"/>
      <c r="W135" s="263" t="s">
        <v>262</v>
      </c>
      <c r="X135" s="263"/>
      <c r="Y135" s="263"/>
      <c r="Z135" s="254"/>
      <c r="AA135" s="254"/>
      <c r="AB135" s="264"/>
      <c r="AC135" s="264"/>
      <c r="AD135" s="254"/>
      <c r="AE135" s="264"/>
      <c r="AF135" s="254"/>
      <c r="AG135" s="254"/>
      <c r="AH135" s="254"/>
      <c r="AI135" s="265"/>
      <c r="AJ135" s="422"/>
      <c r="AK135" s="220"/>
      <c r="AL135" s="220"/>
      <c r="AM135" s="221"/>
      <c r="AN135" s="220"/>
    </row>
    <row r="136" spans="1:40" s="235" customFormat="1" ht="56.25" customHeight="1" x14ac:dyDescent="0.25">
      <c r="A136" s="993"/>
      <c r="B136" s="226" t="s">
        <v>1349</v>
      </c>
      <c r="C136" s="279" t="s">
        <v>1350</v>
      </c>
      <c r="D136" s="254" t="s">
        <v>1351</v>
      </c>
      <c r="E136" s="254" t="s">
        <v>1352</v>
      </c>
      <c r="F136" s="255">
        <v>43497</v>
      </c>
      <c r="G136" s="255">
        <v>44044</v>
      </c>
      <c r="H136" s="254" t="s">
        <v>2413</v>
      </c>
      <c r="I136" s="327">
        <v>10000</v>
      </c>
      <c r="J136" s="254" t="s">
        <v>1354</v>
      </c>
      <c r="K136" s="254" t="s">
        <v>2414</v>
      </c>
      <c r="L136" s="254" t="s">
        <v>1356</v>
      </c>
      <c r="M136" s="429" t="s">
        <v>1357</v>
      </c>
      <c r="N136" s="223"/>
      <c r="O136" s="224"/>
      <c r="P136" s="224" t="s">
        <v>58</v>
      </c>
      <c r="Q136" s="424"/>
      <c r="R136" s="224"/>
      <c r="S136" s="227"/>
      <c r="T136" s="302" t="s">
        <v>2415</v>
      </c>
      <c r="U136" s="426" t="s">
        <v>2416</v>
      </c>
      <c r="V136" s="429" t="s">
        <v>2417</v>
      </c>
      <c r="W136" s="263" t="s">
        <v>2418</v>
      </c>
      <c r="X136" s="263" t="s">
        <v>2419</v>
      </c>
      <c r="Y136" s="263"/>
      <c r="Z136" s="239" t="s">
        <v>2420</v>
      </c>
      <c r="AA136" s="254"/>
      <c r="AB136" s="264"/>
      <c r="AC136" s="264"/>
      <c r="AD136" s="254"/>
      <c r="AE136" s="264"/>
      <c r="AF136" s="254"/>
      <c r="AG136" s="254"/>
      <c r="AH136" s="254"/>
      <c r="AI136" s="265"/>
      <c r="AJ136" s="422"/>
      <c r="AK136" s="220"/>
      <c r="AL136" s="220"/>
      <c r="AM136" s="221"/>
      <c r="AN136" s="220"/>
    </row>
    <row r="137" spans="1:40" s="235" customFormat="1" ht="56.25" customHeight="1" x14ac:dyDescent="0.25">
      <c r="A137" s="993"/>
      <c r="B137" s="226" t="s">
        <v>1360</v>
      </c>
      <c r="C137" s="279" t="s">
        <v>1365</v>
      </c>
      <c r="D137" s="254" t="s">
        <v>1366</v>
      </c>
      <c r="E137" s="254" t="s">
        <v>1352</v>
      </c>
      <c r="F137" s="255">
        <v>43497</v>
      </c>
      <c r="G137" s="255">
        <v>44044</v>
      </c>
      <c r="H137" s="254" t="s">
        <v>2413</v>
      </c>
      <c r="I137" s="327">
        <v>10000</v>
      </c>
      <c r="J137" s="254" t="s">
        <v>1354</v>
      </c>
      <c r="K137" s="254" t="s">
        <v>2421</v>
      </c>
      <c r="L137" s="254" t="s">
        <v>1356</v>
      </c>
      <c r="M137" s="429" t="s">
        <v>2422</v>
      </c>
      <c r="N137" s="223"/>
      <c r="O137" s="224"/>
      <c r="P137" s="224" t="s">
        <v>58</v>
      </c>
      <c r="Q137" s="424"/>
      <c r="R137" s="224"/>
      <c r="S137" s="227"/>
      <c r="T137" s="426" t="s">
        <v>2423</v>
      </c>
      <c r="U137" s="426" t="s">
        <v>2424</v>
      </c>
      <c r="V137" s="429" t="s">
        <v>2425</v>
      </c>
      <c r="W137" s="263" t="s">
        <v>2426</v>
      </c>
      <c r="X137" s="263" t="s">
        <v>2427</v>
      </c>
      <c r="Y137" s="263"/>
      <c r="Z137" s="254" t="s">
        <v>2428</v>
      </c>
      <c r="AA137" s="254"/>
      <c r="AB137" s="264"/>
      <c r="AC137" s="309">
        <v>45139</v>
      </c>
      <c r="AD137" s="254"/>
      <c r="AE137" s="264"/>
      <c r="AF137" s="254"/>
      <c r="AG137" s="254"/>
      <c r="AH137" s="254"/>
      <c r="AI137" s="265"/>
      <c r="AJ137" s="422"/>
      <c r="AK137" s="220"/>
      <c r="AL137" s="220"/>
      <c r="AM137" s="221"/>
      <c r="AN137" s="220"/>
    </row>
    <row r="138" spans="1:40" s="235" customFormat="1" ht="56.25" customHeight="1" x14ac:dyDescent="0.25">
      <c r="A138" s="993"/>
      <c r="B138" s="226" t="s">
        <v>1367</v>
      </c>
      <c r="C138" s="279" t="s">
        <v>1375</v>
      </c>
      <c r="D138" s="254" t="s">
        <v>1376</v>
      </c>
      <c r="E138" s="254" t="s">
        <v>1370</v>
      </c>
      <c r="F138" s="255">
        <v>43344</v>
      </c>
      <c r="G138" s="255">
        <v>45139</v>
      </c>
      <c r="H138" s="254" t="s">
        <v>1986</v>
      </c>
      <c r="I138" s="327">
        <v>5000</v>
      </c>
      <c r="J138" s="254" t="s">
        <v>2429</v>
      </c>
      <c r="K138" s="254" t="s">
        <v>192</v>
      </c>
      <c r="L138" s="254" t="s">
        <v>192</v>
      </c>
      <c r="M138" s="429" t="s">
        <v>2430</v>
      </c>
      <c r="N138" s="223"/>
      <c r="O138" s="224"/>
      <c r="P138" s="224"/>
      <c r="Q138" s="424" t="s">
        <v>58</v>
      </c>
      <c r="R138" s="224"/>
      <c r="S138" s="227"/>
      <c r="T138" s="426" t="s">
        <v>2431</v>
      </c>
      <c r="U138" s="426" t="s">
        <v>2432</v>
      </c>
      <c r="V138" s="263"/>
      <c r="W138" s="263" t="s">
        <v>2433</v>
      </c>
      <c r="X138" s="263" t="s">
        <v>2434</v>
      </c>
      <c r="Y138" s="263"/>
      <c r="Z138" s="254"/>
      <c r="AA138" s="254"/>
      <c r="AB138" s="264"/>
      <c r="AC138" s="264"/>
      <c r="AD138" s="254"/>
      <c r="AE138" s="264"/>
      <c r="AF138" s="254"/>
      <c r="AG138" s="254"/>
      <c r="AH138" s="254"/>
      <c r="AI138" s="265"/>
      <c r="AJ138" s="422"/>
      <c r="AK138" s="220"/>
      <c r="AL138" s="220"/>
      <c r="AM138" s="221"/>
      <c r="AN138" s="220"/>
    </row>
    <row r="139" spans="1:40" s="235" customFormat="1" ht="56.25" customHeight="1" x14ac:dyDescent="0.25">
      <c r="A139" s="993"/>
      <c r="B139" s="226" t="s">
        <v>1378</v>
      </c>
      <c r="C139" s="279" t="s">
        <v>1379</v>
      </c>
      <c r="D139" s="254" t="s">
        <v>1380</v>
      </c>
      <c r="E139" s="254" t="s">
        <v>1381</v>
      </c>
      <c r="F139" s="255">
        <v>43344</v>
      </c>
      <c r="G139" s="255">
        <v>45139</v>
      </c>
      <c r="H139" s="254" t="s">
        <v>2009</v>
      </c>
      <c r="I139" s="325">
        <v>1098</v>
      </c>
      <c r="J139" s="254" t="s">
        <v>304</v>
      </c>
      <c r="K139" s="254" t="s">
        <v>1382</v>
      </c>
      <c r="L139" s="254" t="s">
        <v>192</v>
      </c>
      <c r="M139" s="429" t="s">
        <v>1383</v>
      </c>
      <c r="N139" s="223"/>
      <c r="O139" s="224"/>
      <c r="P139" s="224"/>
      <c r="Q139" s="424" t="s">
        <v>58</v>
      </c>
      <c r="R139" s="224"/>
      <c r="S139" s="227"/>
      <c r="T139" s="310" t="s">
        <v>2435</v>
      </c>
      <c r="U139" s="274" t="s">
        <v>2011</v>
      </c>
      <c r="V139" s="263"/>
      <c r="W139" s="263" t="s">
        <v>2436</v>
      </c>
      <c r="X139" s="263"/>
      <c r="Y139" s="263"/>
      <c r="Z139" s="254"/>
      <c r="AA139" s="254"/>
      <c r="AB139" s="264"/>
      <c r="AC139" s="264"/>
      <c r="AD139" s="254"/>
      <c r="AE139" s="264"/>
      <c r="AF139" s="254"/>
      <c r="AG139" s="254"/>
      <c r="AH139" s="254"/>
      <c r="AI139" s="265"/>
      <c r="AJ139" s="422"/>
      <c r="AK139" s="220"/>
      <c r="AL139" s="220"/>
      <c r="AM139" s="221"/>
      <c r="AN139" s="220"/>
    </row>
    <row r="140" spans="1:40" s="235" customFormat="1" ht="56.25" customHeight="1" x14ac:dyDescent="0.25">
      <c r="A140" s="993"/>
      <c r="B140" s="226" t="s">
        <v>1386</v>
      </c>
      <c r="C140" s="279" t="s">
        <v>1387</v>
      </c>
      <c r="D140" s="254" t="s">
        <v>1388</v>
      </c>
      <c r="E140" s="254" t="s">
        <v>1389</v>
      </c>
      <c r="F140" s="255">
        <v>43344</v>
      </c>
      <c r="G140" s="255">
        <v>45139</v>
      </c>
      <c r="H140" s="254" t="s">
        <v>2009</v>
      </c>
      <c r="I140" s="325">
        <v>5000</v>
      </c>
      <c r="J140" s="326" t="s">
        <v>1390</v>
      </c>
      <c r="K140" s="254" t="s">
        <v>1391</v>
      </c>
      <c r="L140" s="254" t="s">
        <v>192</v>
      </c>
      <c r="M140" s="429"/>
      <c r="N140" s="223"/>
      <c r="O140" s="224"/>
      <c r="P140" s="224"/>
      <c r="Q140" s="424" t="s">
        <v>58</v>
      </c>
      <c r="R140" s="224"/>
      <c r="S140" s="227"/>
      <c r="T140" s="310" t="s">
        <v>2437</v>
      </c>
      <c r="U140" s="274" t="s">
        <v>2011</v>
      </c>
      <c r="V140" s="263"/>
      <c r="W140" s="263" t="s">
        <v>2438</v>
      </c>
      <c r="X140" s="263" t="s">
        <v>2439</v>
      </c>
      <c r="Y140" s="263"/>
      <c r="Z140" s="254"/>
      <c r="AA140" s="254"/>
      <c r="AB140" s="264"/>
      <c r="AC140" s="264"/>
      <c r="AD140" s="254"/>
      <c r="AE140" s="264"/>
      <c r="AF140" s="254"/>
      <c r="AG140" s="254"/>
      <c r="AH140" s="254"/>
      <c r="AI140" s="265"/>
      <c r="AJ140" s="422"/>
      <c r="AK140" s="220"/>
      <c r="AL140" s="220"/>
      <c r="AM140" s="221"/>
      <c r="AN140" s="220"/>
    </row>
    <row r="141" spans="1:40" s="235" customFormat="1" ht="56.25" customHeight="1" x14ac:dyDescent="0.25">
      <c r="A141" s="993"/>
      <c r="B141" s="226" t="s">
        <v>1394</v>
      </c>
      <c r="C141" s="279" t="s">
        <v>2440</v>
      </c>
      <c r="D141" s="254" t="s">
        <v>1396</v>
      </c>
      <c r="E141" s="254" t="s">
        <v>1397</v>
      </c>
      <c r="F141" s="255">
        <v>43344</v>
      </c>
      <c r="G141" s="255">
        <v>45139</v>
      </c>
      <c r="H141" s="254" t="s">
        <v>2441</v>
      </c>
      <c r="I141" s="327">
        <v>50000</v>
      </c>
      <c r="J141" s="254" t="s">
        <v>1398</v>
      </c>
      <c r="K141" s="239" t="s">
        <v>2442</v>
      </c>
      <c r="L141" s="254" t="s">
        <v>192</v>
      </c>
      <c r="M141" s="429"/>
      <c r="N141" s="223"/>
      <c r="O141" s="224"/>
      <c r="P141" s="224" t="s">
        <v>58</v>
      </c>
      <c r="Q141" s="424"/>
      <c r="R141" s="224"/>
      <c r="S141" s="227"/>
      <c r="T141" s="426" t="s">
        <v>2443</v>
      </c>
      <c r="U141" s="426"/>
      <c r="V141" s="263"/>
      <c r="W141" s="263" t="s">
        <v>2444</v>
      </c>
      <c r="X141" s="268" t="s">
        <v>2445</v>
      </c>
      <c r="Y141" s="263"/>
      <c r="Z141" s="254"/>
      <c r="AA141" s="254"/>
      <c r="AB141" s="264"/>
      <c r="AC141" s="264"/>
      <c r="AD141" s="254"/>
      <c r="AE141" s="264"/>
      <c r="AF141" s="254"/>
      <c r="AG141" s="254"/>
      <c r="AH141" s="254"/>
      <c r="AI141" s="265"/>
      <c r="AJ141" s="422"/>
      <c r="AK141" s="220"/>
      <c r="AL141" s="220"/>
      <c r="AM141" s="221"/>
      <c r="AN141" s="220"/>
    </row>
    <row r="142" spans="1:40" s="235" customFormat="1" ht="56.25" customHeight="1" x14ac:dyDescent="0.25">
      <c r="A142" s="993"/>
      <c r="B142" s="226" t="s">
        <v>1404</v>
      </c>
      <c r="C142" s="279" t="s">
        <v>1405</v>
      </c>
      <c r="D142" s="329" t="s">
        <v>1406</v>
      </c>
      <c r="E142" s="329" t="s">
        <v>1407</v>
      </c>
      <c r="F142" s="255">
        <v>43525</v>
      </c>
      <c r="G142" s="255">
        <v>45139</v>
      </c>
      <c r="H142" s="254" t="s">
        <v>2446</v>
      </c>
      <c r="I142" s="325">
        <v>50000</v>
      </c>
      <c r="J142" s="329" t="s">
        <v>1409</v>
      </c>
      <c r="K142" s="329" t="s">
        <v>2447</v>
      </c>
      <c r="L142" s="329" t="s">
        <v>1411</v>
      </c>
      <c r="M142" s="429"/>
      <c r="N142" s="223"/>
      <c r="O142" s="224" t="s">
        <v>58</v>
      </c>
      <c r="P142" s="224"/>
      <c r="Q142" s="424"/>
      <c r="R142" s="224"/>
      <c r="S142" s="227"/>
      <c r="T142" s="426" t="s">
        <v>2448</v>
      </c>
      <c r="U142" s="426"/>
      <c r="V142" s="263" t="s">
        <v>2449</v>
      </c>
      <c r="W142" s="263" t="s">
        <v>2450</v>
      </c>
      <c r="X142" s="263" t="s">
        <v>2451</v>
      </c>
      <c r="Y142" s="263"/>
      <c r="Z142" s="254"/>
      <c r="AA142" s="254"/>
      <c r="AB142" s="264"/>
      <c r="AC142" s="264"/>
      <c r="AD142" s="254"/>
      <c r="AE142" s="264"/>
      <c r="AF142" s="254"/>
      <c r="AG142" s="254"/>
      <c r="AH142" s="254"/>
      <c r="AI142" s="265"/>
      <c r="AJ142" s="422"/>
      <c r="AK142" s="220"/>
      <c r="AL142" s="220"/>
      <c r="AM142" s="221"/>
      <c r="AN142" s="220"/>
    </row>
    <row r="143" spans="1:40" s="235" customFormat="1" ht="56.25" customHeight="1" x14ac:dyDescent="0.25">
      <c r="A143" s="993"/>
      <c r="B143" s="226" t="s">
        <v>1415</v>
      </c>
      <c r="C143" s="279" t="s">
        <v>1427</v>
      </c>
      <c r="D143" s="254" t="s">
        <v>2452</v>
      </c>
      <c r="E143" s="254" t="s">
        <v>1418</v>
      </c>
      <c r="F143" s="255">
        <v>43466</v>
      </c>
      <c r="G143" s="255">
        <v>45139</v>
      </c>
      <c r="H143" s="254" t="s">
        <v>2453</v>
      </c>
      <c r="I143" s="327">
        <v>25000</v>
      </c>
      <c r="J143" s="254" t="s">
        <v>1420</v>
      </c>
      <c r="K143" s="254" t="s">
        <v>1421</v>
      </c>
      <c r="L143" s="254" t="s">
        <v>192</v>
      </c>
      <c r="M143" s="429" t="s">
        <v>2454</v>
      </c>
      <c r="N143" s="223"/>
      <c r="O143" s="224"/>
      <c r="P143" s="224"/>
      <c r="Q143" s="424" t="s">
        <v>58</v>
      </c>
      <c r="R143" s="224"/>
      <c r="S143" s="227"/>
      <c r="T143" s="426" t="s">
        <v>2455</v>
      </c>
      <c r="U143" s="311" t="s">
        <v>2456</v>
      </c>
      <c r="V143" s="263" t="s">
        <v>2457</v>
      </c>
      <c r="W143" s="263" t="s">
        <v>2458</v>
      </c>
      <c r="X143" s="263" t="s">
        <v>2459</v>
      </c>
      <c r="Y143" s="263"/>
      <c r="Z143" s="254"/>
      <c r="AA143" s="254"/>
      <c r="AB143" s="264"/>
      <c r="AC143" s="264"/>
      <c r="AD143" s="254"/>
      <c r="AE143" s="264"/>
      <c r="AF143" s="254" t="s">
        <v>2460</v>
      </c>
      <c r="AG143" s="254"/>
      <c r="AH143" s="254"/>
      <c r="AI143" s="265"/>
      <c r="AJ143" s="422"/>
      <c r="AK143" s="220"/>
      <c r="AL143" s="220"/>
      <c r="AM143" s="221"/>
      <c r="AN143" s="220"/>
    </row>
    <row r="144" spans="1:40" s="235" customFormat="1" ht="56.25" customHeight="1" x14ac:dyDescent="0.25">
      <c r="A144" s="993"/>
      <c r="B144" s="226" t="s">
        <v>1429</v>
      </c>
      <c r="C144" s="279" t="s">
        <v>2461</v>
      </c>
      <c r="D144" s="254" t="s">
        <v>1431</v>
      </c>
      <c r="E144" s="254" t="s">
        <v>1432</v>
      </c>
      <c r="F144" s="255">
        <v>43497</v>
      </c>
      <c r="G144" s="255">
        <v>45139</v>
      </c>
      <c r="H144" s="254" t="s">
        <v>2462</v>
      </c>
      <c r="I144" s="325">
        <v>200000</v>
      </c>
      <c r="J144" s="254" t="s">
        <v>1434</v>
      </c>
      <c r="K144" s="254" t="s">
        <v>1435</v>
      </c>
      <c r="L144" s="254" t="s">
        <v>1436</v>
      </c>
      <c r="M144" s="429" t="s">
        <v>2463</v>
      </c>
      <c r="N144" s="223"/>
      <c r="O144" s="224"/>
      <c r="P144" s="224"/>
      <c r="Q144" s="424"/>
      <c r="R144" s="224"/>
      <c r="S144" s="227"/>
      <c r="T144" s="426"/>
      <c r="U144" s="426"/>
      <c r="V144" s="263"/>
      <c r="W144" s="263"/>
      <c r="X144" s="263"/>
      <c r="Y144" s="263"/>
      <c r="Z144" s="254"/>
      <c r="AA144" s="254"/>
      <c r="AB144" s="264"/>
      <c r="AC144" s="264"/>
      <c r="AD144" s="254"/>
      <c r="AE144" s="264"/>
      <c r="AF144" s="254"/>
      <c r="AG144" s="254"/>
      <c r="AH144" s="254"/>
      <c r="AI144" s="265"/>
      <c r="AJ144" s="422"/>
      <c r="AK144" s="220"/>
      <c r="AL144" s="220"/>
      <c r="AM144" s="221"/>
      <c r="AN144" s="220"/>
    </row>
    <row r="145" spans="1:40" s="235" customFormat="1" ht="56.25" customHeight="1" x14ac:dyDescent="0.25">
      <c r="A145" s="993"/>
      <c r="B145" s="226" t="s">
        <v>1439</v>
      </c>
      <c r="C145" s="328" t="s">
        <v>2464</v>
      </c>
      <c r="D145" s="254" t="s">
        <v>2465</v>
      </c>
      <c r="E145" s="254" t="s">
        <v>2466</v>
      </c>
      <c r="F145" s="255">
        <v>43497</v>
      </c>
      <c r="G145" s="255">
        <v>45139</v>
      </c>
      <c r="H145" s="254" t="s">
        <v>1451</v>
      </c>
      <c r="I145" s="228">
        <v>10000</v>
      </c>
      <c r="J145" s="254" t="s">
        <v>1444</v>
      </c>
      <c r="K145" s="330" t="s">
        <v>1840</v>
      </c>
      <c r="L145" s="330" t="s">
        <v>1446</v>
      </c>
      <c r="M145" s="431" t="s">
        <v>2467</v>
      </c>
      <c r="N145" s="223"/>
      <c r="O145" s="224"/>
      <c r="P145" s="224"/>
      <c r="Q145" s="424" t="s">
        <v>58</v>
      </c>
      <c r="R145" s="224"/>
      <c r="S145" s="227"/>
      <c r="T145" s="245" t="s">
        <v>2468</v>
      </c>
      <c r="U145" s="426"/>
      <c r="V145" s="263" t="s">
        <v>2469</v>
      </c>
      <c r="W145" s="263" t="s">
        <v>2470</v>
      </c>
      <c r="X145" s="263" t="s">
        <v>2471</v>
      </c>
      <c r="Y145" s="263"/>
      <c r="Z145" s="254"/>
      <c r="AA145" s="254"/>
      <c r="AB145" s="264"/>
      <c r="AC145" s="264"/>
      <c r="AD145" s="254"/>
      <c r="AE145" s="264"/>
      <c r="AF145" s="254"/>
      <c r="AG145" s="254"/>
      <c r="AH145" s="254"/>
      <c r="AI145" s="265"/>
      <c r="AJ145" s="422"/>
      <c r="AK145" s="220"/>
      <c r="AL145" s="220"/>
      <c r="AM145" s="221"/>
      <c r="AN145" s="220"/>
    </row>
    <row r="146" spans="1:40" s="235" customFormat="1" ht="56.25" customHeight="1" x14ac:dyDescent="0.25">
      <c r="A146" s="993"/>
      <c r="B146" s="226" t="s">
        <v>1452</v>
      </c>
      <c r="C146" s="328" t="s">
        <v>2472</v>
      </c>
      <c r="D146" s="254" t="s">
        <v>1454</v>
      </c>
      <c r="E146" s="254" t="s">
        <v>1455</v>
      </c>
      <c r="F146" s="255">
        <v>43800</v>
      </c>
      <c r="G146" s="255">
        <v>45139</v>
      </c>
      <c r="H146" s="254" t="s">
        <v>2473</v>
      </c>
      <c r="I146" s="325">
        <v>5000</v>
      </c>
      <c r="J146" s="254" t="s">
        <v>1456</v>
      </c>
      <c r="K146" s="254" t="s">
        <v>1457</v>
      </c>
      <c r="L146" s="329" t="s">
        <v>2474</v>
      </c>
      <c r="M146" s="429"/>
      <c r="N146" s="223"/>
      <c r="O146" s="224"/>
      <c r="P146" s="224" t="s">
        <v>58</v>
      </c>
      <c r="Q146" s="424"/>
      <c r="R146" s="224"/>
      <c r="S146" s="227"/>
      <c r="T146" s="426" t="s">
        <v>2475</v>
      </c>
      <c r="U146" s="426"/>
      <c r="V146" s="263" t="s">
        <v>2476</v>
      </c>
      <c r="W146" s="263" t="s">
        <v>2477</v>
      </c>
      <c r="X146" s="263" t="s">
        <v>2478</v>
      </c>
      <c r="Y146" s="263"/>
      <c r="Z146" s="254"/>
      <c r="AA146" s="254"/>
      <c r="AB146" s="264"/>
      <c r="AC146" s="264"/>
      <c r="AD146" s="254"/>
      <c r="AE146" s="264"/>
      <c r="AF146" s="254"/>
      <c r="AG146" s="254"/>
      <c r="AH146" s="254"/>
      <c r="AI146" s="265"/>
      <c r="AJ146" s="422"/>
      <c r="AK146" s="220"/>
      <c r="AL146" s="220"/>
      <c r="AM146" s="221"/>
      <c r="AN146" s="220"/>
    </row>
    <row r="147" spans="1:40" s="235" customFormat="1" ht="56.25" customHeight="1" x14ac:dyDescent="0.25">
      <c r="A147" s="993"/>
      <c r="B147" s="226" t="s">
        <v>1462</v>
      </c>
      <c r="C147" s="279" t="s">
        <v>2479</v>
      </c>
      <c r="D147" s="254" t="s">
        <v>1464</v>
      </c>
      <c r="E147" s="254" t="s">
        <v>2480</v>
      </c>
      <c r="F147" s="255">
        <v>43678</v>
      </c>
      <c r="G147" s="255">
        <v>45139</v>
      </c>
      <c r="H147" s="254" t="s">
        <v>2363</v>
      </c>
      <c r="I147" s="327">
        <v>3600000</v>
      </c>
      <c r="J147" s="254" t="s">
        <v>1466</v>
      </c>
      <c r="K147" s="254" t="s">
        <v>1467</v>
      </c>
      <c r="L147" s="254" t="s">
        <v>1468</v>
      </c>
      <c r="M147" s="429" t="s">
        <v>2481</v>
      </c>
      <c r="N147" s="223"/>
      <c r="O147" s="224"/>
      <c r="P147" s="224" t="s">
        <v>58</v>
      </c>
      <c r="Q147" s="424"/>
      <c r="R147" s="224"/>
      <c r="S147" s="227"/>
      <c r="T147" s="426" t="s">
        <v>2482</v>
      </c>
      <c r="U147" s="426" t="s">
        <v>2483</v>
      </c>
      <c r="V147" s="263" t="s">
        <v>2484</v>
      </c>
      <c r="W147" s="263" t="s">
        <v>1245</v>
      </c>
      <c r="X147" s="263"/>
      <c r="Y147" s="263"/>
      <c r="Z147" s="254"/>
      <c r="AA147" s="254"/>
      <c r="AB147" s="264"/>
      <c r="AC147" s="264"/>
      <c r="AD147" s="254"/>
      <c r="AE147" s="264"/>
      <c r="AF147" s="254"/>
      <c r="AG147" s="254"/>
      <c r="AH147" s="254"/>
      <c r="AI147" s="265"/>
      <c r="AJ147" s="422"/>
      <c r="AK147" s="220"/>
      <c r="AL147" s="220"/>
      <c r="AM147" s="221"/>
      <c r="AN147" s="220"/>
    </row>
    <row r="148" spans="1:40" s="235" customFormat="1" ht="56.25" customHeight="1" x14ac:dyDescent="0.25">
      <c r="A148" s="993"/>
      <c r="B148" s="226" t="s">
        <v>1473</v>
      </c>
      <c r="C148" s="279" t="s">
        <v>2485</v>
      </c>
      <c r="D148" s="254" t="s">
        <v>1475</v>
      </c>
      <c r="E148" s="254" t="s">
        <v>1476</v>
      </c>
      <c r="F148" s="255">
        <v>43862</v>
      </c>
      <c r="G148" s="255">
        <v>45139</v>
      </c>
      <c r="H148" s="254" t="s">
        <v>2486</v>
      </c>
      <c r="I148" s="327">
        <v>40000</v>
      </c>
      <c r="J148" s="254" t="s">
        <v>1478</v>
      </c>
      <c r="K148" s="254" t="s">
        <v>1479</v>
      </c>
      <c r="L148" s="254" t="s">
        <v>1480</v>
      </c>
      <c r="M148" s="429" t="s">
        <v>1484</v>
      </c>
      <c r="N148" s="223"/>
      <c r="O148" s="224"/>
      <c r="P148" s="224"/>
      <c r="Q148" s="424"/>
      <c r="R148" s="224"/>
      <c r="S148" s="227"/>
      <c r="T148" s="426"/>
      <c r="U148" s="426"/>
      <c r="V148" s="263"/>
      <c r="W148" s="263"/>
      <c r="X148" s="263"/>
      <c r="Y148" s="263"/>
      <c r="Z148" s="254"/>
      <c r="AA148" s="254"/>
      <c r="AB148" s="264"/>
      <c r="AC148" s="264"/>
      <c r="AD148" s="254"/>
      <c r="AE148" s="264"/>
      <c r="AF148" s="254"/>
      <c r="AG148" s="254"/>
      <c r="AH148" s="254"/>
      <c r="AI148" s="265"/>
      <c r="AJ148" s="422"/>
      <c r="AK148" s="220"/>
      <c r="AL148" s="220"/>
      <c r="AM148" s="221"/>
      <c r="AN148" s="220"/>
    </row>
    <row r="149" spans="1:40" s="235" customFormat="1" ht="56.25" customHeight="1" x14ac:dyDescent="0.25">
      <c r="A149" s="993"/>
      <c r="B149" s="226" t="s">
        <v>1486</v>
      </c>
      <c r="C149" s="328" t="s">
        <v>2487</v>
      </c>
      <c r="D149" s="254" t="s">
        <v>1488</v>
      </c>
      <c r="E149" s="254" t="s">
        <v>1489</v>
      </c>
      <c r="F149" s="255">
        <v>43344</v>
      </c>
      <c r="G149" s="255">
        <v>44044</v>
      </c>
      <c r="H149" s="254" t="s">
        <v>2161</v>
      </c>
      <c r="I149" s="325">
        <v>15000</v>
      </c>
      <c r="J149" s="329" t="s">
        <v>2488</v>
      </c>
      <c r="K149" s="326" t="s">
        <v>1491</v>
      </c>
      <c r="L149" s="326" t="s">
        <v>192</v>
      </c>
      <c r="M149" s="429" t="s">
        <v>2489</v>
      </c>
      <c r="N149" s="223"/>
      <c r="O149" s="224"/>
      <c r="P149" s="224"/>
      <c r="Q149" s="424"/>
      <c r="R149" s="224" t="s">
        <v>58</v>
      </c>
      <c r="S149" s="227"/>
      <c r="T149" s="268" t="s">
        <v>1492</v>
      </c>
      <c r="U149" s="267"/>
      <c r="V149" s="267"/>
      <c r="W149" s="269" t="s">
        <v>868</v>
      </c>
      <c r="X149" s="267"/>
      <c r="Y149" s="267"/>
      <c r="Z149" s="267"/>
      <c r="AA149" s="267"/>
      <c r="AB149" s="267"/>
      <c r="AC149" s="312">
        <v>45139</v>
      </c>
      <c r="AD149" s="276"/>
      <c r="AE149" s="267"/>
      <c r="AF149" s="276"/>
      <c r="AG149" s="267"/>
      <c r="AH149" s="267"/>
      <c r="AI149" s="313"/>
      <c r="AJ149" s="422"/>
      <c r="AK149" s="220"/>
      <c r="AL149" s="220"/>
      <c r="AM149" s="221"/>
      <c r="AN149" s="220"/>
    </row>
    <row r="150" spans="1:40" s="235" customFormat="1" ht="56.25" customHeight="1" x14ac:dyDescent="0.25">
      <c r="A150" s="993"/>
      <c r="B150" s="226" t="s">
        <v>1493</v>
      </c>
      <c r="C150" s="279" t="s">
        <v>2490</v>
      </c>
      <c r="D150" s="254" t="s">
        <v>1495</v>
      </c>
      <c r="E150" s="254" t="s">
        <v>1496</v>
      </c>
      <c r="F150" s="255">
        <v>43344</v>
      </c>
      <c r="G150" s="255">
        <v>44409</v>
      </c>
      <c r="H150" s="254" t="s">
        <v>2161</v>
      </c>
      <c r="I150" s="327">
        <v>5000</v>
      </c>
      <c r="J150" s="329" t="s">
        <v>1497</v>
      </c>
      <c r="K150" s="326" t="s">
        <v>422</v>
      </c>
      <c r="L150" s="326" t="s">
        <v>192</v>
      </c>
      <c r="M150" s="243" t="s">
        <v>2491</v>
      </c>
      <c r="N150" s="223"/>
      <c r="O150" s="224"/>
      <c r="P150" s="224"/>
      <c r="Q150" s="424"/>
      <c r="R150" s="224"/>
      <c r="S150" s="227"/>
      <c r="T150" s="426"/>
      <c r="U150" s="426"/>
      <c r="V150" s="263"/>
      <c r="W150" s="263"/>
      <c r="X150" s="263"/>
      <c r="Y150" s="263"/>
      <c r="Z150" s="254"/>
      <c r="AA150" s="254"/>
      <c r="AB150" s="264"/>
      <c r="AC150" s="264"/>
      <c r="AD150" s="254"/>
      <c r="AE150" s="264"/>
      <c r="AF150" s="254"/>
      <c r="AG150" s="254"/>
      <c r="AH150" s="254"/>
      <c r="AI150" s="265"/>
      <c r="AJ150" s="422"/>
      <c r="AK150" s="220"/>
      <c r="AL150" s="220"/>
      <c r="AM150" s="221"/>
      <c r="AN150" s="220"/>
    </row>
    <row r="151" spans="1:40" s="235" customFormat="1" ht="56.25" customHeight="1" x14ac:dyDescent="0.25">
      <c r="A151" s="993"/>
      <c r="B151" s="226" t="s">
        <v>1504</v>
      </c>
      <c r="C151" s="279" t="s">
        <v>1505</v>
      </c>
      <c r="D151" s="254" t="s">
        <v>2492</v>
      </c>
      <c r="E151" s="254" t="s">
        <v>1516</v>
      </c>
      <c r="F151" s="255">
        <v>43617</v>
      </c>
      <c r="G151" s="255">
        <v>45139</v>
      </c>
      <c r="H151" s="254" t="s">
        <v>2347</v>
      </c>
      <c r="I151" s="327">
        <v>55000</v>
      </c>
      <c r="J151" s="254" t="s">
        <v>1508</v>
      </c>
      <c r="K151" s="254" t="s">
        <v>1509</v>
      </c>
      <c r="L151" s="326" t="s">
        <v>192</v>
      </c>
      <c r="M151" s="429" t="s">
        <v>1518</v>
      </c>
      <c r="N151" s="223"/>
      <c r="O151" s="224"/>
      <c r="P151" s="224" t="s">
        <v>58</v>
      </c>
      <c r="Q151" s="424"/>
      <c r="R151" s="224"/>
      <c r="S151" s="227"/>
      <c r="T151" s="426" t="s">
        <v>2493</v>
      </c>
      <c r="U151" s="426" t="s">
        <v>2494</v>
      </c>
      <c r="V151" s="263" t="s">
        <v>2495</v>
      </c>
      <c r="W151" s="263" t="s">
        <v>2496</v>
      </c>
      <c r="X151" s="263" t="s">
        <v>2497</v>
      </c>
      <c r="Y151" s="263"/>
      <c r="Z151" s="254"/>
      <c r="AA151" s="254"/>
      <c r="AB151" s="264"/>
      <c r="AC151" s="264"/>
      <c r="AD151" s="254"/>
      <c r="AE151" s="264"/>
      <c r="AF151" s="254"/>
      <c r="AG151" s="254"/>
      <c r="AH151" s="254"/>
      <c r="AI151" s="265"/>
      <c r="AJ151" s="422"/>
      <c r="AK151" s="220"/>
      <c r="AL151" s="220"/>
      <c r="AM151" s="221"/>
      <c r="AN151" s="220"/>
    </row>
    <row r="152" spans="1:40" s="235" customFormat="1" ht="56.25" customHeight="1" x14ac:dyDescent="0.25">
      <c r="A152" s="993"/>
      <c r="B152" s="226" t="s">
        <v>1519</v>
      </c>
      <c r="C152" s="279" t="s">
        <v>2498</v>
      </c>
      <c r="D152" s="254" t="s">
        <v>1521</v>
      </c>
      <c r="E152" s="254" t="s">
        <v>1522</v>
      </c>
      <c r="F152" s="255">
        <v>43344</v>
      </c>
      <c r="G152" s="255">
        <v>45139</v>
      </c>
      <c r="H152" s="254" t="s">
        <v>2161</v>
      </c>
      <c r="I152" s="325">
        <v>30000</v>
      </c>
      <c r="J152" s="329" t="s">
        <v>1523</v>
      </c>
      <c r="K152" s="326" t="s">
        <v>1524</v>
      </c>
      <c r="L152" s="326" t="s">
        <v>192</v>
      </c>
      <c r="M152" s="243" t="s">
        <v>2499</v>
      </c>
      <c r="N152" s="223"/>
      <c r="O152" s="224"/>
      <c r="P152" s="224"/>
      <c r="Q152" s="424"/>
      <c r="R152" s="224"/>
      <c r="S152" s="227"/>
      <c r="T152" s="426"/>
      <c r="U152" s="426"/>
      <c r="V152" s="263"/>
      <c r="W152" s="263"/>
      <c r="X152" s="263"/>
      <c r="Y152" s="263"/>
      <c r="Z152" s="254"/>
      <c r="AA152" s="254"/>
      <c r="AB152" s="264"/>
      <c r="AC152" s="264"/>
      <c r="AD152" s="254"/>
      <c r="AE152" s="264"/>
      <c r="AF152" s="254"/>
      <c r="AG152" s="254"/>
      <c r="AH152" s="254"/>
      <c r="AI152" s="265"/>
      <c r="AJ152" s="422"/>
      <c r="AK152" s="220"/>
      <c r="AL152" s="220"/>
      <c r="AM152" s="221"/>
      <c r="AN152" s="220"/>
    </row>
    <row r="153" spans="1:40" s="235" customFormat="1" ht="56.25" customHeight="1" x14ac:dyDescent="0.25">
      <c r="A153" s="993"/>
      <c r="B153" s="226" t="s">
        <v>1527</v>
      </c>
      <c r="C153" s="279" t="s">
        <v>2500</v>
      </c>
      <c r="D153" s="254" t="s">
        <v>1529</v>
      </c>
      <c r="E153" s="254" t="s">
        <v>1530</v>
      </c>
      <c r="F153" s="255">
        <v>43344</v>
      </c>
      <c r="G153" s="255">
        <v>45139</v>
      </c>
      <c r="H153" s="254" t="s">
        <v>2161</v>
      </c>
      <c r="I153" s="325">
        <v>5000</v>
      </c>
      <c r="J153" s="241" t="s">
        <v>1531</v>
      </c>
      <c r="K153" s="326" t="s">
        <v>1532</v>
      </c>
      <c r="L153" s="326" t="s">
        <v>1532</v>
      </c>
      <c r="M153" s="243" t="s">
        <v>2501</v>
      </c>
      <c r="N153" s="223"/>
      <c r="O153" s="224"/>
      <c r="P153" s="224"/>
      <c r="Q153" s="424"/>
      <c r="R153" s="224"/>
      <c r="S153" s="227"/>
      <c r="T153" s="426"/>
      <c r="U153" s="426"/>
      <c r="V153" s="263"/>
      <c r="W153" s="263"/>
      <c r="X153" s="263"/>
      <c r="Y153" s="263"/>
      <c r="Z153" s="254"/>
      <c r="AA153" s="254"/>
      <c r="AB153" s="264"/>
      <c r="AC153" s="264"/>
      <c r="AD153" s="254"/>
      <c r="AE153" s="264"/>
      <c r="AF153" s="254"/>
      <c r="AG153" s="254"/>
      <c r="AH153" s="254"/>
      <c r="AI153" s="265"/>
      <c r="AJ153" s="422"/>
      <c r="AK153" s="220"/>
      <c r="AL153" s="220"/>
      <c r="AM153" s="221"/>
      <c r="AN153" s="220"/>
    </row>
    <row r="154" spans="1:40" s="235" customFormat="1" ht="56.25" customHeight="1" x14ac:dyDescent="0.25">
      <c r="A154" s="993"/>
      <c r="B154" s="226" t="s">
        <v>1534</v>
      </c>
      <c r="C154" s="279" t="s">
        <v>2502</v>
      </c>
      <c r="D154" s="254" t="s">
        <v>1536</v>
      </c>
      <c r="E154" s="254" t="s">
        <v>1537</v>
      </c>
      <c r="F154" s="255">
        <v>43344</v>
      </c>
      <c r="G154" s="255">
        <v>45139</v>
      </c>
      <c r="H154" s="254" t="s">
        <v>2161</v>
      </c>
      <c r="I154" s="344">
        <v>30000</v>
      </c>
      <c r="J154" s="338" t="s">
        <v>1538</v>
      </c>
      <c r="K154" s="254" t="s">
        <v>1113</v>
      </c>
      <c r="L154" s="254" t="s">
        <v>56</v>
      </c>
      <c r="M154" s="243" t="s">
        <v>2503</v>
      </c>
      <c r="N154" s="223"/>
      <c r="O154" s="224"/>
      <c r="P154" s="224"/>
      <c r="Q154" s="424"/>
      <c r="R154" s="224"/>
      <c r="S154" s="227"/>
      <c r="T154" s="426"/>
      <c r="U154" s="426"/>
      <c r="V154" s="263"/>
      <c r="W154" s="263"/>
      <c r="X154" s="263"/>
      <c r="Y154" s="263"/>
      <c r="Z154" s="254"/>
      <c r="AA154" s="254"/>
      <c r="AB154" s="264"/>
      <c r="AC154" s="264"/>
      <c r="AD154" s="254"/>
      <c r="AE154" s="264"/>
      <c r="AF154" s="254"/>
      <c r="AG154" s="254"/>
      <c r="AH154" s="254"/>
      <c r="AI154" s="265"/>
      <c r="AJ154" s="422"/>
      <c r="AK154" s="220"/>
      <c r="AL154" s="220"/>
      <c r="AM154" s="221"/>
      <c r="AN154" s="220"/>
    </row>
    <row r="155" spans="1:40" s="235" customFormat="1" ht="56.25" customHeight="1" x14ac:dyDescent="0.25">
      <c r="A155" s="993"/>
      <c r="B155" s="226" t="s">
        <v>1542</v>
      </c>
      <c r="C155" s="279" t="s">
        <v>1543</v>
      </c>
      <c r="D155" s="254" t="s">
        <v>1544</v>
      </c>
      <c r="E155" s="254" t="s">
        <v>1545</v>
      </c>
      <c r="F155" s="255">
        <v>43344</v>
      </c>
      <c r="G155" s="255">
        <v>45139</v>
      </c>
      <c r="H155" s="254" t="s">
        <v>1976</v>
      </c>
      <c r="I155" s="325">
        <v>120000</v>
      </c>
      <c r="J155" s="338" t="s">
        <v>1546</v>
      </c>
      <c r="K155" s="326" t="s">
        <v>1547</v>
      </c>
      <c r="L155" s="326" t="s">
        <v>1548</v>
      </c>
      <c r="M155" s="429" t="s">
        <v>1549</v>
      </c>
      <c r="N155" s="223"/>
      <c r="O155" s="224"/>
      <c r="P155" s="224"/>
      <c r="Q155" s="424" t="s">
        <v>58</v>
      </c>
      <c r="R155" s="224"/>
      <c r="S155" s="227"/>
      <c r="T155" s="426" t="s">
        <v>2504</v>
      </c>
      <c r="U155" s="314" t="s">
        <v>2505</v>
      </c>
      <c r="V155" s="263"/>
      <c r="W155" s="263" t="s">
        <v>2506</v>
      </c>
      <c r="X155" s="263" t="s">
        <v>2507</v>
      </c>
      <c r="Y155" s="263"/>
      <c r="Z155" s="254"/>
      <c r="AA155" s="254"/>
      <c r="AB155" s="264"/>
      <c r="AC155" s="264"/>
      <c r="AD155" s="254"/>
      <c r="AE155" s="264"/>
      <c r="AF155" s="254"/>
      <c r="AG155" s="254"/>
      <c r="AH155" s="254"/>
      <c r="AI155" s="265"/>
      <c r="AJ155" s="422"/>
      <c r="AK155" s="220"/>
      <c r="AL155" s="220"/>
      <c r="AM155" s="221"/>
      <c r="AN155" s="220"/>
    </row>
    <row r="156" spans="1:40" s="235" customFormat="1" ht="56.25" customHeight="1" x14ac:dyDescent="0.25">
      <c r="A156" s="993"/>
      <c r="B156" s="226" t="s">
        <v>1552</v>
      </c>
      <c r="C156" s="279" t="s">
        <v>2508</v>
      </c>
      <c r="D156" s="254" t="s">
        <v>1554</v>
      </c>
      <c r="E156" s="254" t="s">
        <v>1555</v>
      </c>
      <c r="F156" s="255">
        <v>43344</v>
      </c>
      <c r="G156" s="255">
        <v>45139</v>
      </c>
      <c r="H156" s="254" t="s">
        <v>2161</v>
      </c>
      <c r="I156" s="325">
        <v>30000</v>
      </c>
      <c r="J156" s="329" t="s">
        <v>1556</v>
      </c>
      <c r="K156" s="326" t="s">
        <v>1207</v>
      </c>
      <c r="L156" s="326" t="s">
        <v>422</v>
      </c>
      <c r="M156" s="243" t="s">
        <v>2509</v>
      </c>
      <c r="N156" s="223"/>
      <c r="O156" s="224"/>
      <c r="P156" s="224"/>
      <c r="Q156" s="424"/>
      <c r="R156" s="224"/>
      <c r="S156" s="227"/>
      <c r="T156" s="426"/>
      <c r="U156" s="426"/>
      <c r="V156" s="263"/>
      <c r="W156" s="263"/>
      <c r="X156" s="263"/>
      <c r="Y156" s="263"/>
      <c r="Z156" s="254"/>
      <c r="AA156" s="254"/>
      <c r="AB156" s="264"/>
      <c r="AC156" s="264"/>
      <c r="AD156" s="254"/>
      <c r="AE156" s="264"/>
      <c r="AF156" s="254"/>
      <c r="AG156" s="254"/>
      <c r="AH156" s="254"/>
      <c r="AI156" s="265"/>
      <c r="AJ156" s="422"/>
      <c r="AK156" s="220"/>
      <c r="AL156" s="220"/>
      <c r="AM156" s="221"/>
      <c r="AN156" s="220"/>
    </row>
    <row r="157" spans="1:40" s="235" customFormat="1" ht="56.25" customHeight="1" x14ac:dyDescent="0.25">
      <c r="A157" s="993"/>
      <c r="B157" s="226" t="s">
        <v>1559</v>
      </c>
      <c r="C157" s="279" t="s">
        <v>2510</v>
      </c>
      <c r="D157" s="254" t="s">
        <v>1561</v>
      </c>
      <c r="E157" s="254" t="s">
        <v>1562</v>
      </c>
      <c r="F157" s="345">
        <v>43709</v>
      </c>
      <c r="G157" s="255">
        <v>45139</v>
      </c>
      <c r="H157" s="254" t="s">
        <v>1986</v>
      </c>
      <c r="I157" s="327">
        <v>25000</v>
      </c>
      <c r="J157" s="254" t="s">
        <v>2511</v>
      </c>
      <c r="K157" s="326" t="s">
        <v>192</v>
      </c>
      <c r="L157" s="326" t="s">
        <v>192</v>
      </c>
      <c r="M157" s="429"/>
      <c r="N157" s="223"/>
      <c r="O157" s="224"/>
      <c r="P157" s="224"/>
      <c r="Q157" s="424"/>
      <c r="R157" s="224"/>
      <c r="S157" s="227"/>
      <c r="T157" s="426"/>
      <c r="U157" s="426"/>
      <c r="V157" s="263"/>
      <c r="W157" s="263"/>
      <c r="X157" s="263"/>
      <c r="Y157" s="263"/>
      <c r="Z157" s="254"/>
      <c r="AA157" s="254"/>
      <c r="AB157" s="264"/>
      <c r="AC157" s="264"/>
      <c r="AD157" s="254"/>
      <c r="AE157" s="264"/>
      <c r="AF157" s="254"/>
      <c r="AG157" s="254"/>
      <c r="AH157" s="254"/>
      <c r="AI157" s="265"/>
      <c r="AJ157" s="422"/>
      <c r="AK157" s="220"/>
      <c r="AL157" s="220"/>
      <c r="AM157" s="221"/>
      <c r="AN157" s="220"/>
    </row>
    <row r="158" spans="1:40" s="235" customFormat="1" ht="56.25" customHeight="1" x14ac:dyDescent="0.25">
      <c r="A158" s="993"/>
      <c r="B158" s="226" t="s">
        <v>1567</v>
      </c>
      <c r="C158" s="279" t="s">
        <v>1568</v>
      </c>
      <c r="D158" s="336" t="s">
        <v>1569</v>
      </c>
      <c r="E158" s="336" t="s">
        <v>1570</v>
      </c>
      <c r="F158" s="255">
        <v>43344</v>
      </c>
      <c r="G158" s="255">
        <v>45139</v>
      </c>
      <c r="H158" s="254" t="s">
        <v>1798</v>
      </c>
      <c r="I158" s="327">
        <v>2000000</v>
      </c>
      <c r="J158" s="336" t="s">
        <v>1571</v>
      </c>
      <c r="K158" s="326" t="s">
        <v>192</v>
      </c>
      <c r="L158" s="326" t="s">
        <v>192</v>
      </c>
      <c r="M158" s="429" t="s">
        <v>1572</v>
      </c>
      <c r="N158" s="223"/>
      <c r="O158" s="224"/>
      <c r="P158" s="224"/>
      <c r="Q158" s="424" t="s">
        <v>58</v>
      </c>
      <c r="R158" s="224"/>
      <c r="S158" s="227"/>
      <c r="T158" s="244" t="s">
        <v>2512</v>
      </c>
      <c r="U158" s="244" t="s">
        <v>2513</v>
      </c>
      <c r="V158" s="246"/>
      <c r="W158" s="275" t="s">
        <v>2514</v>
      </c>
      <c r="X158" s="246" t="s">
        <v>2515</v>
      </c>
      <c r="Y158" s="263"/>
      <c r="Z158" s="254"/>
      <c r="AA158" s="254"/>
      <c r="AB158" s="264"/>
      <c r="AC158" s="264"/>
      <c r="AD158" s="254"/>
      <c r="AE158" s="264"/>
      <c r="AF158" s="254"/>
      <c r="AG158" s="254"/>
      <c r="AH158" s="254"/>
      <c r="AI158" s="265"/>
      <c r="AJ158" s="422"/>
      <c r="AK158" s="220"/>
      <c r="AL158" s="220"/>
      <c r="AM158" s="221"/>
      <c r="AN158" s="220"/>
    </row>
    <row r="159" spans="1:40" s="235" customFormat="1" ht="56.25" customHeight="1" x14ac:dyDescent="0.25">
      <c r="A159" s="993"/>
      <c r="B159" s="226" t="s">
        <v>1575</v>
      </c>
      <c r="C159" s="328" t="s">
        <v>1576</v>
      </c>
      <c r="D159" s="254" t="s">
        <v>1577</v>
      </c>
      <c r="E159" s="254" t="s">
        <v>1578</v>
      </c>
      <c r="F159" s="255">
        <v>43405</v>
      </c>
      <c r="G159" s="255">
        <v>45139</v>
      </c>
      <c r="H159" s="326" t="s">
        <v>1976</v>
      </c>
      <c r="I159" s="344">
        <v>360000</v>
      </c>
      <c r="J159" s="338" t="s">
        <v>1579</v>
      </c>
      <c r="K159" s="326" t="s">
        <v>1580</v>
      </c>
      <c r="L159" s="326" t="s">
        <v>192</v>
      </c>
      <c r="M159" s="429" t="s">
        <v>1581</v>
      </c>
      <c r="N159" s="223"/>
      <c r="O159" s="224"/>
      <c r="P159" s="224"/>
      <c r="Q159" s="424" t="s">
        <v>58</v>
      </c>
      <c r="R159" s="224"/>
      <c r="S159" s="227"/>
      <c r="T159" s="314" t="s">
        <v>2516</v>
      </c>
      <c r="U159" s="426"/>
      <c r="V159" s="263"/>
      <c r="W159" s="263" t="s">
        <v>2517</v>
      </c>
      <c r="X159" s="263" t="s">
        <v>2518</v>
      </c>
      <c r="Y159" s="263"/>
      <c r="Z159" s="254"/>
      <c r="AA159" s="254"/>
      <c r="AB159" s="264"/>
      <c r="AC159" s="264"/>
      <c r="AD159" s="254"/>
      <c r="AE159" s="264"/>
      <c r="AF159" s="254"/>
      <c r="AG159" s="254"/>
      <c r="AH159" s="254"/>
      <c r="AI159" s="265"/>
      <c r="AJ159" s="422"/>
      <c r="AK159" s="220"/>
      <c r="AL159" s="220"/>
      <c r="AM159" s="221"/>
      <c r="AN159" s="220"/>
    </row>
    <row r="160" spans="1:40" s="235" customFormat="1" ht="56.25" customHeight="1" x14ac:dyDescent="0.25">
      <c r="A160" s="993"/>
      <c r="B160" s="226" t="s">
        <v>1584</v>
      </c>
      <c r="C160" s="279" t="s">
        <v>1585</v>
      </c>
      <c r="D160" s="254" t="s">
        <v>2519</v>
      </c>
      <c r="E160" s="254" t="s">
        <v>1587</v>
      </c>
      <c r="F160" s="255">
        <v>43466</v>
      </c>
      <c r="G160" s="255">
        <v>45139</v>
      </c>
      <c r="H160" s="254" t="s">
        <v>1882</v>
      </c>
      <c r="I160" s="325">
        <v>20000</v>
      </c>
      <c r="J160" s="326" t="s">
        <v>246</v>
      </c>
      <c r="K160" s="326" t="s">
        <v>1588</v>
      </c>
      <c r="L160" s="326" t="s">
        <v>192</v>
      </c>
      <c r="M160" s="429" t="s">
        <v>2520</v>
      </c>
      <c r="N160" s="223"/>
      <c r="O160" s="224"/>
      <c r="P160" s="224" t="s">
        <v>58</v>
      </c>
      <c r="Q160" s="424"/>
      <c r="R160" s="224"/>
      <c r="S160" s="227"/>
      <c r="T160" s="426" t="s">
        <v>2521</v>
      </c>
      <c r="U160" s="426"/>
      <c r="V160" s="263" t="s">
        <v>2522</v>
      </c>
      <c r="W160" s="263" t="s">
        <v>2523</v>
      </c>
      <c r="X160" s="263" t="s">
        <v>2524</v>
      </c>
      <c r="Y160" s="263"/>
      <c r="Z160" s="254"/>
      <c r="AA160" s="254"/>
      <c r="AB160" s="264"/>
      <c r="AC160" s="264"/>
      <c r="AD160" s="254"/>
      <c r="AE160" s="264"/>
      <c r="AF160" s="254"/>
      <c r="AG160" s="254"/>
      <c r="AH160" s="254"/>
      <c r="AI160" s="265"/>
      <c r="AJ160" s="422"/>
      <c r="AK160" s="220"/>
      <c r="AL160" s="220"/>
      <c r="AM160" s="221"/>
      <c r="AN160" s="220"/>
    </row>
    <row r="161" spans="1:40" s="235" customFormat="1" ht="56.25" customHeight="1" x14ac:dyDescent="0.25">
      <c r="A161" s="993"/>
      <c r="B161" s="226" t="s">
        <v>1595</v>
      </c>
      <c r="C161" s="279" t="s">
        <v>1596</v>
      </c>
      <c r="D161" s="329" t="s">
        <v>1597</v>
      </c>
      <c r="E161" s="338" t="s">
        <v>1598</v>
      </c>
      <c r="F161" s="255">
        <v>43344</v>
      </c>
      <c r="G161" s="255">
        <v>45139</v>
      </c>
      <c r="H161" s="336" t="s">
        <v>2525</v>
      </c>
      <c r="I161" s="344">
        <v>50000</v>
      </c>
      <c r="J161" s="254" t="s">
        <v>1599</v>
      </c>
      <c r="K161" s="254" t="s">
        <v>1600</v>
      </c>
      <c r="L161" s="254" t="s">
        <v>1600</v>
      </c>
      <c r="M161" s="429" t="s">
        <v>1601</v>
      </c>
      <c r="N161" s="223"/>
      <c r="O161" s="224"/>
      <c r="P161" s="224" t="s">
        <v>58</v>
      </c>
      <c r="Q161" s="424"/>
      <c r="R161" s="224"/>
      <c r="S161" s="227"/>
      <c r="T161" s="244" t="s">
        <v>2526</v>
      </c>
      <c r="U161" s="244" t="s">
        <v>2527</v>
      </c>
      <c r="V161" s="246"/>
      <c r="W161" s="446" t="s">
        <v>163</v>
      </c>
      <c r="X161" s="315" t="s">
        <v>2528</v>
      </c>
      <c r="Y161" s="263"/>
      <c r="Z161" s="254"/>
      <c r="AA161" s="254"/>
      <c r="AB161" s="264"/>
      <c r="AC161" s="264"/>
      <c r="AD161" s="254"/>
      <c r="AE161" s="264"/>
      <c r="AF161" s="254"/>
      <c r="AG161" s="254"/>
      <c r="AH161" s="254"/>
      <c r="AI161" s="265"/>
      <c r="AJ161" s="422"/>
      <c r="AK161" s="220"/>
      <c r="AL161" s="220"/>
      <c r="AM161" s="221"/>
      <c r="AN161" s="220"/>
    </row>
    <row r="162" spans="1:40" s="235" customFormat="1" ht="56.25" customHeight="1" x14ac:dyDescent="0.25">
      <c r="A162" s="993"/>
      <c r="B162" s="226" t="s">
        <v>1605</v>
      </c>
      <c r="C162" s="279" t="s">
        <v>1606</v>
      </c>
      <c r="D162" s="254" t="s">
        <v>1607</v>
      </c>
      <c r="E162" s="254" t="s">
        <v>1608</v>
      </c>
      <c r="F162" s="255">
        <v>43344</v>
      </c>
      <c r="G162" s="255">
        <v>45139</v>
      </c>
      <c r="H162" s="254" t="s">
        <v>2529</v>
      </c>
      <c r="I162" s="325">
        <v>30000</v>
      </c>
      <c r="J162" s="254" t="s">
        <v>1610</v>
      </c>
      <c r="K162" s="329" t="s">
        <v>1611</v>
      </c>
      <c r="L162" s="329" t="s">
        <v>192</v>
      </c>
      <c r="M162" s="429"/>
      <c r="N162" s="223"/>
      <c r="O162" s="224"/>
      <c r="P162" s="224"/>
      <c r="Q162" s="424" t="s">
        <v>58</v>
      </c>
      <c r="R162" s="224"/>
      <c r="S162" s="227"/>
      <c r="T162" s="426" t="s">
        <v>2530</v>
      </c>
      <c r="U162" s="311" t="s">
        <v>2531</v>
      </c>
      <c r="V162" s="263"/>
      <c r="W162" s="263" t="s">
        <v>2532</v>
      </c>
      <c r="X162" s="263" t="s">
        <v>2533</v>
      </c>
      <c r="Y162" s="263"/>
      <c r="Z162" s="254"/>
      <c r="AA162" s="254"/>
      <c r="AB162" s="264"/>
      <c r="AC162" s="264"/>
      <c r="AD162" s="254"/>
      <c r="AE162" s="264"/>
      <c r="AF162" s="254"/>
      <c r="AG162" s="254"/>
      <c r="AH162" s="254"/>
      <c r="AI162" s="265"/>
      <c r="AJ162" s="422"/>
      <c r="AK162" s="220"/>
      <c r="AL162" s="220"/>
      <c r="AM162" s="221"/>
      <c r="AN162" s="220"/>
    </row>
    <row r="163" spans="1:40" s="235" customFormat="1" ht="56.25" customHeight="1" x14ac:dyDescent="0.25">
      <c r="A163" s="993"/>
      <c r="B163" s="226" t="s">
        <v>1614</v>
      </c>
      <c r="C163" s="279" t="s">
        <v>1623</v>
      </c>
      <c r="D163" s="329" t="s">
        <v>1624</v>
      </c>
      <c r="E163" s="338" t="s">
        <v>1617</v>
      </c>
      <c r="F163" s="255">
        <v>43497</v>
      </c>
      <c r="G163" s="255">
        <v>45139</v>
      </c>
      <c r="H163" s="254" t="s">
        <v>1847</v>
      </c>
      <c r="I163" s="325">
        <v>30000</v>
      </c>
      <c r="J163" s="338" t="s">
        <v>1618</v>
      </c>
      <c r="K163" s="338" t="s">
        <v>2534</v>
      </c>
      <c r="L163" s="338" t="s">
        <v>1620</v>
      </c>
      <c r="M163" s="429" t="s">
        <v>2535</v>
      </c>
      <c r="N163" s="223"/>
      <c r="O163" s="224"/>
      <c r="P163" s="224" t="s">
        <v>58</v>
      </c>
      <c r="Q163" s="424"/>
      <c r="R163" s="224"/>
      <c r="S163" s="227"/>
      <c r="T163" s="426" t="s">
        <v>2536</v>
      </c>
      <c r="U163" s="426"/>
      <c r="V163" s="263"/>
      <c r="W163" s="263" t="s">
        <v>2537</v>
      </c>
      <c r="X163" s="263" t="s">
        <v>2538</v>
      </c>
      <c r="Y163" s="263"/>
      <c r="Z163" s="254"/>
      <c r="AA163" s="254"/>
      <c r="AB163" s="264"/>
      <c r="AC163" s="264"/>
      <c r="AD163" s="254"/>
      <c r="AE163" s="264"/>
      <c r="AF163" s="254"/>
      <c r="AG163" s="254"/>
      <c r="AH163" s="254"/>
      <c r="AI163" s="265"/>
      <c r="AJ163" s="422"/>
      <c r="AK163" s="220"/>
      <c r="AL163" s="220"/>
      <c r="AM163" s="221"/>
      <c r="AN163" s="220"/>
    </row>
    <row r="164" spans="1:40" s="235" customFormat="1" ht="56.25" customHeight="1" x14ac:dyDescent="0.25">
      <c r="A164" s="993"/>
      <c r="B164" s="226" t="s">
        <v>1625</v>
      </c>
      <c r="C164" s="279" t="s">
        <v>1626</v>
      </c>
      <c r="D164" s="254" t="s">
        <v>1627</v>
      </c>
      <c r="E164" s="254" t="s">
        <v>1628</v>
      </c>
      <c r="F164" s="255">
        <v>43344</v>
      </c>
      <c r="G164" s="255">
        <v>45139</v>
      </c>
      <c r="H164" s="254" t="s">
        <v>2539</v>
      </c>
      <c r="I164" s="327">
        <v>70000</v>
      </c>
      <c r="J164" s="254" t="s">
        <v>1629</v>
      </c>
      <c r="K164" s="254" t="s">
        <v>2540</v>
      </c>
      <c r="L164" s="254" t="s">
        <v>192</v>
      </c>
      <c r="M164" s="429" t="s">
        <v>1631</v>
      </c>
      <c r="N164" s="223"/>
      <c r="O164" s="224"/>
      <c r="P164" s="224" t="s">
        <v>58</v>
      </c>
      <c r="Q164" s="424"/>
      <c r="R164" s="224"/>
      <c r="S164" s="227"/>
      <c r="T164" s="426" t="s">
        <v>2541</v>
      </c>
      <c r="U164" s="273" t="s">
        <v>2542</v>
      </c>
      <c r="V164" s="268" t="s">
        <v>2543</v>
      </c>
      <c r="W164" s="263" t="s">
        <v>2544</v>
      </c>
      <c r="X164" s="247" t="s">
        <v>2545</v>
      </c>
      <c r="Y164" s="263" t="s">
        <v>2546</v>
      </c>
      <c r="Z164" s="254" t="s">
        <v>2547</v>
      </c>
      <c r="AA164" s="254"/>
      <c r="AB164" s="264"/>
      <c r="AC164" s="264"/>
      <c r="AD164" s="254"/>
      <c r="AE164" s="264"/>
      <c r="AF164" s="254"/>
      <c r="AG164" s="254"/>
      <c r="AH164" s="254"/>
      <c r="AI164" s="265"/>
      <c r="AJ164" s="422"/>
      <c r="AK164" s="220"/>
      <c r="AL164" s="220"/>
      <c r="AM164" s="221"/>
      <c r="AN164" s="220"/>
    </row>
    <row r="165" spans="1:40" s="235" customFormat="1" ht="56.25" customHeight="1" x14ac:dyDescent="0.25">
      <c r="A165" s="993"/>
      <c r="B165" s="226" t="s">
        <v>1635</v>
      </c>
      <c r="C165" s="279" t="s">
        <v>1636</v>
      </c>
      <c r="D165" s="254" t="s">
        <v>1637</v>
      </c>
      <c r="E165" s="254" t="s">
        <v>1638</v>
      </c>
      <c r="F165" s="255">
        <v>43344</v>
      </c>
      <c r="G165" s="255">
        <v>45139</v>
      </c>
      <c r="H165" s="254" t="s">
        <v>2548</v>
      </c>
      <c r="I165" s="327">
        <v>66000</v>
      </c>
      <c r="J165" s="254" t="s">
        <v>2549</v>
      </c>
      <c r="K165" s="254" t="s">
        <v>1641</v>
      </c>
      <c r="L165" s="254" t="s">
        <v>192</v>
      </c>
      <c r="M165" s="429" t="s">
        <v>1644</v>
      </c>
      <c r="N165" s="223"/>
      <c r="O165" s="224"/>
      <c r="P165" s="224" t="s">
        <v>58</v>
      </c>
      <c r="Q165" s="424"/>
      <c r="R165" s="224"/>
      <c r="S165" s="227"/>
      <c r="T165" s="426" t="s">
        <v>2550</v>
      </c>
      <c r="U165" s="426"/>
      <c r="V165" s="263" t="s">
        <v>2551</v>
      </c>
      <c r="W165" s="263" t="s">
        <v>2552</v>
      </c>
      <c r="X165" s="263" t="s">
        <v>2553</v>
      </c>
      <c r="Y165" s="263"/>
      <c r="Z165" s="254"/>
      <c r="AA165" s="254"/>
      <c r="AB165" s="264"/>
      <c r="AC165" s="264"/>
      <c r="AD165" s="254"/>
      <c r="AE165" s="264"/>
      <c r="AF165" s="254"/>
      <c r="AG165" s="254"/>
      <c r="AH165" s="254"/>
      <c r="AI165" s="265"/>
      <c r="AJ165" s="422"/>
      <c r="AK165" s="220"/>
      <c r="AL165" s="220"/>
      <c r="AM165" s="221"/>
      <c r="AN165" s="220"/>
    </row>
    <row r="166" spans="1:40" s="235" customFormat="1" ht="56.25" customHeight="1" x14ac:dyDescent="0.25">
      <c r="A166" s="993"/>
      <c r="B166" s="226" t="s">
        <v>1645</v>
      </c>
      <c r="C166" s="263" t="s">
        <v>1656</v>
      </c>
      <c r="D166" s="254" t="s">
        <v>1647</v>
      </c>
      <c r="E166" s="254" t="s">
        <v>1648</v>
      </c>
      <c r="F166" s="255">
        <v>43344</v>
      </c>
      <c r="G166" s="255">
        <v>45139</v>
      </c>
      <c r="H166" s="254" t="s">
        <v>2554</v>
      </c>
      <c r="I166" s="327">
        <v>15000</v>
      </c>
      <c r="J166" s="254" t="s">
        <v>1650</v>
      </c>
      <c r="K166" s="254" t="s">
        <v>1651</v>
      </c>
      <c r="L166" s="254" t="s">
        <v>192</v>
      </c>
      <c r="M166" s="429"/>
      <c r="N166" s="223"/>
      <c r="O166" s="224"/>
      <c r="P166" s="224" t="s">
        <v>58</v>
      </c>
      <c r="Q166" s="424"/>
      <c r="R166" s="224"/>
      <c r="S166" s="227"/>
      <c r="T166" s="258" t="s">
        <v>2555</v>
      </c>
      <c r="U166" s="258" t="s">
        <v>2556</v>
      </c>
      <c r="V166" s="258" t="s">
        <v>2557</v>
      </c>
      <c r="W166" s="258" t="s">
        <v>2558</v>
      </c>
      <c r="X166" s="258" t="s">
        <v>2559</v>
      </c>
      <c r="Y166" s="263"/>
      <c r="Z166" s="254"/>
      <c r="AA166" s="254"/>
      <c r="AB166" s="264"/>
      <c r="AC166" s="264"/>
      <c r="AD166" s="254"/>
      <c r="AE166" s="264"/>
      <c r="AF166" s="254"/>
      <c r="AG166" s="254"/>
      <c r="AH166" s="254"/>
      <c r="AI166" s="265"/>
      <c r="AJ166" s="422"/>
      <c r="AK166" s="220"/>
      <c r="AL166" s="220"/>
      <c r="AM166" s="221"/>
      <c r="AN166" s="220"/>
    </row>
    <row r="167" spans="1:40" s="235" customFormat="1" ht="56.25" customHeight="1" x14ac:dyDescent="0.25">
      <c r="A167" s="993"/>
      <c r="B167" s="226" t="s">
        <v>1657</v>
      </c>
      <c r="C167" s="354" t="s">
        <v>1658</v>
      </c>
      <c r="D167" s="254" t="s">
        <v>1659</v>
      </c>
      <c r="E167" s="254" t="s">
        <v>1660</v>
      </c>
      <c r="F167" s="255">
        <v>43344</v>
      </c>
      <c r="G167" s="255">
        <v>45139</v>
      </c>
      <c r="H167" s="254" t="s">
        <v>2560</v>
      </c>
      <c r="I167" s="327">
        <v>120000</v>
      </c>
      <c r="J167" s="254" t="s">
        <v>2561</v>
      </c>
      <c r="K167" s="326" t="s">
        <v>1662</v>
      </c>
      <c r="L167" s="326" t="s">
        <v>1799</v>
      </c>
      <c r="M167" s="444" t="s">
        <v>2562</v>
      </c>
      <c r="N167" s="223"/>
      <c r="O167" s="224"/>
      <c r="P167" s="224" t="s">
        <v>58</v>
      </c>
      <c r="Q167" s="424"/>
      <c r="R167" s="224"/>
      <c r="S167" s="227"/>
      <c r="T167" s="426" t="s">
        <v>2563</v>
      </c>
      <c r="U167" s="426"/>
      <c r="V167" s="263" t="s">
        <v>2564</v>
      </c>
      <c r="W167" s="263" t="s">
        <v>1664</v>
      </c>
      <c r="X167" s="263"/>
      <c r="Y167" s="263"/>
      <c r="Z167" s="254"/>
      <c r="AA167" s="254"/>
      <c r="AB167" s="264"/>
      <c r="AC167" s="264"/>
      <c r="AD167" s="254"/>
      <c r="AE167" s="264"/>
      <c r="AF167" s="254"/>
      <c r="AG167" s="254"/>
      <c r="AH167" s="254"/>
      <c r="AI167" s="265"/>
      <c r="AJ167" s="422"/>
      <c r="AK167" s="220"/>
      <c r="AL167" s="220"/>
      <c r="AM167" s="221"/>
      <c r="AN167" s="220"/>
    </row>
    <row r="168" spans="1:40" s="235" customFormat="1" ht="56.25" customHeight="1" x14ac:dyDescent="0.25">
      <c r="A168" s="993"/>
      <c r="B168" s="226" t="s">
        <v>1665</v>
      </c>
      <c r="C168" s="263" t="s">
        <v>1666</v>
      </c>
      <c r="D168" s="329" t="s">
        <v>1674</v>
      </c>
      <c r="E168" s="336" t="s">
        <v>1668</v>
      </c>
      <c r="F168" s="353">
        <v>43405</v>
      </c>
      <c r="G168" s="255">
        <v>45139</v>
      </c>
      <c r="H168" s="254" t="s">
        <v>1999</v>
      </c>
      <c r="I168" s="325">
        <v>20000</v>
      </c>
      <c r="J168" s="254" t="s">
        <v>1669</v>
      </c>
      <c r="K168" s="336" t="s">
        <v>1670</v>
      </c>
      <c r="L168" s="254" t="s">
        <v>192</v>
      </c>
      <c r="M168" s="429"/>
      <c r="N168" s="223"/>
      <c r="O168" s="224"/>
      <c r="P168" s="224" t="s">
        <v>58</v>
      </c>
      <c r="Q168" s="424"/>
      <c r="R168" s="224"/>
      <c r="S168" s="227"/>
      <c r="T168" s="426" t="s">
        <v>2565</v>
      </c>
      <c r="U168" s="426" t="s">
        <v>2566</v>
      </c>
      <c r="V168" s="263"/>
      <c r="W168" s="263" t="s">
        <v>2567</v>
      </c>
      <c r="X168" s="247" t="s">
        <v>2568</v>
      </c>
      <c r="Y168" s="263"/>
      <c r="Z168" s="254"/>
      <c r="AA168" s="254"/>
      <c r="AB168" s="264"/>
      <c r="AC168" s="264"/>
      <c r="AD168" s="254"/>
      <c r="AE168" s="264"/>
      <c r="AF168" s="254"/>
      <c r="AG168" s="254"/>
      <c r="AH168" s="254"/>
      <c r="AI168" s="265"/>
      <c r="AJ168" s="422"/>
      <c r="AK168" s="220"/>
      <c r="AL168" s="220"/>
      <c r="AM168" s="221"/>
      <c r="AN168" s="220"/>
    </row>
    <row r="169" spans="1:40" s="235" customFormat="1" ht="56.25" customHeight="1" x14ac:dyDescent="0.25">
      <c r="A169" s="993"/>
      <c r="B169" s="226" t="s">
        <v>1675</v>
      </c>
      <c r="C169" s="263" t="s">
        <v>1676</v>
      </c>
      <c r="D169" s="254" t="s">
        <v>1677</v>
      </c>
      <c r="E169" s="254" t="s">
        <v>1678</v>
      </c>
      <c r="F169" s="353">
        <v>43405</v>
      </c>
      <c r="G169" s="255">
        <v>45139</v>
      </c>
      <c r="H169" s="254" t="s">
        <v>1976</v>
      </c>
      <c r="I169" s="327">
        <v>480000</v>
      </c>
      <c r="J169" s="254" t="s">
        <v>1679</v>
      </c>
      <c r="K169" s="336" t="s">
        <v>1680</v>
      </c>
      <c r="L169" s="336" t="s">
        <v>1681</v>
      </c>
      <c r="M169" s="429"/>
      <c r="N169" s="223"/>
      <c r="O169" s="224" t="s">
        <v>58</v>
      </c>
      <c r="P169" s="224"/>
      <c r="Q169" s="424"/>
      <c r="R169" s="224"/>
      <c r="S169" s="227"/>
      <c r="T169" s="316" t="s">
        <v>2569</v>
      </c>
      <c r="U169" s="426"/>
      <c r="V169" s="263" t="s">
        <v>2570</v>
      </c>
      <c r="W169" s="263" t="s">
        <v>2571</v>
      </c>
      <c r="X169" s="279" t="s">
        <v>2572</v>
      </c>
      <c r="Y169" s="263"/>
      <c r="Z169" s="254"/>
      <c r="AA169" s="254"/>
      <c r="AB169" s="264"/>
      <c r="AC169" s="264"/>
      <c r="AD169" s="254"/>
      <c r="AE169" s="264"/>
      <c r="AF169" s="254"/>
      <c r="AG169" s="254"/>
      <c r="AH169" s="254"/>
      <c r="AI169" s="265"/>
      <c r="AJ169" s="422"/>
      <c r="AK169" s="220"/>
      <c r="AL169" s="220"/>
      <c r="AM169" s="221"/>
      <c r="AN169" s="220"/>
    </row>
    <row r="170" spans="1:40" s="235" customFormat="1" ht="56.25" customHeight="1" thickBot="1" x14ac:dyDescent="0.3">
      <c r="A170" s="996"/>
      <c r="B170" s="232" t="s">
        <v>1683</v>
      </c>
      <c r="C170" s="308" t="s">
        <v>1684</v>
      </c>
      <c r="D170" s="318" t="s">
        <v>1685</v>
      </c>
      <c r="E170" s="355" t="s">
        <v>1686</v>
      </c>
      <c r="F170" s="356">
        <v>43497</v>
      </c>
      <c r="G170" s="357">
        <v>45139</v>
      </c>
      <c r="H170" s="318" t="s">
        <v>2573</v>
      </c>
      <c r="I170" s="358">
        <v>30000</v>
      </c>
      <c r="J170" s="318" t="s">
        <v>1650</v>
      </c>
      <c r="K170" s="318" t="s">
        <v>1651</v>
      </c>
      <c r="L170" s="318" t="s">
        <v>192</v>
      </c>
      <c r="M170" s="359"/>
      <c r="N170" s="233"/>
      <c r="O170" s="231"/>
      <c r="P170" s="231" t="s">
        <v>58</v>
      </c>
      <c r="Q170" s="234"/>
      <c r="R170" s="231"/>
      <c r="S170" s="251"/>
      <c r="T170" s="317" t="s">
        <v>2574</v>
      </c>
      <c r="U170" s="447" t="s">
        <v>2575</v>
      </c>
      <c r="V170" s="308" t="s">
        <v>2576</v>
      </c>
      <c r="W170" s="308" t="s">
        <v>1691</v>
      </c>
      <c r="X170" s="308" t="s">
        <v>2577</v>
      </c>
      <c r="Y170" s="308"/>
      <c r="Z170" s="318"/>
      <c r="AA170" s="318"/>
      <c r="AB170" s="319"/>
      <c r="AC170" s="319"/>
      <c r="AD170" s="318"/>
      <c r="AE170" s="319"/>
      <c r="AF170" s="318"/>
      <c r="AG170" s="318"/>
      <c r="AH170" s="318"/>
      <c r="AI170" s="320"/>
      <c r="AJ170" s="422"/>
      <c r="AK170" s="220"/>
      <c r="AL170" s="220"/>
      <c r="AM170" s="221"/>
      <c r="AN170" s="220"/>
    </row>
    <row r="171" spans="1:40" ht="9"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399"/>
      <c r="AK171" s="2"/>
      <c r="AL171" s="2"/>
      <c r="AM171" s="4"/>
      <c r="AN171" s="2"/>
    </row>
    <row r="172" spans="1:40" ht="9" customHeight="1" x14ac:dyDescent="0.2">
      <c r="A172" s="2"/>
      <c r="B172" s="5"/>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399"/>
      <c r="AK172" s="2"/>
      <c r="AL172" s="2"/>
      <c r="AM172" s="4"/>
      <c r="AN172" s="2"/>
    </row>
    <row r="173" spans="1:40" ht="9" customHeight="1" x14ac:dyDescent="0.2">
      <c r="A173" s="2"/>
      <c r="B173" s="2"/>
      <c r="C173" s="2"/>
      <c r="D173" s="2"/>
      <c r="E173" s="2"/>
      <c r="F173" s="2"/>
      <c r="G173" s="2"/>
      <c r="H173" s="2"/>
      <c r="I173" s="2"/>
      <c r="J173" s="2"/>
      <c r="K173" s="2"/>
      <c r="L173" s="379"/>
      <c r="M173" s="2"/>
      <c r="N173" s="2"/>
      <c r="O173" s="2"/>
      <c r="P173" s="2"/>
      <c r="Q173" s="2"/>
      <c r="R173" s="2"/>
      <c r="S173" s="2"/>
      <c r="T173" s="2"/>
      <c r="U173" s="2"/>
      <c r="V173" s="2"/>
      <c r="W173" s="2"/>
      <c r="X173" s="2"/>
      <c r="Y173" s="2"/>
      <c r="Z173" s="2"/>
      <c r="AA173" s="2"/>
      <c r="AB173" s="2"/>
      <c r="AC173" s="2"/>
      <c r="AD173" s="2"/>
      <c r="AE173" s="2"/>
      <c r="AF173" s="2"/>
      <c r="AG173" s="2"/>
      <c r="AH173" s="2"/>
      <c r="AI173" s="2"/>
      <c r="AJ173" s="399"/>
      <c r="AK173" s="2"/>
      <c r="AL173" s="2"/>
      <c r="AM173" s="4"/>
      <c r="AN173" s="2"/>
    </row>
    <row r="174" spans="1:40" ht="26.25" customHeight="1" x14ac:dyDescent="0.2">
      <c r="A174" s="390" t="s">
        <v>1692</v>
      </c>
      <c r="B174" s="393"/>
      <c r="C174" s="393"/>
      <c r="D174" s="393"/>
      <c r="E174" s="393"/>
      <c r="F174" s="393"/>
      <c r="G174" s="393"/>
      <c r="H174" s="393"/>
      <c r="I174" s="393"/>
      <c r="J174" s="393"/>
      <c r="K174" s="393"/>
      <c r="L174" s="202"/>
      <c r="M174" s="448"/>
      <c r="N174" s="2"/>
      <c r="O174" s="2"/>
      <c r="P174" s="2"/>
      <c r="Q174" s="2"/>
      <c r="R174" s="2"/>
      <c r="S174" s="2"/>
      <c r="T174" s="2"/>
      <c r="U174" s="2"/>
      <c r="V174" s="2"/>
      <c r="W174" s="2"/>
      <c r="X174" s="2"/>
      <c r="Y174" s="2"/>
      <c r="Z174" s="2"/>
      <c r="AA174" s="2"/>
      <c r="AB174" s="2"/>
      <c r="AC174" s="2"/>
      <c r="AD174" s="2"/>
      <c r="AE174" s="2"/>
      <c r="AF174" s="2"/>
      <c r="AG174" s="2"/>
      <c r="AH174" s="2"/>
      <c r="AI174" s="2"/>
      <c r="AJ174" s="399"/>
      <c r="AK174" s="2"/>
      <c r="AL174" s="2"/>
      <c r="AM174" s="4"/>
      <c r="AN174" s="2"/>
    </row>
    <row r="175" spans="1:40" ht="26.25" customHeight="1" x14ac:dyDescent="0.2">
      <c r="A175" s="147"/>
      <c r="B175" s="449"/>
      <c r="C175" s="449"/>
      <c r="D175" s="149"/>
      <c r="E175" s="149"/>
      <c r="F175" s="149"/>
      <c r="G175" s="149"/>
      <c r="H175" s="149"/>
      <c r="I175" s="149"/>
      <c r="J175" s="149"/>
      <c r="K175" s="149"/>
      <c r="L175" s="149"/>
      <c r="M175" s="149"/>
      <c r="N175" s="149"/>
      <c r="O175" s="2"/>
      <c r="P175" s="2"/>
      <c r="Q175" s="2"/>
      <c r="R175" s="2"/>
      <c r="S175" s="2"/>
      <c r="T175" s="2"/>
      <c r="U175" s="2"/>
      <c r="V175" s="2"/>
      <c r="W175" s="2"/>
      <c r="X175" s="2"/>
      <c r="Y175" s="2"/>
      <c r="Z175" s="2"/>
      <c r="AA175" s="2"/>
      <c r="AB175" s="2"/>
      <c r="AC175" s="2"/>
      <c r="AD175" s="2"/>
      <c r="AE175" s="2"/>
      <c r="AF175" s="2"/>
      <c r="AG175" s="2"/>
      <c r="AH175" s="2"/>
      <c r="AI175" s="2"/>
      <c r="AJ175" s="399"/>
      <c r="AK175" s="2"/>
      <c r="AL175" s="2"/>
      <c r="AM175" s="4"/>
      <c r="AN175" s="2"/>
    </row>
    <row r="176" spans="1:40" ht="43.5" customHeight="1" x14ac:dyDescent="0.2">
      <c r="A176" s="150" t="s">
        <v>1693</v>
      </c>
      <c r="B176" s="450"/>
      <c r="C176" s="203">
        <v>2</v>
      </c>
      <c r="D176" s="2"/>
      <c r="E176" s="2"/>
      <c r="F176" s="213"/>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399"/>
      <c r="AK176" s="2"/>
      <c r="AL176" s="2"/>
      <c r="AM176" s="4"/>
      <c r="AN176" s="2"/>
    </row>
    <row r="177" spans="1:40"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399"/>
      <c r="AK177" s="2"/>
      <c r="AL177" s="2"/>
      <c r="AM177" s="4"/>
      <c r="AN177" s="2"/>
    </row>
    <row r="178" spans="1:40" ht="15.75" customHeight="1" x14ac:dyDescent="0.2">
      <c r="A178" s="977" t="s">
        <v>1694</v>
      </c>
      <c r="B178" s="973" t="s">
        <v>12</v>
      </c>
      <c r="C178" s="973" t="s">
        <v>13</v>
      </c>
      <c r="D178" s="973" t="s">
        <v>14</v>
      </c>
      <c r="E178" s="973" t="s">
        <v>15</v>
      </c>
      <c r="F178" s="991" t="s">
        <v>16</v>
      </c>
      <c r="G178" s="943"/>
      <c r="H178" s="973" t="s">
        <v>17</v>
      </c>
      <c r="I178" s="973" t="s">
        <v>18</v>
      </c>
      <c r="J178" s="973" t="s">
        <v>19</v>
      </c>
      <c r="K178" s="991" t="s">
        <v>20</v>
      </c>
      <c r="L178" s="943"/>
      <c r="M178" s="973" t="s">
        <v>21</v>
      </c>
      <c r="N178" s="204"/>
      <c r="O178" s="2"/>
      <c r="P178" s="2"/>
      <c r="Q178" s="2"/>
      <c r="R178" s="2"/>
      <c r="S178" s="2"/>
      <c r="T178" s="2"/>
      <c r="U178" s="2"/>
      <c r="V178" s="2"/>
      <c r="W178" s="2"/>
      <c r="X178" s="2"/>
      <c r="Y178" s="2"/>
      <c r="Z178" s="2"/>
      <c r="AA178" s="2"/>
      <c r="AB178" s="2"/>
      <c r="AC178" s="2"/>
      <c r="AD178" s="2"/>
      <c r="AE178" s="2"/>
      <c r="AF178" s="2"/>
      <c r="AG178" s="2"/>
      <c r="AH178" s="2"/>
      <c r="AI178" s="2"/>
      <c r="AJ178" s="399"/>
      <c r="AK178" s="2"/>
      <c r="AL178" s="2"/>
      <c r="AM178" s="4"/>
      <c r="AN178" s="2"/>
    </row>
    <row r="179" spans="1:40" ht="15.75" customHeight="1" x14ac:dyDescent="0.2">
      <c r="A179" s="972"/>
      <c r="B179" s="972"/>
      <c r="C179" s="972"/>
      <c r="D179" s="972"/>
      <c r="E179" s="972"/>
      <c r="F179" s="205" t="s">
        <v>44</v>
      </c>
      <c r="G179" s="205" t="s">
        <v>45</v>
      </c>
      <c r="H179" s="972"/>
      <c r="I179" s="972"/>
      <c r="J179" s="972"/>
      <c r="K179" s="154" t="s">
        <v>46</v>
      </c>
      <c r="L179" s="154" t="s">
        <v>47</v>
      </c>
      <c r="M179" s="972"/>
      <c r="N179" s="2"/>
      <c r="O179" s="2"/>
      <c r="P179" s="2"/>
      <c r="Q179" s="2"/>
      <c r="R179" s="2"/>
      <c r="S179" s="2"/>
      <c r="T179" s="2"/>
      <c r="U179" s="2"/>
      <c r="V179" s="2"/>
      <c r="W179" s="2"/>
      <c r="X179" s="2"/>
      <c r="Y179" s="2"/>
      <c r="Z179" s="2"/>
      <c r="AA179" s="2"/>
      <c r="AB179" s="2"/>
      <c r="AC179" s="2"/>
      <c r="AD179" s="2"/>
      <c r="AE179" s="2"/>
      <c r="AF179" s="2"/>
      <c r="AG179" s="2"/>
      <c r="AH179" s="2"/>
      <c r="AI179" s="2"/>
      <c r="AJ179" s="399"/>
      <c r="AK179" s="2"/>
      <c r="AL179" s="2"/>
      <c r="AM179" s="4"/>
      <c r="AN179" s="2"/>
    </row>
    <row r="180" spans="1:40" ht="35.1" customHeight="1" x14ac:dyDescent="0.2">
      <c r="A180" s="237" t="s">
        <v>2578</v>
      </c>
      <c r="B180" s="30" t="s">
        <v>2579</v>
      </c>
      <c r="C180" s="236" t="s">
        <v>2580</v>
      </c>
      <c r="D180" s="237" t="s">
        <v>2581</v>
      </c>
      <c r="E180" s="237" t="s">
        <v>2582</v>
      </c>
      <c r="F180" s="214">
        <v>44166</v>
      </c>
      <c r="G180" s="214">
        <v>44896</v>
      </c>
      <c r="H180" s="237" t="s">
        <v>2583</v>
      </c>
      <c r="I180" s="42">
        <v>30000</v>
      </c>
      <c r="J180" s="451" t="s">
        <v>2584</v>
      </c>
      <c r="K180" s="451" t="s">
        <v>2585</v>
      </c>
      <c r="L180" s="451" t="s">
        <v>2586</v>
      </c>
      <c r="M180" s="452" t="s">
        <v>2587</v>
      </c>
      <c r="N180" s="2"/>
      <c r="O180" s="2"/>
      <c r="P180" s="2"/>
      <c r="Q180" s="2"/>
      <c r="R180" s="2"/>
      <c r="S180" s="2"/>
      <c r="T180" s="2"/>
      <c r="U180" s="2"/>
      <c r="V180" s="2"/>
      <c r="W180" s="2"/>
      <c r="X180" s="2"/>
      <c r="Y180" s="2"/>
      <c r="Z180" s="2"/>
      <c r="AA180" s="2"/>
      <c r="AB180" s="2"/>
      <c r="AC180" s="2"/>
      <c r="AD180" s="2"/>
      <c r="AE180" s="2"/>
      <c r="AF180" s="2"/>
      <c r="AG180" s="2"/>
      <c r="AH180" s="2"/>
      <c r="AI180" s="2"/>
      <c r="AJ180" s="399"/>
      <c r="AK180" s="2"/>
      <c r="AL180" s="2"/>
      <c r="AM180" s="4"/>
      <c r="AN180" s="2"/>
    </row>
    <row r="181" spans="1:40" ht="35.1" customHeight="1" x14ac:dyDescent="0.2">
      <c r="A181" s="237" t="s">
        <v>2578</v>
      </c>
      <c r="B181" s="30" t="s">
        <v>2588</v>
      </c>
      <c r="C181" s="236" t="s">
        <v>2589</v>
      </c>
      <c r="D181" s="237" t="s">
        <v>2590</v>
      </c>
      <c r="E181" s="237" t="s">
        <v>2591</v>
      </c>
      <c r="F181" s="255">
        <v>44409</v>
      </c>
      <c r="G181" s="255">
        <v>45139</v>
      </c>
      <c r="H181" s="237" t="s">
        <v>2592</v>
      </c>
      <c r="I181" s="257">
        <v>5000</v>
      </c>
      <c r="J181" s="237" t="s">
        <v>2593</v>
      </c>
      <c r="K181" s="256" t="s">
        <v>2594</v>
      </c>
      <c r="L181" s="256" t="s">
        <v>2595</v>
      </c>
      <c r="M181" s="236"/>
      <c r="N181" s="2"/>
      <c r="O181" s="2"/>
      <c r="P181" s="2"/>
      <c r="Q181" s="2"/>
      <c r="R181" s="2"/>
      <c r="S181" s="2"/>
      <c r="T181" s="2"/>
      <c r="U181" s="2"/>
      <c r="V181" s="2"/>
      <c r="W181" s="2"/>
      <c r="X181" s="2"/>
      <c r="Y181" s="2"/>
      <c r="Z181" s="2"/>
      <c r="AA181" s="2"/>
      <c r="AB181" s="2"/>
      <c r="AC181" s="2"/>
      <c r="AD181" s="2"/>
      <c r="AE181" s="2"/>
      <c r="AF181" s="2"/>
      <c r="AG181" s="2"/>
      <c r="AH181" s="2"/>
      <c r="AI181" s="2"/>
      <c r="AJ181" s="399"/>
      <c r="AK181" s="2"/>
      <c r="AL181" s="2"/>
      <c r="AM181" s="4"/>
      <c r="AN181" s="2"/>
    </row>
    <row r="182" spans="1:40" ht="15.75" customHeight="1" x14ac:dyDescent="0.2">
      <c r="A182" s="30"/>
      <c r="B182" s="30"/>
      <c r="C182" s="27"/>
      <c r="D182" s="27"/>
      <c r="E182" s="27"/>
      <c r="F182" s="27"/>
      <c r="G182" s="27"/>
      <c r="H182" s="27"/>
      <c r="I182" s="27"/>
      <c r="J182" s="27"/>
      <c r="K182" s="27"/>
      <c r="L182" s="27"/>
      <c r="M182" s="27"/>
      <c r="N182" s="2"/>
      <c r="O182" s="2"/>
      <c r="P182" s="2"/>
      <c r="Q182" s="2"/>
      <c r="R182" s="2"/>
      <c r="S182" s="2"/>
      <c r="T182" s="2"/>
      <c r="U182" s="2"/>
      <c r="V182" s="2"/>
      <c r="W182" s="2"/>
      <c r="X182" s="2"/>
      <c r="Y182" s="2"/>
      <c r="Z182" s="2"/>
      <c r="AA182" s="2"/>
      <c r="AB182" s="2"/>
      <c r="AC182" s="2"/>
      <c r="AD182" s="2"/>
      <c r="AE182" s="2"/>
      <c r="AF182" s="2"/>
      <c r="AG182" s="2"/>
      <c r="AH182" s="2"/>
      <c r="AI182" s="2"/>
      <c r="AJ182" s="399"/>
      <c r="AK182" s="2"/>
      <c r="AL182" s="2"/>
      <c r="AM182" s="4"/>
      <c r="AN182" s="2"/>
    </row>
    <row r="183" spans="1:40" ht="15.75" customHeight="1" x14ac:dyDescent="0.2">
      <c r="A183" s="30"/>
      <c r="B183" s="30"/>
      <c r="C183" s="27"/>
      <c r="D183" s="27"/>
      <c r="E183" s="27"/>
      <c r="F183" s="214"/>
      <c r="G183" s="214"/>
      <c r="H183" s="27"/>
      <c r="I183" s="27"/>
      <c r="J183" s="27"/>
      <c r="K183" s="27"/>
      <c r="L183" s="27"/>
      <c r="M183" s="27"/>
      <c r="N183" s="2"/>
      <c r="O183" s="2"/>
      <c r="P183" s="2"/>
      <c r="Q183" s="2"/>
      <c r="R183" s="2"/>
      <c r="S183" s="2"/>
      <c r="T183" s="2"/>
      <c r="U183" s="2"/>
      <c r="V183" s="2"/>
      <c r="W183" s="2"/>
      <c r="X183" s="2"/>
      <c r="Y183" s="2"/>
      <c r="Z183" s="2"/>
      <c r="AA183" s="2"/>
      <c r="AB183" s="2"/>
      <c r="AC183" s="2"/>
      <c r="AD183" s="2"/>
      <c r="AE183" s="2"/>
      <c r="AF183" s="2"/>
      <c r="AG183" s="2"/>
      <c r="AH183" s="2"/>
      <c r="AI183" s="2"/>
      <c r="AJ183" s="399"/>
      <c r="AK183" s="2"/>
      <c r="AL183" s="2"/>
      <c r="AM183" s="4"/>
      <c r="AN183" s="2"/>
    </row>
    <row r="184" spans="1:40" ht="15.75" customHeight="1" x14ac:dyDescent="0.2">
      <c r="A184" s="30"/>
      <c r="B184" s="30"/>
      <c r="C184" s="27"/>
      <c r="D184" s="27"/>
      <c r="E184" s="27"/>
      <c r="F184" s="214"/>
      <c r="G184" s="214"/>
      <c r="H184" s="27"/>
      <c r="I184" s="27"/>
      <c r="J184" s="27"/>
      <c r="K184" s="27"/>
      <c r="L184" s="27"/>
      <c r="M184" s="27"/>
      <c r="N184" s="2"/>
      <c r="O184" s="2"/>
      <c r="P184" s="2"/>
      <c r="Q184" s="2"/>
      <c r="R184" s="2"/>
      <c r="S184" s="2"/>
      <c r="T184" s="2"/>
      <c r="U184" s="2"/>
      <c r="V184" s="2"/>
      <c r="W184" s="2"/>
      <c r="X184" s="2"/>
      <c r="Y184" s="2"/>
      <c r="Z184" s="2"/>
      <c r="AA184" s="2"/>
      <c r="AB184" s="2"/>
      <c r="AC184" s="2"/>
      <c r="AD184" s="2"/>
      <c r="AE184" s="2"/>
      <c r="AF184" s="2"/>
      <c r="AG184" s="2"/>
      <c r="AH184" s="2"/>
      <c r="AI184" s="2"/>
      <c r="AJ184" s="399"/>
      <c r="AK184" s="2"/>
      <c r="AL184" s="2"/>
      <c r="AM184" s="4"/>
      <c r="AN184" s="2"/>
    </row>
    <row r="185" spans="1:40" ht="15.75" customHeight="1" x14ac:dyDescent="0.2">
      <c r="A185" s="30"/>
      <c r="B185" s="30"/>
      <c r="C185" s="27"/>
      <c r="D185" s="27"/>
      <c r="E185" s="27"/>
      <c r="F185" s="27"/>
      <c r="G185" s="27"/>
      <c r="H185" s="27"/>
      <c r="I185" s="27"/>
      <c r="J185" s="27"/>
      <c r="K185" s="27"/>
      <c r="L185" s="27"/>
      <c r="M185" s="27"/>
      <c r="N185" s="2"/>
      <c r="O185" s="2"/>
      <c r="P185" s="2"/>
      <c r="Q185" s="2"/>
      <c r="R185" s="2"/>
      <c r="S185" s="2"/>
      <c r="T185" s="2"/>
      <c r="U185" s="2"/>
      <c r="V185" s="2"/>
      <c r="W185" s="2"/>
      <c r="X185" s="2"/>
      <c r="Y185" s="2"/>
      <c r="Z185" s="2"/>
      <c r="AA185" s="2"/>
      <c r="AB185" s="2"/>
      <c r="AC185" s="2"/>
      <c r="AD185" s="2"/>
      <c r="AE185" s="2"/>
      <c r="AF185" s="2"/>
      <c r="AG185" s="2"/>
      <c r="AH185" s="2"/>
      <c r="AI185" s="2"/>
      <c r="AJ185" s="399"/>
      <c r="AK185" s="2"/>
      <c r="AL185" s="2"/>
      <c r="AM185" s="4"/>
      <c r="AN185" s="2"/>
    </row>
    <row r="186" spans="1:40" ht="15.75" customHeight="1" x14ac:dyDescent="0.2">
      <c r="A186" s="30"/>
      <c r="B186" s="30"/>
      <c r="C186" s="27"/>
      <c r="D186" s="27"/>
      <c r="E186" s="27"/>
      <c r="F186" s="27"/>
      <c r="G186" s="27"/>
      <c r="H186" s="27"/>
      <c r="I186" s="27"/>
      <c r="J186" s="27"/>
      <c r="K186" s="27"/>
      <c r="L186" s="27"/>
      <c r="M186" s="27"/>
      <c r="N186" s="2"/>
      <c r="O186" s="2"/>
      <c r="P186" s="2"/>
      <c r="Q186" s="2"/>
      <c r="R186" s="2"/>
      <c r="S186" s="2"/>
      <c r="T186" s="2"/>
      <c r="U186" s="2"/>
      <c r="V186" s="2"/>
      <c r="W186" s="2"/>
      <c r="X186" s="2"/>
      <c r="Y186" s="2"/>
      <c r="Z186" s="2"/>
      <c r="AA186" s="2"/>
      <c r="AB186" s="2"/>
      <c r="AC186" s="2"/>
      <c r="AD186" s="2"/>
      <c r="AE186" s="2"/>
      <c r="AF186" s="2"/>
      <c r="AG186" s="2"/>
      <c r="AH186" s="2"/>
      <c r="AI186" s="2"/>
      <c r="AJ186" s="399"/>
      <c r="AK186" s="2"/>
      <c r="AL186" s="2"/>
      <c r="AM186" s="4"/>
      <c r="AN186" s="2"/>
    </row>
    <row r="187" spans="1:40" ht="15.75" customHeight="1" x14ac:dyDescent="0.2">
      <c r="A187" s="30"/>
      <c r="B187" s="30"/>
      <c r="C187" s="27"/>
      <c r="D187" s="27"/>
      <c r="E187" s="27"/>
      <c r="F187" s="27"/>
      <c r="G187" s="27"/>
      <c r="H187" s="27"/>
      <c r="I187" s="27"/>
      <c r="J187" s="27"/>
      <c r="K187" s="27"/>
      <c r="L187" s="27"/>
      <c r="M187" s="27"/>
      <c r="N187" s="2"/>
      <c r="O187" s="2"/>
      <c r="P187" s="2"/>
      <c r="Q187" s="2"/>
      <c r="R187" s="2"/>
      <c r="S187" s="2"/>
      <c r="T187" s="2"/>
      <c r="U187" s="2"/>
      <c r="V187" s="2"/>
      <c r="W187" s="2"/>
      <c r="X187" s="2"/>
      <c r="Y187" s="2"/>
      <c r="Z187" s="2"/>
      <c r="AA187" s="2"/>
      <c r="AB187" s="2"/>
      <c r="AC187" s="2"/>
      <c r="AD187" s="2"/>
      <c r="AE187" s="2"/>
      <c r="AF187" s="2"/>
      <c r="AG187" s="2"/>
      <c r="AH187" s="2"/>
      <c r="AI187" s="2"/>
      <c r="AJ187" s="399"/>
      <c r="AK187" s="2"/>
      <c r="AL187" s="2"/>
      <c r="AM187" s="4"/>
      <c r="AN187" s="2"/>
    </row>
    <row r="188" spans="1:40" ht="15.75" customHeight="1" x14ac:dyDescent="0.2">
      <c r="A188" s="30"/>
      <c r="B188" s="30"/>
      <c r="C188" s="27"/>
      <c r="D188" s="27"/>
      <c r="E188" s="27"/>
      <c r="F188" s="27"/>
      <c r="G188" s="27"/>
      <c r="H188" s="27"/>
      <c r="I188" s="27"/>
      <c r="J188" s="27"/>
      <c r="K188" s="27"/>
      <c r="L188" s="27"/>
      <c r="M188" s="27"/>
      <c r="N188" s="2"/>
      <c r="O188" s="2"/>
      <c r="P188" s="2"/>
      <c r="Q188" s="2"/>
      <c r="R188" s="2"/>
      <c r="S188" s="2"/>
      <c r="T188" s="2"/>
      <c r="U188" s="2"/>
      <c r="V188" s="2"/>
      <c r="W188" s="2"/>
      <c r="X188" s="2"/>
      <c r="Y188" s="2"/>
      <c r="Z188" s="2"/>
      <c r="AA188" s="2"/>
      <c r="AB188" s="2"/>
      <c r="AC188" s="2"/>
      <c r="AD188" s="2"/>
      <c r="AE188" s="2"/>
      <c r="AF188" s="2"/>
      <c r="AG188" s="2"/>
      <c r="AH188" s="2"/>
      <c r="AI188" s="2"/>
      <c r="AJ188" s="399"/>
      <c r="AK188" s="2"/>
      <c r="AL188" s="2"/>
      <c r="AM188" s="4"/>
      <c r="AN188" s="2"/>
    </row>
    <row r="189" spans="1:40"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399"/>
      <c r="AK189" s="2"/>
      <c r="AL189" s="2"/>
      <c r="AM189" s="4"/>
      <c r="AN189" s="2"/>
    </row>
    <row r="190" spans="1:40" ht="15.75" customHeight="1" x14ac:dyDescent="0.2">
      <c r="A190" s="977" t="s">
        <v>1694</v>
      </c>
      <c r="B190" s="973" t="s">
        <v>12</v>
      </c>
      <c r="C190" s="973" t="s">
        <v>13</v>
      </c>
      <c r="D190" s="973" t="s">
        <v>14</v>
      </c>
      <c r="E190" s="973" t="s">
        <v>15</v>
      </c>
      <c r="F190" s="991" t="s">
        <v>16</v>
      </c>
      <c r="G190" s="943"/>
      <c r="H190" s="973" t="s">
        <v>17</v>
      </c>
      <c r="I190" s="973" t="s">
        <v>18</v>
      </c>
      <c r="J190" s="973" t="s">
        <v>19</v>
      </c>
      <c r="K190" s="991" t="s">
        <v>20</v>
      </c>
      <c r="L190" s="943"/>
      <c r="M190" s="973" t="s">
        <v>21</v>
      </c>
      <c r="N190" s="204"/>
      <c r="O190" s="2"/>
      <c r="P190" s="2"/>
      <c r="Q190" s="2"/>
      <c r="R190" s="2"/>
      <c r="S190" s="2"/>
      <c r="T190" s="2"/>
      <c r="U190" s="2"/>
      <c r="V190" s="2"/>
      <c r="W190" s="2"/>
      <c r="X190" s="2"/>
      <c r="Y190" s="2"/>
      <c r="Z190" s="2"/>
      <c r="AA190" s="2"/>
      <c r="AB190" s="2"/>
      <c r="AC190" s="2"/>
      <c r="AD190" s="2"/>
      <c r="AE190" s="2"/>
      <c r="AF190" s="2"/>
      <c r="AG190" s="2"/>
      <c r="AH190" s="2"/>
      <c r="AI190" s="2"/>
      <c r="AJ190" s="399"/>
      <c r="AK190" s="2"/>
      <c r="AL190" s="2"/>
      <c r="AM190" s="4"/>
      <c r="AN190" s="2"/>
    </row>
    <row r="191" spans="1:40" ht="15" customHeight="1" x14ac:dyDescent="0.2">
      <c r="A191" s="972"/>
      <c r="B191" s="972"/>
      <c r="C191" s="972"/>
      <c r="D191" s="972"/>
      <c r="E191" s="972"/>
      <c r="F191" s="205" t="s">
        <v>44</v>
      </c>
      <c r="G191" s="205" t="s">
        <v>45</v>
      </c>
      <c r="H191" s="972"/>
      <c r="I191" s="972"/>
      <c r="J191" s="972"/>
      <c r="K191" s="154" t="s">
        <v>46</v>
      </c>
      <c r="L191" s="154" t="s">
        <v>47</v>
      </c>
      <c r="M191" s="972"/>
      <c r="N191" s="2"/>
      <c r="O191" s="2"/>
      <c r="P191" s="2"/>
      <c r="Q191" s="2"/>
      <c r="R191" s="2"/>
      <c r="S191" s="2"/>
      <c r="T191" s="2"/>
      <c r="U191" s="2"/>
      <c r="V191" s="2"/>
      <c r="W191" s="2"/>
      <c r="X191" s="2"/>
      <c r="Y191" s="2"/>
      <c r="Z191" s="2"/>
      <c r="AA191" s="2"/>
      <c r="AB191" s="2"/>
      <c r="AC191" s="2"/>
      <c r="AD191" s="2"/>
      <c r="AE191" s="2"/>
      <c r="AF191" s="2"/>
      <c r="AG191" s="2"/>
      <c r="AH191" s="2"/>
      <c r="AI191" s="2"/>
      <c r="AJ191" s="399"/>
      <c r="AK191" s="2"/>
      <c r="AL191" s="2"/>
      <c r="AM191" s="4"/>
      <c r="AN191" s="2"/>
    </row>
    <row r="192" spans="1:40" ht="15.75" customHeight="1" x14ac:dyDescent="0.2">
      <c r="A192" s="30" t="s">
        <v>2596</v>
      </c>
      <c r="B192" s="30"/>
      <c r="C192" s="27" t="s">
        <v>2597</v>
      </c>
      <c r="D192" s="27"/>
      <c r="E192" s="27"/>
      <c r="F192" s="27"/>
      <c r="G192" s="27"/>
      <c r="H192" s="27"/>
      <c r="I192" s="27"/>
      <c r="J192" s="217"/>
      <c r="K192" s="217"/>
      <c r="L192" s="217"/>
      <c r="M192" s="217"/>
      <c r="N192" s="2"/>
      <c r="O192" s="2"/>
      <c r="P192" s="2"/>
      <c r="Q192" s="2"/>
      <c r="R192" s="2"/>
      <c r="S192" s="2"/>
      <c r="T192" s="2"/>
      <c r="U192" s="2"/>
      <c r="V192" s="2"/>
      <c r="W192" s="2"/>
      <c r="X192" s="2"/>
      <c r="Y192" s="2"/>
      <c r="Z192" s="2"/>
      <c r="AA192" s="2"/>
      <c r="AB192" s="2"/>
      <c r="AC192" s="2"/>
      <c r="AD192" s="2"/>
      <c r="AE192" s="2"/>
      <c r="AF192" s="2"/>
      <c r="AG192" s="2"/>
      <c r="AH192" s="2"/>
      <c r="AI192" s="2"/>
      <c r="AJ192" s="399"/>
      <c r="AK192" s="2"/>
      <c r="AL192" s="2"/>
      <c r="AM192" s="4"/>
      <c r="AN192" s="2"/>
    </row>
    <row r="193" spans="1:40" ht="15.75" customHeight="1" x14ac:dyDescent="0.2">
      <c r="A193" s="30"/>
      <c r="B193" s="30"/>
      <c r="C193" s="27"/>
      <c r="D193" s="27"/>
      <c r="E193" s="27"/>
      <c r="F193" s="72"/>
      <c r="G193" s="72"/>
      <c r="H193" s="27"/>
      <c r="I193" s="27"/>
      <c r="J193" s="27"/>
      <c r="K193" s="27"/>
      <c r="L193" s="27"/>
      <c r="M193" s="27"/>
      <c r="N193" s="2"/>
      <c r="O193" s="2"/>
      <c r="P193" s="2"/>
      <c r="Q193" s="2"/>
      <c r="R193" s="2"/>
      <c r="S193" s="2"/>
      <c r="T193" s="2"/>
      <c r="U193" s="2"/>
      <c r="V193" s="2"/>
      <c r="W193" s="2"/>
      <c r="X193" s="2"/>
      <c r="Y193" s="2"/>
      <c r="Z193" s="2"/>
      <c r="AA193" s="2"/>
      <c r="AB193" s="2"/>
      <c r="AC193" s="2"/>
      <c r="AD193" s="2"/>
      <c r="AE193" s="2"/>
      <c r="AF193" s="2"/>
      <c r="AG193" s="2"/>
      <c r="AH193" s="2"/>
      <c r="AI193" s="2"/>
      <c r="AJ193" s="399"/>
      <c r="AK193" s="2"/>
      <c r="AL193" s="2"/>
      <c r="AM193" s="4"/>
      <c r="AN193" s="2"/>
    </row>
    <row r="194" spans="1:40" ht="15.75" customHeight="1" x14ac:dyDescent="0.2">
      <c r="A194" s="30"/>
      <c r="B194" s="30"/>
      <c r="C194" s="27"/>
      <c r="D194" s="27"/>
      <c r="E194" s="215"/>
      <c r="F194" s="218"/>
      <c r="G194" s="218"/>
      <c r="H194" s="216"/>
      <c r="I194" s="27"/>
      <c r="J194" s="27"/>
      <c r="K194" s="27"/>
      <c r="L194" s="27"/>
      <c r="M194" s="27"/>
      <c r="N194" s="2"/>
      <c r="O194" s="2"/>
      <c r="P194" s="2"/>
      <c r="Q194" s="2"/>
      <c r="R194" s="2"/>
      <c r="S194" s="2"/>
      <c r="T194" s="2"/>
      <c r="U194" s="2"/>
      <c r="V194" s="2"/>
      <c r="W194" s="2"/>
      <c r="X194" s="2"/>
      <c r="Y194" s="2"/>
      <c r="Z194" s="2"/>
      <c r="AA194" s="2"/>
      <c r="AB194" s="2"/>
      <c r="AC194" s="2"/>
      <c r="AD194" s="2"/>
      <c r="AE194" s="2"/>
      <c r="AF194" s="2"/>
      <c r="AG194" s="2"/>
      <c r="AH194" s="2"/>
      <c r="AI194" s="2"/>
      <c r="AJ194" s="399"/>
      <c r="AK194" s="2"/>
      <c r="AL194" s="2"/>
      <c r="AM194" s="4"/>
      <c r="AN194" s="2"/>
    </row>
    <row r="195" spans="1:40" ht="15.75" customHeight="1" x14ac:dyDescent="0.2">
      <c r="A195" s="30"/>
      <c r="B195" s="30"/>
      <c r="C195" s="27"/>
      <c r="D195" s="27"/>
      <c r="E195" s="215"/>
      <c r="F195" s="218"/>
      <c r="G195" s="218"/>
      <c r="H195" s="216"/>
      <c r="I195" s="27"/>
      <c r="J195" s="27"/>
      <c r="K195" s="27"/>
      <c r="L195" s="27"/>
      <c r="M195" s="27"/>
      <c r="N195" s="2"/>
      <c r="O195" s="2"/>
      <c r="P195" s="2"/>
      <c r="Q195" s="2"/>
      <c r="R195" s="2"/>
      <c r="S195" s="2"/>
      <c r="T195" s="2"/>
      <c r="U195" s="2"/>
      <c r="V195" s="2"/>
      <c r="W195" s="2"/>
      <c r="X195" s="2"/>
      <c r="Y195" s="2"/>
      <c r="Z195" s="2"/>
      <c r="AA195" s="2"/>
      <c r="AB195" s="2"/>
      <c r="AC195" s="2"/>
      <c r="AD195" s="2"/>
      <c r="AE195" s="2"/>
      <c r="AF195" s="2"/>
      <c r="AG195" s="2"/>
      <c r="AH195" s="2"/>
      <c r="AI195" s="2"/>
      <c r="AJ195" s="399"/>
      <c r="AK195" s="2"/>
      <c r="AL195" s="2"/>
      <c r="AM195" s="4"/>
      <c r="AN195" s="2"/>
    </row>
    <row r="196" spans="1:40" ht="15.75" customHeight="1" x14ac:dyDescent="0.2">
      <c r="A196" s="30"/>
      <c r="B196" s="30"/>
      <c r="C196" s="27"/>
      <c r="D196" s="27"/>
      <c r="E196" s="215"/>
      <c r="F196" s="219"/>
      <c r="G196" s="219"/>
      <c r="H196" s="216"/>
      <c r="I196" s="27"/>
      <c r="J196" s="27"/>
      <c r="K196" s="27"/>
      <c r="L196" s="27"/>
      <c r="M196" s="27"/>
      <c r="N196" s="2"/>
      <c r="O196" s="2"/>
      <c r="P196" s="2"/>
      <c r="Q196" s="2"/>
      <c r="R196" s="2"/>
      <c r="S196" s="2"/>
      <c r="T196" s="2"/>
      <c r="U196" s="2"/>
      <c r="V196" s="2"/>
      <c r="W196" s="2"/>
      <c r="X196" s="2"/>
      <c r="Y196" s="2"/>
      <c r="Z196" s="2"/>
      <c r="AA196" s="2"/>
      <c r="AB196" s="2"/>
      <c r="AC196" s="2"/>
      <c r="AD196" s="2"/>
      <c r="AE196" s="2"/>
      <c r="AF196" s="2"/>
      <c r="AG196" s="2"/>
      <c r="AH196" s="2"/>
      <c r="AI196" s="2"/>
      <c r="AJ196" s="399"/>
      <c r="AK196" s="2"/>
      <c r="AL196" s="2"/>
      <c r="AM196" s="4"/>
      <c r="AN196" s="2"/>
    </row>
    <row r="197" spans="1:40" ht="15.75" customHeight="1" x14ac:dyDescent="0.2">
      <c r="A197" s="30"/>
      <c r="B197" s="30"/>
      <c r="C197" s="27"/>
      <c r="D197" s="27"/>
      <c r="E197" s="215"/>
      <c r="F197" s="219"/>
      <c r="G197" s="219"/>
      <c r="H197" s="216"/>
      <c r="I197" s="27"/>
      <c r="J197" s="27"/>
      <c r="K197" s="27"/>
      <c r="L197" s="27"/>
      <c r="M197" s="27"/>
      <c r="N197" s="2"/>
      <c r="O197" s="2"/>
      <c r="P197" s="2"/>
      <c r="Q197" s="2"/>
      <c r="R197" s="2"/>
      <c r="S197" s="2"/>
      <c r="T197" s="2"/>
      <c r="U197" s="2"/>
      <c r="V197" s="2"/>
      <c r="W197" s="2"/>
      <c r="X197" s="2"/>
      <c r="Y197" s="2"/>
      <c r="Z197" s="2"/>
      <c r="AA197" s="2"/>
      <c r="AB197" s="2"/>
      <c r="AC197" s="2"/>
      <c r="AD197" s="2"/>
      <c r="AE197" s="2"/>
      <c r="AF197" s="2"/>
      <c r="AG197" s="2"/>
      <c r="AH197" s="2"/>
      <c r="AI197" s="2"/>
      <c r="AJ197" s="399"/>
      <c r="AK197" s="2"/>
      <c r="AL197" s="2"/>
      <c r="AM197" s="4"/>
      <c r="AN197" s="2"/>
    </row>
    <row r="198" spans="1:40" ht="15.75" customHeight="1" x14ac:dyDescent="0.2">
      <c r="A198" s="30"/>
      <c r="B198" s="30"/>
      <c r="C198" s="27"/>
      <c r="D198" s="27"/>
      <c r="E198" s="27"/>
      <c r="F198" s="217"/>
      <c r="G198" s="217"/>
      <c r="H198" s="27"/>
      <c r="I198" s="27"/>
      <c r="J198" s="27"/>
      <c r="K198" s="27"/>
      <c r="L198" s="27"/>
      <c r="M198" s="27"/>
      <c r="N198" s="2"/>
      <c r="O198" s="2"/>
      <c r="P198" s="2"/>
      <c r="Q198" s="2"/>
      <c r="R198" s="2"/>
      <c r="S198" s="2"/>
      <c r="T198" s="2"/>
      <c r="U198" s="2"/>
      <c r="V198" s="2"/>
      <c r="W198" s="2"/>
      <c r="X198" s="2"/>
      <c r="Y198" s="2"/>
      <c r="Z198" s="2"/>
      <c r="AA198" s="2"/>
      <c r="AB198" s="2"/>
      <c r="AC198" s="2"/>
      <c r="AD198" s="2"/>
      <c r="AE198" s="2"/>
      <c r="AF198" s="2"/>
      <c r="AG198" s="2"/>
      <c r="AH198" s="2"/>
      <c r="AI198" s="2"/>
      <c r="AJ198" s="399"/>
      <c r="AK198" s="2"/>
      <c r="AL198" s="2"/>
      <c r="AM198" s="4"/>
      <c r="AN198" s="2"/>
    </row>
    <row r="199" spans="1:40" ht="15.75" customHeight="1" x14ac:dyDescent="0.2">
      <c r="A199" s="30"/>
      <c r="B199" s="30"/>
      <c r="C199" s="27"/>
      <c r="D199" s="27"/>
      <c r="E199" s="27"/>
      <c r="F199" s="27"/>
      <c r="G199" s="27"/>
      <c r="H199" s="27"/>
      <c r="I199" s="27"/>
      <c r="J199" s="27"/>
      <c r="K199" s="27"/>
      <c r="L199" s="27"/>
      <c r="M199" s="27"/>
      <c r="N199" s="2"/>
      <c r="O199" s="2"/>
      <c r="P199" s="2"/>
      <c r="Q199" s="2"/>
      <c r="R199" s="2"/>
      <c r="S199" s="2"/>
      <c r="T199" s="2"/>
      <c r="U199" s="2"/>
      <c r="V199" s="2"/>
      <c r="W199" s="2"/>
      <c r="X199" s="2"/>
      <c r="Y199" s="2"/>
      <c r="Z199" s="2"/>
      <c r="AA199" s="2"/>
      <c r="AB199" s="2"/>
      <c r="AC199" s="2"/>
      <c r="AD199" s="2"/>
      <c r="AE199" s="2"/>
      <c r="AF199" s="2"/>
      <c r="AG199" s="2"/>
      <c r="AH199" s="2"/>
      <c r="AI199" s="2"/>
      <c r="AJ199" s="399"/>
      <c r="AK199" s="2"/>
      <c r="AL199" s="2"/>
      <c r="AM199" s="4"/>
      <c r="AN199" s="2"/>
    </row>
    <row r="200" spans="1:40" ht="15.75" customHeight="1" x14ac:dyDescent="0.2">
      <c r="A200" s="30"/>
      <c r="B200" s="30"/>
      <c r="C200" s="27"/>
      <c r="D200" s="27"/>
      <c r="E200" s="27"/>
      <c r="F200" s="27"/>
      <c r="G200" s="27"/>
      <c r="H200" s="27"/>
      <c r="I200" s="27"/>
      <c r="J200" s="27"/>
      <c r="K200" s="27"/>
      <c r="L200" s="27"/>
      <c r="M200" s="27"/>
      <c r="N200" s="2"/>
      <c r="O200" s="2"/>
      <c r="P200" s="2"/>
      <c r="Q200" s="2"/>
      <c r="R200" s="2"/>
      <c r="S200" s="2"/>
      <c r="T200" s="2"/>
      <c r="U200" s="2"/>
      <c r="V200" s="2"/>
      <c r="W200" s="2"/>
      <c r="X200" s="2"/>
      <c r="Y200" s="2"/>
      <c r="Z200" s="2"/>
      <c r="AA200" s="2"/>
      <c r="AB200" s="2"/>
      <c r="AC200" s="2"/>
      <c r="AD200" s="2"/>
      <c r="AE200" s="2"/>
      <c r="AF200" s="2"/>
      <c r="AG200" s="2"/>
      <c r="AH200" s="2"/>
      <c r="AI200" s="2"/>
      <c r="AJ200" s="399"/>
      <c r="AK200" s="2"/>
      <c r="AL200" s="2"/>
      <c r="AM200" s="4"/>
      <c r="AN200" s="2"/>
    </row>
    <row r="201" spans="1:40"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399"/>
      <c r="AK201" s="2"/>
      <c r="AL201" s="2"/>
      <c r="AM201" s="4"/>
      <c r="AN201" s="2"/>
    </row>
    <row r="202" spans="1:40" ht="15.75" customHeight="1" x14ac:dyDescent="0.2">
      <c r="A202" s="977" t="s">
        <v>1694</v>
      </c>
      <c r="B202" s="973" t="s">
        <v>12</v>
      </c>
      <c r="C202" s="973" t="s">
        <v>13</v>
      </c>
      <c r="D202" s="973" t="s">
        <v>14</v>
      </c>
      <c r="E202" s="973" t="s">
        <v>15</v>
      </c>
      <c r="F202" s="991" t="s">
        <v>16</v>
      </c>
      <c r="G202" s="943"/>
      <c r="H202" s="973" t="s">
        <v>17</v>
      </c>
      <c r="I202" s="973" t="s">
        <v>18</v>
      </c>
      <c r="J202" s="973" t="s">
        <v>19</v>
      </c>
      <c r="K202" s="991" t="s">
        <v>20</v>
      </c>
      <c r="L202" s="943"/>
      <c r="M202" s="973" t="s">
        <v>21</v>
      </c>
      <c r="N202" s="204"/>
      <c r="O202" s="2"/>
      <c r="P202" s="2"/>
      <c r="Q202" s="2"/>
      <c r="R202" s="2"/>
      <c r="S202" s="2"/>
      <c r="T202" s="2"/>
      <c r="U202" s="2"/>
      <c r="V202" s="2"/>
      <c r="W202" s="2"/>
      <c r="X202" s="2"/>
      <c r="Y202" s="2"/>
      <c r="Z202" s="2"/>
      <c r="AA202" s="2"/>
      <c r="AB202" s="2"/>
      <c r="AC202" s="2"/>
      <c r="AD202" s="2"/>
      <c r="AE202" s="2"/>
      <c r="AF202" s="2"/>
      <c r="AG202" s="2"/>
      <c r="AH202" s="2"/>
      <c r="AI202" s="2"/>
      <c r="AJ202" s="399"/>
      <c r="AK202" s="2"/>
      <c r="AL202" s="2"/>
      <c r="AM202" s="4"/>
      <c r="AN202" s="2"/>
    </row>
    <row r="203" spans="1:40" ht="15" customHeight="1" x14ac:dyDescent="0.2">
      <c r="A203" s="972"/>
      <c r="B203" s="972"/>
      <c r="C203" s="972"/>
      <c r="D203" s="972"/>
      <c r="E203" s="972"/>
      <c r="F203" s="205" t="s">
        <v>44</v>
      </c>
      <c r="G203" s="205" t="s">
        <v>45</v>
      </c>
      <c r="H203" s="972"/>
      <c r="I203" s="972"/>
      <c r="J203" s="972"/>
      <c r="K203" s="154" t="s">
        <v>46</v>
      </c>
      <c r="L203" s="154" t="s">
        <v>47</v>
      </c>
      <c r="M203" s="972"/>
      <c r="N203" s="2"/>
      <c r="O203" s="2"/>
      <c r="P203" s="2"/>
      <c r="Q203" s="2"/>
      <c r="R203" s="2"/>
      <c r="S203" s="2"/>
      <c r="T203" s="2"/>
      <c r="U203" s="2"/>
      <c r="V203" s="2"/>
      <c r="W203" s="2"/>
      <c r="X203" s="2"/>
      <c r="Y203" s="2"/>
      <c r="Z203" s="2"/>
      <c r="AA203" s="2"/>
      <c r="AB203" s="2"/>
      <c r="AC203" s="2"/>
      <c r="AD203" s="2"/>
      <c r="AE203" s="2"/>
      <c r="AF203" s="2"/>
      <c r="AG203" s="2"/>
      <c r="AH203" s="2"/>
      <c r="AI203" s="2"/>
      <c r="AJ203" s="399"/>
      <c r="AK203" s="2"/>
      <c r="AL203" s="2"/>
      <c r="AM203" s="4"/>
      <c r="AN203" s="2"/>
    </row>
    <row r="204" spans="1:40" ht="15.75" customHeight="1" x14ac:dyDescent="0.2">
      <c r="A204" s="30"/>
      <c r="B204" s="30"/>
      <c r="C204" s="27" t="s">
        <v>2597</v>
      </c>
      <c r="D204" s="27"/>
      <c r="E204" s="27"/>
      <c r="F204" s="27"/>
      <c r="G204" s="27"/>
      <c r="H204" s="27"/>
      <c r="I204" s="27"/>
      <c r="J204" s="217"/>
      <c r="K204" s="217"/>
      <c r="L204" s="217"/>
      <c r="M204" s="217"/>
      <c r="N204" s="2"/>
      <c r="O204" s="2"/>
      <c r="P204" s="2"/>
      <c r="Q204" s="2"/>
      <c r="R204" s="2"/>
      <c r="S204" s="2"/>
      <c r="T204" s="2"/>
      <c r="U204" s="2"/>
      <c r="V204" s="2"/>
      <c r="W204" s="2"/>
      <c r="X204" s="2"/>
      <c r="Y204" s="2"/>
      <c r="Z204" s="2"/>
      <c r="AA204" s="2"/>
      <c r="AB204" s="2"/>
      <c r="AC204" s="2"/>
      <c r="AD204" s="2"/>
      <c r="AE204" s="2"/>
      <c r="AF204" s="2"/>
      <c r="AG204" s="2"/>
      <c r="AH204" s="2"/>
      <c r="AI204" s="2"/>
      <c r="AJ204" s="399"/>
      <c r="AK204" s="2"/>
      <c r="AL204" s="2"/>
      <c r="AM204" s="4"/>
      <c r="AN204" s="2"/>
    </row>
    <row r="205" spans="1:40" ht="15.75" customHeight="1" x14ac:dyDescent="0.2">
      <c r="A205" s="30"/>
      <c r="B205" s="30"/>
      <c r="C205" s="27"/>
      <c r="D205" s="27"/>
      <c r="E205" s="27"/>
      <c r="F205" s="27"/>
      <c r="G205" s="27"/>
      <c r="H205" s="27"/>
      <c r="I205" s="27"/>
      <c r="J205" s="27"/>
      <c r="K205" s="27"/>
      <c r="L205" s="27"/>
      <c r="M205" s="27"/>
      <c r="N205" s="2"/>
      <c r="O205" s="2"/>
      <c r="P205" s="2"/>
      <c r="Q205" s="2"/>
      <c r="R205" s="2"/>
      <c r="S205" s="2"/>
      <c r="T205" s="2"/>
      <c r="U205" s="2"/>
      <c r="V205" s="2"/>
      <c r="W205" s="2"/>
      <c r="X205" s="2"/>
      <c r="Y205" s="2"/>
      <c r="Z205" s="2"/>
      <c r="AA205" s="2"/>
      <c r="AB205" s="2"/>
      <c r="AC205" s="2"/>
      <c r="AD205" s="2"/>
      <c r="AE205" s="2"/>
      <c r="AF205" s="2"/>
      <c r="AG205" s="2"/>
      <c r="AH205" s="2"/>
      <c r="AI205" s="2"/>
      <c r="AJ205" s="399"/>
      <c r="AK205" s="2"/>
      <c r="AL205" s="2"/>
      <c r="AM205" s="4"/>
      <c r="AN205" s="2"/>
    </row>
    <row r="206" spans="1:40" ht="15.75" customHeight="1" x14ac:dyDescent="0.2">
      <c r="A206" s="30"/>
      <c r="B206" s="30"/>
      <c r="C206" s="27"/>
      <c r="D206" s="27"/>
      <c r="E206" s="27"/>
      <c r="F206" s="27"/>
      <c r="G206" s="27"/>
      <c r="H206" s="27"/>
      <c r="I206" s="27"/>
      <c r="J206" s="27"/>
      <c r="K206" s="27"/>
      <c r="L206" s="27"/>
      <c r="M206" s="27"/>
      <c r="N206" s="2"/>
      <c r="O206" s="2"/>
      <c r="P206" s="2"/>
      <c r="Q206" s="2"/>
      <c r="R206" s="2"/>
      <c r="S206" s="2"/>
      <c r="T206" s="2"/>
      <c r="U206" s="2"/>
      <c r="V206" s="2"/>
      <c r="W206" s="2"/>
      <c r="X206" s="2"/>
      <c r="Y206" s="2"/>
      <c r="Z206" s="2"/>
      <c r="AA206" s="2"/>
      <c r="AB206" s="2"/>
      <c r="AC206" s="2"/>
      <c r="AD206" s="2"/>
      <c r="AE206" s="2"/>
      <c r="AF206" s="2"/>
      <c r="AG206" s="2"/>
      <c r="AH206" s="2"/>
      <c r="AI206" s="2"/>
      <c r="AJ206" s="399"/>
      <c r="AK206" s="2"/>
      <c r="AL206" s="2"/>
      <c r="AM206" s="4"/>
      <c r="AN206" s="2"/>
    </row>
    <row r="207" spans="1:40" ht="15.75" customHeight="1" x14ac:dyDescent="0.2">
      <c r="A207" s="30"/>
      <c r="B207" s="30"/>
      <c r="C207" s="27"/>
      <c r="D207" s="27"/>
      <c r="E207" s="27"/>
      <c r="F207" s="27"/>
      <c r="G207" s="27"/>
      <c r="H207" s="27"/>
      <c r="I207" s="27"/>
      <c r="J207" s="27"/>
      <c r="K207" s="27"/>
      <c r="L207" s="27"/>
      <c r="M207" s="27"/>
      <c r="N207" s="2"/>
      <c r="O207" s="2"/>
      <c r="P207" s="2"/>
      <c r="Q207" s="2"/>
      <c r="R207" s="2"/>
      <c r="S207" s="2"/>
      <c r="T207" s="2"/>
      <c r="U207" s="2"/>
      <c r="V207" s="2"/>
      <c r="W207" s="2"/>
      <c r="X207" s="2"/>
      <c r="Y207" s="2"/>
      <c r="Z207" s="2"/>
      <c r="AA207" s="2"/>
      <c r="AB207" s="2"/>
      <c r="AC207" s="2"/>
      <c r="AD207" s="2"/>
      <c r="AE207" s="2"/>
      <c r="AF207" s="2"/>
      <c r="AG207" s="2"/>
      <c r="AH207" s="2"/>
      <c r="AI207" s="2"/>
      <c r="AJ207" s="399"/>
      <c r="AK207" s="2"/>
      <c r="AL207" s="2"/>
      <c r="AM207" s="4"/>
      <c r="AN207" s="2"/>
    </row>
    <row r="208" spans="1:40" ht="15.75" customHeight="1" x14ac:dyDescent="0.2">
      <c r="A208" s="30"/>
      <c r="B208" s="30"/>
      <c r="C208" s="27"/>
      <c r="D208" s="27"/>
      <c r="E208" s="27"/>
      <c r="F208" s="27"/>
      <c r="G208" s="27"/>
      <c r="H208" s="27"/>
      <c r="I208" s="27"/>
      <c r="J208" s="27"/>
      <c r="K208" s="27"/>
      <c r="L208" s="27"/>
      <c r="M208" s="27"/>
      <c r="N208" s="2"/>
      <c r="O208" s="2"/>
      <c r="P208" s="2"/>
      <c r="Q208" s="2"/>
      <c r="R208" s="2"/>
      <c r="S208" s="2"/>
      <c r="T208" s="2"/>
      <c r="U208" s="2"/>
      <c r="V208" s="2"/>
      <c r="W208" s="2"/>
      <c r="X208" s="2"/>
      <c r="Y208" s="2"/>
      <c r="Z208" s="2"/>
      <c r="AA208" s="2"/>
      <c r="AB208" s="2"/>
      <c r="AC208" s="2"/>
      <c r="AD208" s="2"/>
      <c r="AE208" s="2"/>
      <c r="AF208" s="2"/>
      <c r="AG208" s="2"/>
      <c r="AH208" s="2"/>
      <c r="AI208" s="2"/>
      <c r="AJ208" s="399"/>
      <c r="AK208" s="2"/>
      <c r="AL208" s="2"/>
      <c r="AM208" s="4"/>
      <c r="AN208" s="2"/>
    </row>
    <row r="209" spans="1:40" ht="15.75" customHeight="1" x14ac:dyDescent="0.2">
      <c r="A209" s="30"/>
      <c r="B209" s="30"/>
      <c r="C209" s="27"/>
      <c r="D209" s="27"/>
      <c r="E209" s="27"/>
      <c r="F209" s="27"/>
      <c r="G209" s="27"/>
      <c r="H209" s="27"/>
      <c r="I209" s="27"/>
      <c r="J209" s="27"/>
      <c r="K209" s="27"/>
      <c r="L209" s="27"/>
      <c r="M209" s="27"/>
      <c r="N209" s="2"/>
      <c r="O209" s="2"/>
      <c r="P209" s="2"/>
      <c r="Q209" s="2"/>
      <c r="R209" s="2"/>
      <c r="S209" s="2"/>
      <c r="T209" s="2"/>
      <c r="U209" s="2"/>
      <c r="V209" s="2"/>
      <c r="W209" s="2"/>
      <c r="X209" s="2"/>
      <c r="Y209" s="2"/>
      <c r="Z209" s="2"/>
      <c r="AA209" s="2"/>
      <c r="AB209" s="2"/>
      <c r="AC209" s="2"/>
      <c r="AD209" s="2"/>
      <c r="AE209" s="2"/>
      <c r="AF209" s="2"/>
      <c r="AG209" s="2"/>
      <c r="AH209" s="2"/>
      <c r="AI209" s="2"/>
      <c r="AJ209" s="399"/>
      <c r="AK209" s="2"/>
      <c r="AL209" s="2"/>
      <c r="AM209" s="4"/>
      <c r="AN209" s="2"/>
    </row>
    <row r="210" spans="1:40" ht="15.75" customHeight="1" x14ac:dyDescent="0.2">
      <c r="A210" s="30"/>
      <c r="B210" s="30"/>
      <c r="C210" s="27"/>
      <c r="D210" s="27"/>
      <c r="E210" s="27"/>
      <c r="F210" s="27"/>
      <c r="G210" s="27"/>
      <c r="H210" s="27"/>
      <c r="I210" s="27"/>
      <c r="J210" s="27"/>
      <c r="K210" s="27"/>
      <c r="L210" s="27"/>
      <c r="M210" s="27"/>
      <c r="N210" s="2"/>
      <c r="O210" s="2"/>
      <c r="P210" s="2"/>
      <c r="Q210" s="2"/>
      <c r="R210" s="2"/>
      <c r="S210" s="2"/>
      <c r="T210" s="2"/>
      <c r="U210" s="2"/>
      <c r="V210" s="2"/>
      <c r="W210" s="2"/>
      <c r="X210" s="2"/>
      <c r="Y210" s="2"/>
      <c r="Z210" s="2"/>
      <c r="AA210" s="2"/>
      <c r="AB210" s="2"/>
      <c r="AC210" s="2"/>
      <c r="AD210" s="2"/>
      <c r="AE210" s="2"/>
      <c r="AF210" s="2"/>
      <c r="AG210" s="2"/>
      <c r="AH210" s="2"/>
      <c r="AI210" s="2"/>
      <c r="AJ210" s="399"/>
      <c r="AK210" s="2"/>
      <c r="AL210" s="2"/>
      <c r="AM210" s="4"/>
      <c r="AN210" s="2"/>
    </row>
    <row r="211" spans="1:40" ht="15.75" customHeight="1" x14ac:dyDescent="0.2">
      <c r="A211" s="30"/>
      <c r="B211" s="30"/>
      <c r="C211" s="27"/>
      <c r="D211" s="27"/>
      <c r="E211" s="27"/>
      <c r="F211" s="27"/>
      <c r="G211" s="27"/>
      <c r="H211" s="27"/>
      <c r="I211" s="27"/>
      <c r="J211" s="27"/>
      <c r="K211" s="27"/>
      <c r="L211" s="27"/>
      <c r="M211" s="27"/>
      <c r="N211" s="2"/>
      <c r="O211" s="2"/>
      <c r="P211" s="2"/>
      <c r="Q211" s="2"/>
      <c r="R211" s="2"/>
      <c r="S211" s="2"/>
      <c r="T211" s="2"/>
      <c r="U211" s="2"/>
      <c r="V211" s="2"/>
      <c r="W211" s="2"/>
      <c r="X211" s="2"/>
      <c r="Y211" s="2"/>
      <c r="Z211" s="2"/>
      <c r="AA211" s="2"/>
      <c r="AB211" s="2"/>
      <c r="AC211" s="2"/>
      <c r="AD211" s="2"/>
      <c r="AE211" s="2"/>
      <c r="AF211" s="2"/>
      <c r="AG211" s="2"/>
      <c r="AH211" s="2"/>
      <c r="AI211" s="2"/>
      <c r="AJ211" s="399"/>
      <c r="AK211" s="2"/>
      <c r="AL211" s="2"/>
      <c r="AM211" s="4"/>
      <c r="AN211" s="2"/>
    </row>
    <row r="212" spans="1:40" ht="15.75" customHeight="1" x14ac:dyDescent="0.2">
      <c r="A212" s="30"/>
      <c r="B212" s="30"/>
      <c r="C212" s="27"/>
      <c r="D212" s="27"/>
      <c r="E212" s="27"/>
      <c r="F212" s="27"/>
      <c r="G212" s="27"/>
      <c r="H212" s="27"/>
      <c r="I212" s="27"/>
      <c r="J212" s="27"/>
      <c r="K212" s="27"/>
      <c r="L212" s="27"/>
      <c r="M212" s="27"/>
      <c r="N212" s="2"/>
      <c r="O212" s="2"/>
      <c r="P212" s="2"/>
      <c r="Q212" s="2"/>
      <c r="R212" s="2"/>
      <c r="S212" s="2"/>
      <c r="T212" s="2"/>
      <c r="U212" s="2"/>
      <c r="V212" s="2"/>
      <c r="W212" s="2"/>
      <c r="X212" s="2"/>
      <c r="Y212" s="2"/>
      <c r="Z212" s="2"/>
      <c r="AA212" s="2"/>
      <c r="AB212" s="2"/>
      <c r="AC212" s="2"/>
      <c r="AD212" s="2"/>
      <c r="AE212" s="2"/>
      <c r="AF212" s="2"/>
      <c r="AG212" s="2"/>
      <c r="AH212" s="2"/>
      <c r="AI212" s="2"/>
      <c r="AJ212" s="399"/>
      <c r="AK212" s="2"/>
      <c r="AL212" s="2"/>
      <c r="AM212" s="4"/>
      <c r="AN212" s="2"/>
    </row>
    <row r="213" spans="1:40"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399"/>
      <c r="AK213" s="2"/>
      <c r="AL213" s="2"/>
      <c r="AM213" s="4"/>
      <c r="AN213" s="2"/>
    </row>
    <row r="214" spans="1:40" ht="15.75" customHeight="1" x14ac:dyDescent="0.2">
      <c r="A214" s="977" t="s">
        <v>2598</v>
      </c>
      <c r="B214" s="973" t="s">
        <v>12</v>
      </c>
      <c r="C214" s="973" t="s">
        <v>13</v>
      </c>
      <c r="D214" s="973" t="s">
        <v>14</v>
      </c>
      <c r="E214" s="973" t="s">
        <v>15</v>
      </c>
      <c r="F214" s="991" t="s">
        <v>16</v>
      </c>
      <c r="G214" s="943"/>
      <c r="H214" s="973" t="s">
        <v>17</v>
      </c>
      <c r="I214" s="973" t="s">
        <v>18</v>
      </c>
      <c r="J214" s="973" t="s">
        <v>19</v>
      </c>
      <c r="K214" s="991" t="s">
        <v>20</v>
      </c>
      <c r="L214" s="943"/>
      <c r="M214" s="973" t="s">
        <v>21</v>
      </c>
      <c r="N214" s="204"/>
      <c r="O214" s="2"/>
      <c r="P214" s="2"/>
      <c r="Q214" s="2"/>
      <c r="R214" s="2"/>
      <c r="S214" s="2"/>
      <c r="T214" s="2"/>
      <c r="U214" s="2"/>
      <c r="V214" s="2"/>
      <c r="W214" s="2"/>
      <c r="X214" s="2"/>
      <c r="Y214" s="2"/>
      <c r="Z214" s="2"/>
      <c r="AA214" s="2"/>
      <c r="AB214" s="2"/>
      <c r="AC214" s="2"/>
      <c r="AD214" s="2"/>
      <c r="AE214" s="2"/>
      <c r="AF214" s="2"/>
      <c r="AG214" s="2"/>
      <c r="AH214" s="2"/>
      <c r="AI214" s="2"/>
      <c r="AJ214" s="399"/>
      <c r="AK214" s="2"/>
      <c r="AL214" s="2"/>
      <c r="AM214" s="4"/>
      <c r="AN214" s="2"/>
    </row>
    <row r="215" spans="1:40" ht="15.75" customHeight="1" x14ac:dyDescent="0.2">
      <c r="A215" s="972"/>
      <c r="B215" s="972"/>
      <c r="C215" s="972"/>
      <c r="D215" s="972"/>
      <c r="E215" s="972"/>
      <c r="F215" s="205" t="s">
        <v>44</v>
      </c>
      <c r="G215" s="205" t="s">
        <v>45</v>
      </c>
      <c r="H215" s="972"/>
      <c r="I215" s="972"/>
      <c r="J215" s="972"/>
      <c r="K215" s="154" t="s">
        <v>46</v>
      </c>
      <c r="L215" s="154" t="s">
        <v>47</v>
      </c>
      <c r="M215" s="972"/>
      <c r="N215" s="2"/>
      <c r="O215" s="2"/>
      <c r="P215" s="2"/>
      <c r="Q215" s="2"/>
      <c r="R215" s="2"/>
      <c r="S215" s="2"/>
      <c r="T215" s="2"/>
      <c r="U215" s="2"/>
      <c r="V215" s="2"/>
      <c r="W215" s="2"/>
      <c r="X215" s="2"/>
      <c r="Y215" s="2"/>
      <c r="Z215" s="2"/>
      <c r="AA215" s="2"/>
      <c r="AB215" s="2"/>
      <c r="AC215" s="2"/>
      <c r="AD215" s="2"/>
      <c r="AE215" s="2"/>
      <c r="AF215" s="2"/>
      <c r="AG215" s="2"/>
      <c r="AH215" s="2"/>
      <c r="AI215" s="2"/>
      <c r="AJ215" s="399"/>
      <c r="AK215" s="2"/>
      <c r="AL215" s="2"/>
      <c r="AM215" s="4"/>
      <c r="AN215" s="2"/>
    </row>
    <row r="216" spans="1:40" ht="15.75" customHeight="1" x14ac:dyDescent="0.2">
      <c r="A216" s="30"/>
      <c r="B216" s="30"/>
      <c r="C216" s="27"/>
      <c r="D216" s="27"/>
      <c r="E216" s="27"/>
      <c r="F216" s="27"/>
      <c r="G216" s="27"/>
      <c r="H216" s="27"/>
      <c r="I216" s="27"/>
      <c r="J216" s="217"/>
      <c r="K216" s="217"/>
      <c r="L216" s="217"/>
      <c r="M216" s="217"/>
      <c r="N216" s="2"/>
      <c r="O216" s="2"/>
      <c r="P216" s="2"/>
      <c r="Q216" s="2"/>
      <c r="R216" s="2"/>
      <c r="S216" s="2"/>
      <c r="T216" s="2"/>
      <c r="U216" s="2"/>
      <c r="V216" s="2"/>
      <c r="W216" s="2"/>
      <c r="X216" s="2"/>
      <c r="Y216" s="2"/>
      <c r="Z216" s="2"/>
      <c r="AA216" s="2"/>
      <c r="AB216" s="2"/>
      <c r="AC216" s="2"/>
      <c r="AD216" s="2"/>
      <c r="AE216" s="2"/>
      <c r="AF216" s="2"/>
      <c r="AG216" s="2"/>
      <c r="AH216" s="2"/>
      <c r="AI216" s="2"/>
      <c r="AJ216" s="399"/>
      <c r="AK216" s="2"/>
      <c r="AL216" s="2"/>
      <c r="AM216" s="4"/>
      <c r="AN216" s="2"/>
    </row>
    <row r="217" spans="1:40" ht="15.75" customHeight="1" x14ac:dyDescent="0.2">
      <c r="A217" s="30"/>
      <c r="B217" s="30"/>
      <c r="C217" s="27"/>
      <c r="D217" s="27"/>
      <c r="E217" s="27"/>
      <c r="F217" s="27"/>
      <c r="G217" s="27"/>
      <c r="H217" s="27"/>
      <c r="I217" s="27"/>
      <c r="J217" s="27"/>
      <c r="K217" s="27"/>
      <c r="L217" s="27"/>
      <c r="M217" s="27"/>
      <c r="N217" s="2"/>
      <c r="O217" s="2"/>
      <c r="P217" s="2"/>
      <c r="Q217" s="2"/>
      <c r="R217" s="2"/>
      <c r="S217" s="2"/>
      <c r="T217" s="2"/>
      <c r="U217" s="2"/>
      <c r="V217" s="2"/>
      <c r="W217" s="2"/>
      <c r="X217" s="2"/>
      <c r="Y217" s="2"/>
      <c r="Z217" s="2"/>
      <c r="AA217" s="2"/>
      <c r="AB217" s="2"/>
      <c r="AC217" s="2"/>
      <c r="AD217" s="2"/>
      <c r="AE217" s="2"/>
      <c r="AF217" s="2"/>
      <c r="AG217" s="2"/>
      <c r="AH217" s="2"/>
      <c r="AI217" s="2"/>
      <c r="AJ217" s="399"/>
      <c r="AK217" s="2"/>
      <c r="AL217" s="2"/>
      <c r="AM217" s="4"/>
      <c r="AN217" s="2"/>
    </row>
    <row r="218" spans="1:40" ht="15.75" customHeight="1" x14ac:dyDescent="0.2">
      <c r="A218" s="30"/>
      <c r="B218" s="30"/>
      <c r="C218" s="27"/>
      <c r="D218" s="27"/>
      <c r="E218" s="27"/>
      <c r="F218" s="27"/>
      <c r="G218" s="27"/>
      <c r="H218" s="27"/>
      <c r="I218" s="27"/>
      <c r="J218" s="27"/>
      <c r="K218" s="27"/>
      <c r="L218" s="27"/>
      <c r="M218" s="27"/>
      <c r="N218" s="2"/>
      <c r="O218" s="2"/>
      <c r="P218" s="2"/>
      <c r="Q218" s="2"/>
      <c r="R218" s="2"/>
      <c r="S218" s="2"/>
      <c r="T218" s="2"/>
      <c r="U218" s="2"/>
      <c r="V218" s="2"/>
      <c r="W218" s="2"/>
      <c r="X218" s="2"/>
      <c r="Y218" s="2"/>
      <c r="Z218" s="2"/>
      <c r="AA218" s="2"/>
      <c r="AB218" s="2"/>
      <c r="AC218" s="2"/>
      <c r="AD218" s="2"/>
      <c r="AE218" s="2"/>
      <c r="AF218" s="2"/>
      <c r="AG218" s="2"/>
      <c r="AH218" s="2"/>
      <c r="AI218" s="2"/>
      <c r="AJ218" s="399"/>
      <c r="AK218" s="2"/>
      <c r="AL218" s="2"/>
      <c r="AM218" s="4"/>
      <c r="AN218" s="2"/>
    </row>
    <row r="219" spans="1:40" ht="15.75" customHeight="1" x14ac:dyDescent="0.2">
      <c r="A219" s="30"/>
      <c r="B219" s="30"/>
      <c r="C219" s="27"/>
      <c r="D219" s="27"/>
      <c r="E219" s="27"/>
      <c r="F219" s="27"/>
      <c r="G219" s="27"/>
      <c r="H219" s="27"/>
      <c r="I219" s="27"/>
      <c r="J219" s="27"/>
      <c r="K219" s="27"/>
      <c r="L219" s="27"/>
      <c r="M219" s="27"/>
      <c r="N219" s="2"/>
      <c r="O219" s="2"/>
      <c r="P219" s="2"/>
      <c r="Q219" s="2"/>
      <c r="R219" s="2"/>
      <c r="S219" s="2"/>
      <c r="T219" s="2"/>
      <c r="U219" s="2"/>
      <c r="V219" s="2"/>
      <c r="W219" s="2"/>
      <c r="X219" s="2"/>
      <c r="Y219" s="2"/>
      <c r="Z219" s="2"/>
      <c r="AA219" s="2"/>
      <c r="AB219" s="2"/>
      <c r="AC219" s="2"/>
      <c r="AD219" s="2"/>
      <c r="AE219" s="2"/>
      <c r="AF219" s="2"/>
      <c r="AG219" s="2"/>
      <c r="AH219" s="2"/>
      <c r="AI219" s="2"/>
      <c r="AJ219" s="399"/>
      <c r="AK219" s="2"/>
      <c r="AL219" s="2"/>
      <c r="AM219" s="4"/>
      <c r="AN219" s="2"/>
    </row>
    <row r="220" spans="1:40" ht="15.75" customHeight="1" x14ac:dyDescent="0.2">
      <c r="A220" s="30"/>
      <c r="B220" s="30"/>
      <c r="C220" s="27"/>
      <c r="D220" s="27"/>
      <c r="E220" s="27"/>
      <c r="F220" s="27"/>
      <c r="G220" s="27"/>
      <c r="H220" s="27"/>
      <c r="I220" s="27"/>
      <c r="J220" s="27"/>
      <c r="K220" s="27"/>
      <c r="L220" s="27"/>
      <c r="M220" s="27"/>
      <c r="N220" s="2"/>
      <c r="O220" s="2"/>
      <c r="P220" s="2"/>
      <c r="Q220" s="2"/>
      <c r="R220" s="2"/>
      <c r="S220" s="2"/>
      <c r="T220" s="2"/>
      <c r="U220" s="2"/>
      <c r="V220" s="2"/>
      <c r="W220" s="2"/>
      <c r="X220" s="2"/>
      <c r="Y220" s="2"/>
      <c r="Z220" s="2"/>
      <c r="AA220" s="2"/>
      <c r="AB220" s="2"/>
      <c r="AC220" s="2"/>
      <c r="AD220" s="2"/>
      <c r="AE220" s="2"/>
      <c r="AF220" s="2"/>
      <c r="AG220" s="2"/>
      <c r="AH220" s="2"/>
      <c r="AI220" s="2"/>
      <c r="AJ220" s="399"/>
      <c r="AK220" s="2"/>
      <c r="AL220" s="2"/>
      <c r="AM220" s="4"/>
      <c r="AN220" s="2"/>
    </row>
    <row r="221" spans="1:40" ht="15.75" customHeight="1" x14ac:dyDescent="0.2">
      <c r="A221" s="30"/>
      <c r="B221" s="30"/>
      <c r="C221" s="27"/>
      <c r="D221" s="27"/>
      <c r="E221" s="27"/>
      <c r="F221" s="27"/>
      <c r="G221" s="27"/>
      <c r="H221" s="27"/>
      <c r="I221" s="27"/>
      <c r="J221" s="27"/>
      <c r="K221" s="27"/>
      <c r="L221" s="27"/>
      <c r="M221" s="27"/>
      <c r="N221" s="2"/>
      <c r="O221" s="2"/>
      <c r="P221" s="2"/>
      <c r="Q221" s="2"/>
      <c r="R221" s="2"/>
      <c r="S221" s="2"/>
      <c r="T221" s="2"/>
      <c r="U221" s="2"/>
      <c r="V221" s="2"/>
      <c r="W221" s="2"/>
      <c r="X221" s="2"/>
      <c r="Y221" s="2"/>
      <c r="Z221" s="2"/>
      <c r="AA221" s="2"/>
      <c r="AB221" s="2"/>
      <c r="AC221" s="2"/>
      <c r="AD221" s="2"/>
      <c r="AE221" s="2"/>
      <c r="AF221" s="2"/>
      <c r="AG221" s="2"/>
      <c r="AH221" s="2"/>
      <c r="AI221" s="2"/>
      <c r="AJ221" s="399"/>
      <c r="AK221" s="2"/>
      <c r="AL221" s="2"/>
      <c r="AM221" s="4"/>
      <c r="AN221" s="2"/>
    </row>
    <row r="222" spans="1:40" ht="15.75" customHeight="1" x14ac:dyDescent="0.2">
      <c r="A222" s="30"/>
      <c r="B222" s="30"/>
      <c r="C222" s="27"/>
      <c r="D222" s="27"/>
      <c r="E222" s="27"/>
      <c r="F222" s="27"/>
      <c r="G222" s="27"/>
      <c r="H222" s="27"/>
      <c r="I222" s="27"/>
      <c r="J222" s="27"/>
      <c r="K222" s="27"/>
      <c r="L222" s="27"/>
      <c r="M222" s="27"/>
      <c r="N222" s="2"/>
      <c r="O222" s="2"/>
      <c r="P222" s="2"/>
      <c r="Q222" s="2"/>
      <c r="R222" s="2"/>
      <c r="S222" s="2"/>
      <c r="T222" s="2"/>
      <c r="U222" s="2"/>
      <c r="V222" s="2"/>
      <c r="W222" s="2"/>
      <c r="X222" s="2"/>
      <c r="Y222" s="2"/>
      <c r="Z222" s="2"/>
      <c r="AA222" s="2"/>
      <c r="AB222" s="2"/>
      <c r="AC222" s="2"/>
      <c r="AD222" s="2"/>
      <c r="AE222" s="2"/>
      <c r="AF222" s="2"/>
      <c r="AG222" s="2"/>
      <c r="AH222" s="2"/>
      <c r="AI222" s="2"/>
      <c r="AJ222" s="399"/>
      <c r="AK222" s="2"/>
      <c r="AL222" s="2"/>
      <c r="AM222" s="4"/>
      <c r="AN222" s="2"/>
    </row>
    <row r="223" spans="1:40" ht="15.75" customHeight="1" x14ac:dyDescent="0.2">
      <c r="A223" s="30"/>
      <c r="B223" s="30"/>
      <c r="C223" s="27"/>
      <c r="D223" s="27"/>
      <c r="E223" s="27"/>
      <c r="F223" s="27"/>
      <c r="G223" s="27"/>
      <c r="H223" s="27"/>
      <c r="I223" s="27"/>
      <c r="J223" s="27"/>
      <c r="K223" s="27"/>
      <c r="L223" s="27"/>
      <c r="M223" s="27"/>
      <c r="N223" s="2"/>
      <c r="O223" s="2"/>
      <c r="P223" s="2"/>
      <c r="Q223" s="2"/>
      <c r="R223" s="2"/>
      <c r="S223" s="2"/>
      <c r="T223" s="2"/>
      <c r="U223" s="2"/>
      <c r="V223" s="2"/>
      <c r="W223" s="2"/>
      <c r="X223" s="2"/>
      <c r="Y223" s="2"/>
      <c r="Z223" s="2"/>
      <c r="AA223" s="2"/>
      <c r="AB223" s="2"/>
      <c r="AC223" s="2"/>
      <c r="AD223" s="2"/>
      <c r="AE223" s="2"/>
      <c r="AF223" s="2"/>
      <c r="AG223" s="2"/>
      <c r="AH223" s="2"/>
      <c r="AI223" s="2"/>
      <c r="AJ223" s="399"/>
      <c r="AK223" s="2"/>
      <c r="AL223" s="2"/>
      <c r="AM223" s="4"/>
      <c r="AN223" s="2"/>
    </row>
    <row r="224" spans="1:40" ht="15.75" customHeight="1" x14ac:dyDescent="0.2">
      <c r="A224" s="30"/>
      <c r="B224" s="30"/>
      <c r="C224" s="27"/>
      <c r="D224" s="27"/>
      <c r="E224" s="27"/>
      <c r="F224" s="27"/>
      <c r="G224" s="27"/>
      <c r="H224" s="27"/>
      <c r="I224" s="27"/>
      <c r="J224" s="27"/>
      <c r="K224" s="27"/>
      <c r="L224" s="27"/>
      <c r="M224" s="27"/>
      <c r="N224" s="2"/>
      <c r="O224" s="2"/>
      <c r="P224" s="2"/>
      <c r="Q224" s="2"/>
      <c r="R224" s="2"/>
      <c r="S224" s="2"/>
      <c r="T224" s="2"/>
      <c r="U224" s="2"/>
      <c r="V224" s="2"/>
      <c r="W224" s="2"/>
      <c r="X224" s="2"/>
      <c r="Y224" s="2"/>
      <c r="Z224" s="2"/>
      <c r="AA224" s="2"/>
      <c r="AB224" s="2"/>
      <c r="AC224" s="2"/>
      <c r="AD224" s="2"/>
      <c r="AE224" s="2"/>
      <c r="AF224" s="2"/>
      <c r="AG224" s="2"/>
      <c r="AH224" s="2"/>
      <c r="AI224" s="2"/>
      <c r="AJ224" s="399"/>
      <c r="AK224" s="2"/>
      <c r="AL224" s="2"/>
      <c r="AM224" s="4"/>
      <c r="AN224" s="2"/>
    </row>
    <row r="225" spans="1:40" ht="15.75" customHeight="1" x14ac:dyDescent="0.2">
      <c r="A225" s="399"/>
      <c r="B225" s="399"/>
      <c r="C225" s="399"/>
      <c r="D225" s="399"/>
      <c r="E225" s="399"/>
      <c r="F225" s="399"/>
      <c r="G225" s="399"/>
      <c r="H225" s="399"/>
      <c r="I225" s="399"/>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c r="AG225" s="399"/>
      <c r="AH225" s="399"/>
      <c r="AI225" s="399"/>
      <c r="AJ225" s="399"/>
      <c r="AK225" s="2"/>
      <c r="AL225" s="2"/>
      <c r="AM225" s="4"/>
      <c r="AN225" s="2"/>
    </row>
    <row r="226" spans="1:40" ht="15.75" customHeight="1" x14ac:dyDescent="0.2">
      <c r="A226" s="399"/>
      <c r="B226" s="399"/>
      <c r="C226" s="399"/>
      <c r="D226" s="399"/>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c r="AG226" s="399"/>
      <c r="AH226" s="399"/>
      <c r="AI226" s="399"/>
      <c r="AJ226" s="399"/>
      <c r="AK226" s="2"/>
      <c r="AL226" s="2"/>
      <c r="AM226" s="4"/>
      <c r="AN226" s="2"/>
    </row>
    <row r="227" spans="1:40"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4"/>
      <c r="AN227" s="2"/>
    </row>
    <row r="228" spans="1:40"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4"/>
      <c r="AN228" s="2"/>
    </row>
    <row r="229" spans="1:40"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4"/>
      <c r="AN229" s="2"/>
    </row>
    <row r="230" spans="1:40"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4"/>
      <c r="AN230" s="2"/>
    </row>
    <row r="231" spans="1:40"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4"/>
      <c r="AN231" s="2"/>
    </row>
    <row r="232" spans="1:40"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4"/>
      <c r="AN232" s="2"/>
    </row>
    <row r="233" spans="1:40"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4"/>
      <c r="AN233" s="2"/>
    </row>
    <row r="234" spans="1:40"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4"/>
      <c r="AN234" s="2"/>
    </row>
    <row r="235" spans="1:40"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4"/>
      <c r="AN235" s="2"/>
    </row>
    <row r="236" spans="1:40"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4"/>
      <c r="AN236" s="2"/>
    </row>
    <row r="237" spans="1:40"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4"/>
      <c r="AN237" s="2"/>
    </row>
    <row r="238" spans="1:40"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4"/>
      <c r="AN238" s="2"/>
    </row>
    <row r="239" spans="1:40"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4"/>
      <c r="AN239" s="2"/>
    </row>
    <row r="240" spans="1:40"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4"/>
      <c r="AN240" s="2"/>
    </row>
    <row r="241" spans="1:40"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4"/>
      <c r="AN241" s="2"/>
    </row>
    <row r="242" spans="1:40"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4"/>
      <c r="AN242" s="2"/>
    </row>
    <row r="243" spans="1:40"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4"/>
      <c r="AN243" s="2"/>
    </row>
    <row r="244" spans="1:40"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4"/>
      <c r="AN244" s="2"/>
    </row>
    <row r="245" spans="1:40"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4"/>
      <c r="AN245" s="2"/>
    </row>
    <row r="246" spans="1:40"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4"/>
      <c r="AN246" s="2"/>
    </row>
    <row r="247" spans="1:40"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4"/>
      <c r="AN247" s="2"/>
    </row>
    <row r="248" spans="1:40"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4"/>
      <c r="AN248" s="2"/>
    </row>
    <row r="249" spans="1:40"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4"/>
      <c r="AN249" s="2"/>
    </row>
    <row r="250" spans="1:40"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4"/>
      <c r="AN250" s="2"/>
    </row>
    <row r="251" spans="1:40"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4"/>
      <c r="AN251" s="2"/>
    </row>
    <row r="252" spans="1:40"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4"/>
      <c r="AN252" s="2"/>
    </row>
    <row r="253" spans="1:40"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4"/>
      <c r="AN253" s="2"/>
    </row>
    <row r="254" spans="1:40"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4"/>
      <c r="AN254" s="2"/>
    </row>
    <row r="255" spans="1:40" ht="15.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4"/>
      <c r="AN255" s="2"/>
    </row>
    <row r="256" spans="1:40" ht="15.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4"/>
      <c r="AN256" s="2"/>
    </row>
    <row r="257" spans="1:40" ht="15.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4"/>
      <c r="AN257" s="2"/>
    </row>
    <row r="258" spans="1:40" ht="15.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4"/>
      <c r="AN258" s="2"/>
    </row>
    <row r="259" spans="1:40" ht="15.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4"/>
      <c r="AN259" s="2"/>
    </row>
    <row r="260" spans="1:40" ht="15.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4"/>
      <c r="AN260" s="2"/>
    </row>
    <row r="261" spans="1:40" ht="15.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4"/>
      <c r="AN261" s="2"/>
    </row>
    <row r="262" spans="1:40" ht="15.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4"/>
      <c r="AN262" s="2"/>
    </row>
    <row r="263" spans="1:40" ht="15.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4"/>
      <c r="AN263" s="2"/>
    </row>
    <row r="264" spans="1:40" ht="15.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4"/>
      <c r="AN264" s="2"/>
    </row>
    <row r="265" spans="1:40" ht="15.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4"/>
      <c r="AN265" s="2"/>
    </row>
    <row r="266" spans="1:40" ht="15.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4"/>
      <c r="AN266" s="2"/>
    </row>
    <row r="267" spans="1:40" ht="15.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4"/>
      <c r="AN267" s="2"/>
    </row>
    <row r="268" spans="1:40" ht="15.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4"/>
      <c r="AN268" s="2"/>
    </row>
    <row r="269" spans="1:40" ht="15.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4"/>
      <c r="AN269" s="2"/>
    </row>
    <row r="270" spans="1:40" ht="15.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4"/>
      <c r="AN270" s="2"/>
    </row>
    <row r="271" spans="1:40" ht="15.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4"/>
      <c r="AN271" s="2"/>
    </row>
    <row r="272" spans="1:40" ht="15.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4"/>
      <c r="AN272" s="2"/>
    </row>
    <row r="273" spans="1:40" ht="15.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4"/>
      <c r="AN273" s="2"/>
    </row>
    <row r="274" spans="1:40" ht="15.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4"/>
      <c r="AN274" s="2"/>
    </row>
    <row r="275" spans="1:40" ht="15.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4"/>
      <c r="AN275" s="2"/>
    </row>
    <row r="276" spans="1:40" ht="15.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4"/>
      <c r="AN276" s="2"/>
    </row>
    <row r="277" spans="1:40" ht="15.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4"/>
      <c r="AN277" s="2"/>
    </row>
    <row r="278" spans="1:40" ht="15.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4"/>
      <c r="AN278" s="2"/>
    </row>
    <row r="279" spans="1:40" ht="15.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4"/>
      <c r="AN279" s="2"/>
    </row>
    <row r="280" spans="1:40" ht="15.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4"/>
      <c r="AN280" s="2"/>
    </row>
    <row r="281" spans="1:40" ht="15.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4"/>
      <c r="AN281" s="2"/>
    </row>
    <row r="282" spans="1:40" ht="15.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4"/>
      <c r="AN282" s="2"/>
    </row>
    <row r="283" spans="1:40" ht="15.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4"/>
      <c r="AN283" s="2"/>
    </row>
    <row r="284" spans="1:40" ht="15.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4"/>
      <c r="AN284" s="2"/>
    </row>
    <row r="285" spans="1:40" ht="15.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4"/>
      <c r="AN285" s="2"/>
    </row>
    <row r="286" spans="1:40" ht="15.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4"/>
      <c r="AN286" s="2"/>
    </row>
    <row r="287" spans="1:40" ht="15.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4"/>
      <c r="AN287" s="2"/>
    </row>
    <row r="288" spans="1:40" ht="15.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4"/>
      <c r="AN288" s="2"/>
    </row>
    <row r="289" spans="1:40" ht="15.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4"/>
      <c r="AN289" s="2"/>
    </row>
    <row r="290" spans="1:40" ht="15.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4"/>
      <c r="AN290" s="2"/>
    </row>
    <row r="291" spans="1:40" ht="15.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4"/>
      <c r="AN291" s="2"/>
    </row>
    <row r="292" spans="1:40" ht="15.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4"/>
      <c r="AN292" s="2"/>
    </row>
    <row r="293" spans="1:40" ht="15.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4"/>
      <c r="AN293" s="2"/>
    </row>
    <row r="294" spans="1:40" ht="15.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4"/>
      <c r="AN294" s="2"/>
    </row>
    <row r="295" spans="1:40" ht="15.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4"/>
      <c r="AN295" s="2"/>
    </row>
    <row r="296" spans="1:40" ht="15.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4"/>
      <c r="AN296" s="2"/>
    </row>
    <row r="297" spans="1:40" ht="15.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4"/>
      <c r="AN297" s="2"/>
    </row>
    <row r="298" spans="1:40" ht="15.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4"/>
      <c r="AN298" s="2"/>
    </row>
    <row r="299" spans="1:40" ht="15.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4"/>
      <c r="AN299" s="2"/>
    </row>
    <row r="300" spans="1:40" ht="15.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4"/>
      <c r="AN300" s="2"/>
    </row>
    <row r="301" spans="1:40" ht="15.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4"/>
      <c r="AN301" s="2"/>
    </row>
    <row r="302" spans="1:40" ht="15.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4"/>
      <c r="AN302" s="2"/>
    </row>
    <row r="303" spans="1:40" ht="15.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4"/>
      <c r="AN303" s="2"/>
    </row>
    <row r="304" spans="1:40" ht="15.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4"/>
      <c r="AN304" s="2"/>
    </row>
    <row r="305" spans="1:40" ht="15.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4"/>
      <c r="AN305" s="2"/>
    </row>
    <row r="306" spans="1:40" ht="15.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4"/>
      <c r="AN306" s="2"/>
    </row>
    <row r="307" spans="1:40" ht="15.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4"/>
      <c r="AN307" s="2"/>
    </row>
    <row r="308" spans="1:40" ht="15.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4"/>
      <c r="AN308" s="2"/>
    </row>
    <row r="309" spans="1:40" ht="15.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4"/>
      <c r="AN309" s="2"/>
    </row>
    <row r="310" spans="1:40" ht="15.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4"/>
      <c r="AN310" s="2"/>
    </row>
    <row r="311" spans="1:40" ht="15.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4"/>
      <c r="AN311" s="2"/>
    </row>
    <row r="312" spans="1:40" ht="15.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4"/>
      <c r="AN312" s="2"/>
    </row>
    <row r="313" spans="1:40" ht="15.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4"/>
      <c r="AN313" s="2"/>
    </row>
    <row r="314" spans="1:40" ht="15.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4"/>
      <c r="AN314" s="2"/>
    </row>
    <row r="315" spans="1:40" ht="15.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4"/>
      <c r="AN315" s="2"/>
    </row>
    <row r="316" spans="1:40" ht="15.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4"/>
      <c r="AN316" s="2"/>
    </row>
    <row r="317" spans="1:40" ht="15.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4"/>
      <c r="AN317" s="2"/>
    </row>
    <row r="318" spans="1:40" ht="15.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4"/>
      <c r="AN318" s="2"/>
    </row>
    <row r="319" spans="1:40" ht="15.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4"/>
      <c r="AN319" s="2"/>
    </row>
    <row r="320" spans="1:40" ht="15.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4"/>
      <c r="AN320" s="2"/>
    </row>
    <row r="321" spans="1:40" ht="15.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4"/>
      <c r="AN321" s="2"/>
    </row>
    <row r="322" spans="1:40" ht="15.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4"/>
      <c r="AN322" s="2"/>
    </row>
    <row r="323" spans="1:40" ht="15.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4"/>
      <c r="AN323" s="2"/>
    </row>
    <row r="324" spans="1:40" ht="15.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4"/>
      <c r="AN324" s="2"/>
    </row>
    <row r="325" spans="1:40" ht="15.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4"/>
      <c r="AN325" s="2"/>
    </row>
    <row r="326" spans="1:40" ht="15.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4"/>
      <c r="AN326" s="2"/>
    </row>
    <row r="327" spans="1:40" ht="15.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4"/>
      <c r="AN327" s="2"/>
    </row>
    <row r="328" spans="1:40" ht="15.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4"/>
      <c r="AN328" s="2"/>
    </row>
    <row r="329" spans="1:40" ht="15.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4"/>
      <c r="AN329" s="2"/>
    </row>
    <row r="330" spans="1:40" ht="15.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4"/>
      <c r="AN330" s="2"/>
    </row>
    <row r="331" spans="1:40" ht="15.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4"/>
      <c r="AN331" s="2"/>
    </row>
    <row r="332" spans="1:40" ht="15.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4"/>
      <c r="AN332" s="2"/>
    </row>
    <row r="333" spans="1:40" ht="15.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4"/>
      <c r="AN333" s="2"/>
    </row>
    <row r="334" spans="1:40" ht="15.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4"/>
      <c r="AN334" s="2"/>
    </row>
    <row r="335" spans="1:40" ht="15.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4"/>
      <c r="AN335" s="2"/>
    </row>
    <row r="336" spans="1:40" ht="15.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4"/>
      <c r="AN336" s="2"/>
    </row>
    <row r="337" spans="1:40" ht="15.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4"/>
      <c r="AN337" s="2"/>
    </row>
    <row r="338" spans="1:40" ht="15.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4"/>
      <c r="AN338" s="2"/>
    </row>
    <row r="339" spans="1:40" ht="15.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4"/>
      <c r="AN339" s="2"/>
    </row>
    <row r="340" spans="1:40" ht="15.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4"/>
      <c r="AN340" s="2"/>
    </row>
    <row r="341" spans="1:40" ht="15.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4"/>
      <c r="AN341" s="2"/>
    </row>
    <row r="342" spans="1:40" ht="15.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4"/>
      <c r="AN342" s="2"/>
    </row>
    <row r="343" spans="1:40" ht="15.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4"/>
      <c r="AN343" s="2"/>
    </row>
    <row r="344" spans="1:40" ht="15.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4"/>
      <c r="AN344" s="2"/>
    </row>
    <row r="345" spans="1:40" ht="15.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4"/>
      <c r="AN345" s="2"/>
    </row>
    <row r="346" spans="1:40" ht="15.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4"/>
      <c r="AN346" s="2"/>
    </row>
    <row r="347" spans="1:40" ht="15.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4"/>
      <c r="AN347" s="2"/>
    </row>
    <row r="348" spans="1:40" ht="15.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4"/>
      <c r="AN348" s="2"/>
    </row>
    <row r="349" spans="1:40" ht="15.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4"/>
      <c r="AN349" s="2"/>
    </row>
    <row r="350" spans="1:40" ht="15.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4"/>
      <c r="AN350" s="2"/>
    </row>
    <row r="351" spans="1:40" ht="15.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4"/>
      <c r="AN351" s="2"/>
    </row>
    <row r="352" spans="1:40" ht="15.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4"/>
      <c r="AN352" s="2"/>
    </row>
    <row r="353" spans="1:40" ht="15.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4"/>
      <c r="AN353" s="2"/>
    </row>
    <row r="354" spans="1:40" ht="15.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4"/>
      <c r="AN354" s="2"/>
    </row>
    <row r="355" spans="1:40" ht="15.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4"/>
      <c r="AN355" s="2"/>
    </row>
    <row r="356" spans="1:40" ht="15.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4"/>
      <c r="AN356" s="2"/>
    </row>
    <row r="357" spans="1:40" ht="15.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4"/>
      <c r="AN357" s="2"/>
    </row>
    <row r="358" spans="1:40" ht="15.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4"/>
      <c r="AN358" s="2"/>
    </row>
    <row r="359" spans="1:40" ht="15.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4"/>
      <c r="AN359" s="2"/>
    </row>
    <row r="360" spans="1:40" ht="15.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4"/>
      <c r="AN360" s="2"/>
    </row>
    <row r="361" spans="1:40" ht="15.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4"/>
      <c r="AN361" s="2"/>
    </row>
    <row r="362" spans="1:40" ht="15.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4"/>
      <c r="AN362" s="2"/>
    </row>
    <row r="363" spans="1:40" ht="15.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4"/>
      <c r="AN363" s="2"/>
    </row>
    <row r="364" spans="1:40" ht="15.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4"/>
      <c r="AN364" s="2"/>
    </row>
    <row r="365" spans="1:40" ht="15.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4"/>
      <c r="AN365" s="2"/>
    </row>
    <row r="366" spans="1:40" ht="15.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4"/>
      <c r="AN366" s="2"/>
    </row>
    <row r="367" spans="1:40" ht="15.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4"/>
      <c r="AN367" s="2"/>
    </row>
    <row r="368" spans="1:40" ht="15.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4"/>
      <c r="AN368" s="2"/>
    </row>
    <row r="369" spans="1:40" ht="15.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4"/>
      <c r="AN369" s="2"/>
    </row>
    <row r="370" spans="1:40" ht="15.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4"/>
      <c r="AN370" s="2"/>
    </row>
    <row r="371" spans="1:40" ht="15.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4"/>
      <c r="AN371" s="2"/>
    </row>
    <row r="372" spans="1:40" ht="15.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4"/>
      <c r="AN372" s="2"/>
    </row>
    <row r="373" spans="1:40" ht="15.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4"/>
      <c r="AN373" s="2"/>
    </row>
    <row r="374" spans="1:40" ht="15.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4"/>
      <c r="AN374" s="2"/>
    </row>
    <row r="375" spans="1:40" ht="15.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4"/>
      <c r="AN375" s="2"/>
    </row>
    <row r="376" spans="1:40" ht="15.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4"/>
      <c r="AN376" s="2"/>
    </row>
    <row r="377" spans="1:40" ht="15.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4"/>
      <c r="AN377" s="2"/>
    </row>
    <row r="378" spans="1:40" ht="15.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4"/>
      <c r="AN378" s="2"/>
    </row>
    <row r="379" spans="1:40" ht="15.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4"/>
      <c r="AN379" s="2"/>
    </row>
    <row r="380" spans="1:40" ht="15.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4"/>
      <c r="AN380" s="2"/>
    </row>
    <row r="381" spans="1:40" ht="15.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4"/>
      <c r="AN381" s="2"/>
    </row>
    <row r="382" spans="1:40" ht="15.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4"/>
      <c r="AN382" s="2"/>
    </row>
    <row r="383" spans="1:40" ht="15.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4"/>
      <c r="AN383" s="2"/>
    </row>
    <row r="384" spans="1:40" ht="15.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4"/>
      <c r="AN384" s="2"/>
    </row>
    <row r="385" spans="1:40" ht="15.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4"/>
      <c r="AN385" s="2"/>
    </row>
    <row r="386" spans="1:40" ht="15.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4"/>
      <c r="AN386" s="2"/>
    </row>
    <row r="387" spans="1:40" ht="15.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4"/>
      <c r="AN387" s="2"/>
    </row>
    <row r="388" spans="1:40" ht="15.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4"/>
      <c r="AN388" s="2"/>
    </row>
    <row r="389" spans="1:40" ht="15.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4"/>
      <c r="AN389" s="2"/>
    </row>
    <row r="390" spans="1:40" ht="15.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4"/>
      <c r="AN390" s="2"/>
    </row>
    <row r="391" spans="1:40" ht="15.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4"/>
      <c r="AN391" s="2"/>
    </row>
    <row r="392" spans="1:40" ht="15.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4"/>
      <c r="AN392" s="2"/>
    </row>
    <row r="393" spans="1:40" ht="15.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4"/>
      <c r="AN393" s="2"/>
    </row>
    <row r="394" spans="1:40" ht="15.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4"/>
      <c r="AN394" s="2"/>
    </row>
    <row r="395" spans="1:40" ht="15.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4"/>
      <c r="AN395" s="2"/>
    </row>
    <row r="396" spans="1:40" ht="15.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4"/>
      <c r="AN396" s="2"/>
    </row>
    <row r="397" spans="1:40" ht="15.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4"/>
      <c r="AN397" s="2"/>
    </row>
    <row r="398" spans="1:40" ht="15.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4"/>
      <c r="AN398" s="2"/>
    </row>
    <row r="399" spans="1:40" ht="15.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4"/>
      <c r="AN399" s="2"/>
    </row>
    <row r="400" spans="1:40" ht="15.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4"/>
      <c r="AN400" s="2"/>
    </row>
    <row r="401" spans="1:40" ht="15.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4"/>
      <c r="AN401" s="2"/>
    </row>
    <row r="402" spans="1:40" ht="15.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4"/>
      <c r="AN402" s="2"/>
    </row>
    <row r="403" spans="1:40" ht="15.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4"/>
      <c r="AN403" s="2"/>
    </row>
    <row r="404" spans="1:40" ht="15.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4"/>
      <c r="AN404" s="2"/>
    </row>
    <row r="405" spans="1:40" ht="15.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4"/>
      <c r="AN405" s="2"/>
    </row>
    <row r="406" spans="1:40" ht="15.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4"/>
      <c r="AN406" s="2"/>
    </row>
    <row r="407" spans="1:40" ht="15.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4"/>
      <c r="AN407" s="2"/>
    </row>
    <row r="408" spans="1:40" ht="15.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4"/>
      <c r="AN408" s="2"/>
    </row>
    <row r="409" spans="1:40" ht="15.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4"/>
      <c r="AN409" s="2"/>
    </row>
    <row r="410" spans="1:40" ht="15.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4"/>
      <c r="AN410" s="2"/>
    </row>
    <row r="411" spans="1:40" ht="15.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4"/>
      <c r="AN411" s="2"/>
    </row>
    <row r="412" spans="1:40" ht="15.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4"/>
      <c r="AN412" s="2"/>
    </row>
    <row r="413" spans="1:40" ht="15.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4"/>
      <c r="AN413" s="2"/>
    </row>
    <row r="414" spans="1:40" ht="15.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4"/>
      <c r="AN414" s="2"/>
    </row>
    <row r="415" spans="1:40" ht="15.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4"/>
      <c r="AN415" s="2"/>
    </row>
    <row r="416" spans="1:40" ht="15.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4"/>
      <c r="AN416" s="2"/>
    </row>
    <row r="417" spans="1:40" ht="15.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4"/>
      <c r="AN417" s="2"/>
    </row>
    <row r="418" spans="1:40" ht="15.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4"/>
      <c r="AN418" s="2"/>
    </row>
    <row r="419" spans="1:40" ht="15.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4"/>
      <c r="AN419" s="2"/>
    </row>
    <row r="420" spans="1:40" ht="15.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4"/>
      <c r="AN420" s="2"/>
    </row>
    <row r="421" spans="1:40" ht="15.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4"/>
      <c r="AN421" s="2"/>
    </row>
    <row r="422" spans="1:40" ht="15.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4"/>
      <c r="AN422" s="2"/>
    </row>
    <row r="423" spans="1:40" ht="15.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4"/>
      <c r="AN423" s="2"/>
    </row>
    <row r="424" spans="1:40" ht="15.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4"/>
      <c r="AN424" s="2"/>
    </row>
    <row r="425" spans="1:40" ht="15.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4"/>
      <c r="AN425" s="2"/>
    </row>
    <row r="426" spans="1:40" ht="15.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4"/>
      <c r="AN426" s="2"/>
    </row>
    <row r="427" spans="1:40" ht="15.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4"/>
      <c r="AN427" s="2"/>
    </row>
    <row r="428" spans="1:40" ht="15.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4"/>
      <c r="AN428" s="2"/>
    </row>
    <row r="429" spans="1:40" ht="15.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4"/>
      <c r="AN429" s="2"/>
    </row>
    <row r="430" spans="1:40" ht="15.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4"/>
      <c r="AN430" s="2"/>
    </row>
    <row r="431" spans="1:40" ht="15.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4"/>
      <c r="AN431" s="2"/>
    </row>
    <row r="432" spans="1:40" ht="15.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4"/>
      <c r="AN432" s="2"/>
    </row>
    <row r="433" spans="1:40" ht="15.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4"/>
      <c r="AN433" s="2"/>
    </row>
    <row r="434" spans="1:40" ht="15.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4"/>
      <c r="AN434" s="2"/>
    </row>
    <row r="435" spans="1:40" ht="15.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4"/>
      <c r="AN435" s="2"/>
    </row>
    <row r="436" spans="1:40" ht="15.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4"/>
      <c r="AN436" s="2"/>
    </row>
    <row r="437" spans="1:40" ht="15.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4"/>
      <c r="AN437" s="2"/>
    </row>
    <row r="438" spans="1:40" ht="15.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4"/>
      <c r="AN438" s="2"/>
    </row>
    <row r="439" spans="1:40" ht="15.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4"/>
      <c r="AN439" s="2"/>
    </row>
    <row r="440" spans="1:40" ht="15.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4"/>
      <c r="AN440" s="2"/>
    </row>
    <row r="441" spans="1:40" ht="15.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4"/>
      <c r="AN441" s="2"/>
    </row>
    <row r="442" spans="1:40" ht="15.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4"/>
      <c r="AN442" s="2"/>
    </row>
    <row r="443" spans="1:40" ht="15.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4"/>
      <c r="AN443" s="2"/>
    </row>
    <row r="444" spans="1:40" ht="15.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4"/>
      <c r="AN444" s="2"/>
    </row>
    <row r="445" spans="1:40" ht="15.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4"/>
      <c r="AN445" s="2"/>
    </row>
    <row r="446" spans="1:40" ht="15.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4"/>
      <c r="AN446" s="2"/>
    </row>
    <row r="447" spans="1:40" ht="15.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4"/>
      <c r="AN447" s="2"/>
    </row>
    <row r="448" spans="1:40" ht="15.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4"/>
      <c r="AN448" s="2"/>
    </row>
    <row r="449" spans="1:40" ht="15.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4"/>
      <c r="AN449" s="2"/>
    </row>
    <row r="450" spans="1:40" ht="15.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4"/>
      <c r="AN450" s="2"/>
    </row>
    <row r="451" spans="1:40" ht="15.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4"/>
      <c r="AN451" s="2"/>
    </row>
    <row r="452" spans="1:40" ht="15.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4"/>
      <c r="AN452" s="2"/>
    </row>
    <row r="453" spans="1:40" ht="15.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4"/>
      <c r="AN453" s="2"/>
    </row>
    <row r="454" spans="1:40" ht="15.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4"/>
      <c r="AN454" s="2"/>
    </row>
    <row r="455" spans="1:40" ht="15.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4"/>
      <c r="AN455" s="2"/>
    </row>
    <row r="456" spans="1:40" ht="15.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4"/>
      <c r="AN456" s="2"/>
    </row>
    <row r="457" spans="1:40" ht="15.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4"/>
      <c r="AN457" s="2"/>
    </row>
    <row r="458" spans="1:40" ht="15.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4"/>
      <c r="AN458" s="2"/>
    </row>
    <row r="459" spans="1:40" ht="15.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4"/>
      <c r="AN459" s="2"/>
    </row>
    <row r="460" spans="1:40" ht="15.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4"/>
      <c r="AN460" s="2"/>
    </row>
    <row r="461" spans="1:40" ht="15.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4"/>
      <c r="AN461" s="2"/>
    </row>
    <row r="462" spans="1:40" ht="15.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4"/>
      <c r="AN462" s="2"/>
    </row>
    <row r="463" spans="1:40" ht="15.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4"/>
      <c r="AN463" s="2"/>
    </row>
    <row r="464" spans="1:40" ht="15.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4"/>
      <c r="AN464" s="2"/>
    </row>
    <row r="465" spans="1:40" ht="15.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4"/>
      <c r="AN465" s="2"/>
    </row>
    <row r="466" spans="1:40" ht="15.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4"/>
      <c r="AN466" s="2"/>
    </row>
    <row r="467" spans="1:40" ht="15.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4"/>
      <c r="AN467" s="2"/>
    </row>
    <row r="468" spans="1:40" ht="15.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4"/>
      <c r="AN468" s="2"/>
    </row>
    <row r="469" spans="1:40" ht="15.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4"/>
      <c r="AN469" s="2"/>
    </row>
    <row r="470" spans="1:40" ht="15.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4"/>
      <c r="AN470" s="2"/>
    </row>
    <row r="471" spans="1:40" ht="15.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4"/>
      <c r="AN471" s="2"/>
    </row>
    <row r="472" spans="1:40" ht="15.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4"/>
      <c r="AN472" s="2"/>
    </row>
    <row r="473" spans="1:40" ht="15.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4"/>
      <c r="AN473" s="2"/>
    </row>
    <row r="474" spans="1:40" ht="15.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4"/>
      <c r="AN474" s="2"/>
    </row>
    <row r="475" spans="1:40" ht="15.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4"/>
      <c r="AN475" s="2"/>
    </row>
    <row r="476" spans="1:40" ht="15.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4"/>
      <c r="AN476" s="2"/>
    </row>
    <row r="477" spans="1:40" ht="15.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4"/>
      <c r="AN477" s="2"/>
    </row>
    <row r="478" spans="1:40" ht="15.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4"/>
      <c r="AN478" s="2"/>
    </row>
    <row r="479" spans="1:40" ht="15.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4"/>
      <c r="AN479" s="2"/>
    </row>
    <row r="480" spans="1:40" ht="15.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4"/>
      <c r="AN480" s="2"/>
    </row>
    <row r="481" spans="1:40" ht="15.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4"/>
      <c r="AN481" s="2"/>
    </row>
    <row r="482" spans="1:40" ht="15.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4"/>
      <c r="AN482" s="2"/>
    </row>
    <row r="483" spans="1:40" ht="15.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4"/>
      <c r="AN483" s="2"/>
    </row>
    <row r="484" spans="1:40" ht="15.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4"/>
      <c r="AN484" s="2"/>
    </row>
    <row r="485" spans="1:40" ht="15.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4"/>
      <c r="AN485" s="2"/>
    </row>
    <row r="486" spans="1:40" ht="15.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4"/>
      <c r="AN486" s="2"/>
    </row>
    <row r="487" spans="1:40" ht="15.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4"/>
      <c r="AN487" s="2"/>
    </row>
    <row r="488" spans="1:40" ht="15.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4"/>
      <c r="AN488" s="2"/>
    </row>
    <row r="489" spans="1:40" ht="15.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4"/>
      <c r="AN489" s="2"/>
    </row>
    <row r="490" spans="1:40" ht="15.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4"/>
      <c r="AN490" s="2"/>
    </row>
    <row r="491" spans="1:40" ht="15.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4"/>
      <c r="AN491" s="2"/>
    </row>
    <row r="492" spans="1:40" ht="15.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4"/>
      <c r="AN492" s="2"/>
    </row>
    <row r="493" spans="1:40" ht="15.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4"/>
      <c r="AN493" s="2"/>
    </row>
    <row r="494" spans="1:40" ht="15.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4"/>
      <c r="AN494" s="2"/>
    </row>
    <row r="495" spans="1:40" ht="15.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4"/>
      <c r="AN495" s="2"/>
    </row>
    <row r="496" spans="1:40" ht="15.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4"/>
      <c r="AN496" s="2"/>
    </row>
    <row r="497" spans="1:40" ht="15.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4"/>
      <c r="AN497" s="2"/>
    </row>
    <row r="498" spans="1:40" ht="15.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4"/>
      <c r="AN498" s="2"/>
    </row>
    <row r="499" spans="1:40" ht="15.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4"/>
      <c r="AN499" s="2"/>
    </row>
    <row r="500" spans="1:40" ht="15.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4"/>
      <c r="AN500" s="2"/>
    </row>
    <row r="501" spans="1:40" ht="15.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4"/>
      <c r="AN501" s="2"/>
    </row>
    <row r="502" spans="1:40" ht="15.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4"/>
      <c r="AN502" s="2"/>
    </row>
    <row r="503" spans="1:40" ht="15.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4"/>
      <c r="AN503" s="2"/>
    </row>
    <row r="504" spans="1:40" ht="15.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4"/>
      <c r="AN504" s="2"/>
    </row>
    <row r="505" spans="1:40" ht="15.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4"/>
      <c r="AN505" s="2"/>
    </row>
    <row r="506" spans="1:40" ht="15.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4"/>
      <c r="AN506" s="2"/>
    </row>
    <row r="507" spans="1:40" ht="15.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4"/>
      <c r="AN507" s="2"/>
    </row>
    <row r="508" spans="1:40" ht="15.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4"/>
      <c r="AN508" s="2"/>
    </row>
    <row r="509" spans="1:40" ht="15.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4"/>
      <c r="AN509" s="2"/>
    </row>
    <row r="510" spans="1:40" ht="15.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4"/>
      <c r="AN510" s="2"/>
    </row>
    <row r="511" spans="1:40" ht="15.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4"/>
      <c r="AN511" s="2"/>
    </row>
    <row r="512" spans="1:40" ht="15.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4"/>
      <c r="AN512" s="2"/>
    </row>
    <row r="513" spans="1:40" ht="15.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4"/>
      <c r="AN513" s="2"/>
    </row>
    <row r="514" spans="1:40" ht="15.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4"/>
      <c r="AN514" s="2"/>
    </row>
    <row r="515" spans="1:40" ht="15.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4"/>
      <c r="AN515" s="2"/>
    </row>
    <row r="516" spans="1:40" ht="15.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4"/>
      <c r="AN516" s="2"/>
    </row>
    <row r="517" spans="1:40" ht="15.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4"/>
      <c r="AN517" s="2"/>
    </row>
    <row r="518" spans="1:40" ht="15.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4"/>
      <c r="AN518" s="2"/>
    </row>
    <row r="519" spans="1:40" ht="15.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4"/>
      <c r="AN519" s="2"/>
    </row>
    <row r="520" spans="1:40" ht="15.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4"/>
      <c r="AN520" s="2"/>
    </row>
    <row r="521" spans="1:40" ht="15.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4"/>
      <c r="AN521" s="2"/>
    </row>
    <row r="522" spans="1:40" ht="15.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4"/>
      <c r="AN522" s="2"/>
    </row>
    <row r="523" spans="1:40" ht="15.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4"/>
      <c r="AN523" s="2"/>
    </row>
    <row r="524" spans="1:40" ht="15.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4"/>
      <c r="AN524" s="2"/>
    </row>
    <row r="525" spans="1:40" ht="15.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4"/>
      <c r="AN525" s="2"/>
    </row>
    <row r="526" spans="1:40" ht="15.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4"/>
      <c r="AN526" s="2"/>
    </row>
    <row r="527" spans="1:40" ht="15.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4"/>
      <c r="AN527" s="2"/>
    </row>
    <row r="528" spans="1:40" ht="15.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4"/>
      <c r="AN528" s="2"/>
    </row>
    <row r="529" spans="1:40" ht="15.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4"/>
      <c r="AN529" s="2"/>
    </row>
    <row r="530" spans="1:40" ht="15.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4"/>
      <c r="AN530" s="2"/>
    </row>
    <row r="531" spans="1:40" ht="15.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4"/>
      <c r="AN531" s="2"/>
    </row>
    <row r="532" spans="1:40" ht="15.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4"/>
      <c r="AN532" s="2"/>
    </row>
    <row r="533" spans="1:40" ht="15.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4"/>
      <c r="AN533" s="2"/>
    </row>
    <row r="534" spans="1:40" ht="15.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4"/>
      <c r="AN534" s="2"/>
    </row>
    <row r="535" spans="1:40" ht="15.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4"/>
      <c r="AN535" s="2"/>
    </row>
    <row r="536" spans="1:40" ht="15.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4"/>
      <c r="AN536" s="2"/>
    </row>
    <row r="537" spans="1:40" ht="15.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4"/>
      <c r="AN537" s="2"/>
    </row>
    <row r="538" spans="1:40" ht="15.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4"/>
      <c r="AN538" s="2"/>
    </row>
    <row r="539" spans="1:40" ht="15.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4"/>
      <c r="AN539" s="2"/>
    </row>
    <row r="540" spans="1:40" ht="15.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4"/>
      <c r="AN540" s="2"/>
    </row>
    <row r="541" spans="1:40" ht="15.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4"/>
      <c r="AN541" s="2"/>
    </row>
    <row r="542" spans="1:40" ht="15.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4"/>
      <c r="AN542" s="2"/>
    </row>
    <row r="543" spans="1:40" ht="15.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4"/>
      <c r="AN543" s="2"/>
    </row>
    <row r="544" spans="1:40" ht="15.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4"/>
      <c r="AN544" s="2"/>
    </row>
    <row r="545" spans="1:40" ht="15.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4"/>
      <c r="AN545" s="2"/>
    </row>
    <row r="546" spans="1:40" ht="15.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4"/>
      <c r="AN546" s="2"/>
    </row>
    <row r="547" spans="1:40" ht="15.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4"/>
      <c r="AN547" s="2"/>
    </row>
    <row r="548" spans="1:40" ht="15.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4"/>
      <c r="AN548" s="2"/>
    </row>
    <row r="549" spans="1:40" ht="15.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4"/>
      <c r="AN549" s="2"/>
    </row>
    <row r="550" spans="1:40" ht="15.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4"/>
      <c r="AN550" s="2"/>
    </row>
    <row r="551" spans="1:40" ht="15.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4"/>
      <c r="AN551" s="2"/>
    </row>
    <row r="552" spans="1:40" ht="15.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4"/>
      <c r="AN552" s="2"/>
    </row>
    <row r="553" spans="1:40" ht="15.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4"/>
      <c r="AN553" s="2"/>
    </row>
    <row r="554" spans="1:40" ht="15.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4"/>
      <c r="AN554" s="2"/>
    </row>
    <row r="555" spans="1:40" ht="15.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4"/>
      <c r="AN555" s="2"/>
    </row>
    <row r="556" spans="1:40" ht="15.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4"/>
      <c r="AN556" s="2"/>
    </row>
    <row r="557" spans="1:40" ht="15.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4"/>
      <c r="AN557" s="2"/>
    </row>
    <row r="558" spans="1:40" ht="15.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4"/>
      <c r="AN558" s="2"/>
    </row>
    <row r="559" spans="1:40" ht="15.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4"/>
      <c r="AN559" s="2"/>
    </row>
    <row r="560" spans="1:40" ht="15.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4"/>
      <c r="AN560" s="2"/>
    </row>
    <row r="561" spans="1:40" ht="15.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4"/>
      <c r="AN561" s="2"/>
    </row>
    <row r="562" spans="1:40" ht="15.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4"/>
      <c r="AN562" s="2"/>
    </row>
    <row r="563" spans="1:40" ht="15.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4"/>
      <c r="AN563" s="2"/>
    </row>
    <row r="564" spans="1:40" ht="15.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4"/>
      <c r="AN564" s="2"/>
    </row>
    <row r="565" spans="1:40" ht="15.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4"/>
      <c r="AN565" s="2"/>
    </row>
    <row r="566" spans="1:40" ht="15.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4"/>
      <c r="AN566" s="2"/>
    </row>
    <row r="567" spans="1:40" ht="15.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4"/>
      <c r="AN567" s="2"/>
    </row>
    <row r="568" spans="1:40" ht="15.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4"/>
      <c r="AN568" s="2"/>
    </row>
    <row r="569" spans="1:40" ht="15.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4"/>
      <c r="AN569" s="2"/>
    </row>
    <row r="570" spans="1:40" ht="15.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4"/>
      <c r="AN570" s="2"/>
    </row>
    <row r="571" spans="1:40" ht="15.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4"/>
      <c r="AN571" s="2"/>
    </row>
    <row r="572" spans="1:40" ht="15.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4"/>
      <c r="AN572" s="2"/>
    </row>
    <row r="573" spans="1:40" ht="15.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4"/>
      <c r="AN573" s="2"/>
    </row>
    <row r="574" spans="1:40" ht="15.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4"/>
      <c r="AN574" s="2"/>
    </row>
    <row r="575" spans="1:40" ht="15.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4"/>
      <c r="AN575" s="2"/>
    </row>
    <row r="576" spans="1:40" ht="15.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4"/>
      <c r="AN576" s="2"/>
    </row>
    <row r="577" spans="1:40" ht="15.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4"/>
      <c r="AN577" s="2"/>
    </row>
    <row r="578" spans="1:40" ht="15.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4"/>
      <c r="AN578" s="2"/>
    </row>
    <row r="579" spans="1:40" ht="15.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4"/>
      <c r="AN579" s="2"/>
    </row>
    <row r="580" spans="1:40" ht="15.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4"/>
      <c r="AN580" s="2"/>
    </row>
    <row r="581" spans="1:40" ht="15.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4"/>
      <c r="AN581" s="2"/>
    </row>
    <row r="582" spans="1:40" ht="15.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4"/>
      <c r="AN582" s="2"/>
    </row>
    <row r="583" spans="1:40" ht="15.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4"/>
      <c r="AN583" s="2"/>
    </row>
    <row r="584" spans="1:40" ht="15.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4"/>
      <c r="AN584" s="2"/>
    </row>
    <row r="585" spans="1:40" ht="15.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4"/>
      <c r="AN585" s="2"/>
    </row>
    <row r="586" spans="1:40" ht="15.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4"/>
      <c r="AN586" s="2"/>
    </row>
    <row r="587" spans="1:40" ht="15.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4"/>
      <c r="AN587" s="2"/>
    </row>
    <row r="588" spans="1:40" ht="15.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4"/>
      <c r="AN588" s="2"/>
    </row>
    <row r="589" spans="1:40" ht="15.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4"/>
      <c r="AN589" s="2"/>
    </row>
    <row r="590" spans="1:40" ht="15.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4"/>
      <c r="AN590" s="2"/>
    </row>
    <row r="591" spans="1:40" ht="15.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4"/>
      <c r="AN591" s="2"/>
    </row>
    <row r="592" spans="1:40" ht="15.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4"/>
      <c r="AN592" s="2"/>
    </row>
    <row r="593" spans="1:40" ht="15.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4"/>
      <c r="AN593" s="2"/>
    </row>
    <row r="594" spans="1:40" ht="15.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4"/>
      <c r="AN594" s="2"/>
    </row>
    <row r="595" spans="1:40" ht="15.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4"/>
      <c r="AN595" s="2"/>
    </row>
    <row r="596" spans="1:40" ht="15.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4"/>
      <c r="AN596" s="2"/>
    </row>
    <row r="597" spans="1:40" ht="15.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4"/>
      <c r="AN597" s="2"/>
    </row>
    <row r="598" spans="1:40" ht="15.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4"/>
      <c r="AN598" s="2"/>
    </row>
    <row r="599" spans="1:40" ht="15.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4"/>
      <c r="AN599" s="2"/>
    </row>
    <row r="600" spans="1:40" ht="15.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4"/>
      <c r="AN600" s="2"/>
    </row>
    <row r="601" spans="1:40" ht="15.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4"/>
      <c r="AN601" s="2"/>
    </row>
    <row r="602" spans="1:40" ht="15.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4"/>
      <c r="AN602" s="2"/>
    </row>
    <row r="603" spans="1:40" ht="15.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4"/>
      <c r="AN603" s="2"/>
    </row>
    <row r="604" spans="1:40" ht="15.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4"/>
      <c r="AN604" s="2"/>
    </row>
    <row r="605" spans="1:40" ht="15.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4"/>
      <c r="AN605" s="2"/>
    </row>
    <row r="606" spans="1:40" ht="15.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4"/>
      <c r="AN606" s="2"/>
    </row>
    <row r="607" spans="1:40" ht="15.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4"/>
      <c r="AN607" s="2"/>
    </row>
    <row r="608" spans="1:40" ht="15.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4"/>
      <c r="AN608" s="2"/>
    </row>
    <row r="609" spans="1:40" ht="15.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4"/>
      <c r="AN609" s="2"/>
    </row>
    <row r="610" spans="1:40" ht="15.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4"/>
      <c r="AN610" s="2"/>
    </row>
    <row r="611" spans="1:40" ht="15.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4"/>
      <c r="AN611" s="2"/>
    </row>
    <row r="612" spans="1:40" ht="15.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4"/>
      <c r="AN612" s="2"/>
    </row>
    <row r="613" spans="1:40" ht="15.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4"/>
      <c r="AN613" s="2"/>
    </row>
    <row r="614" spans="1:40" ht="15.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4"/>
      <c r="AN614" s="2"/>
    </row>
    <row r="615" spans="1:40" ht="15.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4"/>
      <c r="AN615" s="2"/>
    </row>
    <row r="616" spans="1:40" ht="15.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4"/>
      <c r="AN616" s="2"/>
    </row>
    <row r="617" spans="1:40" ht="15.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4"/>
      <c r="AN617" s="2"/>
    </row>
    <row r="618" spans="1:40" ht="15.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4"/>
      <c r="AN618" s="2"/>
    </row>
    <row r="619" spans="1:40" ht="15.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4"/>
      <c r="AN619" s="2"/>
    </row>
    <row r="620" spans="1:40" ht="15.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4"/>
      <c r="AN620" s="2"/>
    </row>
    <row r="621" spans="1:40" ht="15.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4"/>
      <c r="AN621" s="2"/>
    </row>
    <row r="622" spans="1:40" ht="15.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4"/>
      <c r="AN622" s="2"/>
    </row>
    <row r="623" spans="1:40" ht="15.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4"/>
      <c r="AN623" s="2"/>
    </row>
    <row r="624" spans="1:40" ht="15.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4"/>
      <c r="AN624" s="2"/>
    </row>
    <row r="625" spans="1:40" ht="15.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4"/>
      <c r="AN625" s="2"/>
    </row>
    <row r="626" spans="1:40" ht="15.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4"/>
      <c r="AN626" s="2"/>
    </row>
    <row r="627" spans="1:40" ht="15.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4"/>
      <c r="AN627" s="2"/>
    </row>
    <row r="628" spans="1:40" ht="15.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4"/>
      <c r="AN628" s="2"/>
    </row>
    <row r="629" spans="1:40" ht="15.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4"/>
      <c r="AN629" s="2"/>
    </row>
    <row r="630" spans="1:40" ht="15.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4"/>
      <c r="AN630" s="2"/>
    </row>
    <row r="631" spans="1:40" ht="15.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4"/>
      <c r="AN631" s="2"/>
    </row>
    <row r="632" spans="1:40" ht="15.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4"/>
      <c r="AN632" s="2"/>
    </row>
    <row r="633" spans="1:40" ht="15.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4"/>
      <c r="AN633" s="2"/>
    </row>
    <row r="634" spans="1:40" ht="15.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4"/>
      <c r="AN634" s="2"/>
    </row>
    <row r="635" spans="1:40" ht="15.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4"/>
      <c r="AN635" s="2"/>
    </row>
    <row r="636" spans="1:40" ht="15.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4"/>
      <c r="AN636" s="2"/>
    </row>
    <row r="637" spans="1:40" ht="15.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4"/>
      <c r="AN637" s="2"/>
    </row>
    <row r="638" spans="1:40" ht="15.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4"/>
      <c r="AN638" s="2"/>
    </row>
    <row r="639" spans="1:40" ht="15.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4"/>
      <c r="AN639" s="2"/>
    </row>
    <row r="640" spans="1:40" ht="15.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4"/>
      <c r="AN640" s="2"/>
    </row>
    <row r="641" spans="1:40" ht="15.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4"/>
      <c r="AN641" s="2"/>
    </row>
    <row r="642" spans="1:40" ht="15.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4"/>
      <c r="AN642" s="2"/>
    </row>
    <row r="643" spans="1:40" ht="15.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4"/>
      <c r="AN643" s="2"/>
    </row>
    <row r="644" spans="1:40" ht="15.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4"/>
      <c r="AN644" s="2"/>
    </row>
    <row r="645" spans="1:40" ht="15.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4"/>
      <c r="AN645" s="2"/>
    </row>
    <row r="646" spans="1:40" ht="15.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4"/>
      <c r="AN646" s="2"/>
    </row>
    <row r="647" spans="1:40" ht="15.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4"/>
      <c r="AN647" s="2"/>
    </row>
    <row r="648" spans="1:40" ht="15.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4"/>
      <c r="AN648" s="2"/>
    </row>
    <row r="649" spans="1:40" ht="15.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4"/>
      <c r="AN649" s="2"/>
    </row>
    <row r="650" spans="1:40" ht="15.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4"/>
      <c r="AN650" s="2"/>
    </row>
    <row r="651" spans="1:40" ht="15.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4"/>
      <c r="AN651" s="2"/>
    </row>
    <row r="652" spans="1:40" ht="15.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4"/>
      <c r="AN652" s="2"/>
    </row>
    <row r="653" spans="1:40" ht="15.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4"/>
      <c r="AN653" s="2"/>
    </row>
    <row r="654" spans="1:40" ht="15.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4"/>
      <c r="AN654" s="2"/>
    </row>
    <row r="655" spans="1:40" ht="15.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4"/>
      <c r="AN655" s="2"/>
    </row>
    <row r="656" spans="1:40" ht="15.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4"/>
      <c r="AN656" s="2"/>
    </row>
    <row r="657" spans="1:40" ht="15.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4"/>
      <c r="AN657" s="2"/>
    </row>
    <row r="658" spans="1:40" ht="15.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4"/>
      <c r="AN658" s="2"/>
    </row>
    <row r="659" spans="1:40" ht="15.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4"/>
      <c r="AN659" s="2"/>
    </row>
    <row r="660" spans="1:40" ht="15.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4"/>
      <c r="AN660" s="2"/>
    </row>
    <row r="661" spans="1:40" ht="15.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4"/>
      <c r="AN661" s="2"/>
    </row>
    <row r="662" spans="1:40" ht="15.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4"/>
      <c r="AN662" s="2"/>
    </row>
    <row r="663" spans="1:40" ht="15.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4"/>
      <c r="AN663" s="2"/>
    </row>
    <row r="664" spans="1:40" ht="15.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4"/>
      <c r="AN664" s="2"/>
    </row>
    <row r="665" spans="1:40" ht="15.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4"/>
      <c r="AN665" s="2"/>
    </row>
    <row r="666" spans="1:40" ht="15.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4"/>
      <c r="AN666" s="2"/>
    </row>
    <row r="667" spans="1:40" ht="15.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4"/>
      <c r="AN667" s="2"/>
    </row>
    <row r="668" spans="1:40" ht="15.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4"/>
      <c r="AN668" s="2"/>
    </row>
    <row r="669" spans="1:40" ht="15.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4"/>
      <c r="AN669" s="2"/>
    </row>
    <row r="670" spans="1:40" ht="15.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4"/>
      <c r="AN670" s="2"/>
    </row>
    <row r="671" spans="1:40" ht="15.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4"/>
      <c r="AN671" s="2"/>
    </row>
    <row r="672" spans="1:40" ht="15.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4"/>
      <c r="AN672" s="2"/>
    </row>
    <row r="673" spans="1:40" ht="15.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4"/>
      <c r="AN673" s="2"/>
    </row>
    <row r="674" spans="1:40" ht="15.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4"/>
      <c r="AN674" s="2"/>
    </row>
    <row r="675" spans="1:40" ht="15.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4"/>
      <c r="AN675" s="2"/>
    </row>
    <row r="676" spans="1:40" ht="15.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4"/>
      <c r="AN676" s="2"/>
    </row>
    <row r="677" spans="1:40" ht="15.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4"/>
      <c r="AN677" s="2"/>
    </row>
    <row r="678" spans="1:40" ht="15.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4"/>
      <c r="AN678" s="2"/>
    </row>
    <row r="679" spans="1:40" ht="15.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4"/>
      <c r="AN679" s="2"/>
    </row>
    <row r="680" spans="1:40" ht="15.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4"/>
      <c r="AN680" s="2"/>
    </row>
    <row r="681" spans="1:40" ht="15.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4"/>
      <c r="AN681" s="2"/>
    </row>
    <row r="682" spans="1:40" ht="15.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4"/>
      <c r="AN682" s="2"/>
    </row>
    <row r="683" spans="1:40" ht="15.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4"/>
      <c r="AN683" s="2"/>
    </row>
    <row r="684" spans="1:40" ht="15.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4"/>
      <c r="AN684" s="2"/>
    </row>
    <row r="685" spans="1:40" ht="15.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4"/>
      <c r="AN685" s="2"/>
    </row>
    <row r="686" spans="1:40" ht="15.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4"/>
      <c r="AN686" s="2"/>
    </row>
    <row r="687" spans="1:40" ht="15.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4"/>
      <c r="AN687" s="2"/>
    </row>
    <row r="688" spans="1:40" ht="15.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4"/>
      <c r="AN688" s="2"/>
    </row>
    <row r="689" spans="1:40" ht="15.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4"/>
      <c r="AN689" s="2"/>
    </row>
    <row r="690" spans="1:40" ht="15.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4"/>
      <c r="AN690" s="2"/>
    </row>
    <row r="691" spans="1:40" ht="15.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4"/>
      <c r="AN691" s="2"/>
    </row>
    <row r="692" spans="1:40" ht="15.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4"/>
      <c r="AN692" s="2"/>
    </row>
    <row r="693" spans="1:40" ht="15.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4"/>
      <c r="AN693" s="2"/>
    </row>
    <row r="694" spans="1:40" ht="15.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4"/>
      <c r="AN694" s="2"/>
    </row>
    <row r="695" spans="1:40" ht="15.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4"/>
      <c r="AN695" s="2"/>
    </row>
    <row r="696" spans="1:40" ht="15.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4"/>
      <c r="AN696" s="2"/>
    </row>
    <row r="697" spans="1:40" ht="15.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4"/>
      <c r="AN697" s="2"/>
    </row>
    <row r="698" spans="1:40" ht="15.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4"/>
      <c r="AN698" s="2"/>
    </row>
    <row r="699" spans="1:40" ht="15.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4"/>
      <c r="AN699" s="2"/>
    </row>
    <row r="700" spans="1:40" ht="15.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4"/>
      <c r="AN700" s="2"/>
    </row>
    <row r="701" spans="1:40" ht="15.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4"/>
      <c r="AN701" s="2"/>
    </row>
    <row r="702" spans="1:40" ht="15.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4"/>
      <c r="AN702" s="2"/>
    </row>
    <row r="703" spans="1:40" ht="15.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4"/>
      <c r="AN703" s="2"/>
    </row>
    <row r="704" spans="1:40" ht="15.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4"/>
      <c r="AN704" s="2"/>
    </row>
    <row r="705" spans="1:40" ht="15.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4"/>
      <c r="AN705" s="2"/>
    </row>
    <row r="706" spans="1:40" ht="15.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4"/>
      <c r="AN706" s="2"/>
    </row>
    <row r="707" spans="1:40" ht="15.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4"/>
      <c r="AN707" s="2"/>
    </row>
    <row r="708" spans="1:40" ht="15.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4"/>
      <c r="AN708" s="2"/>
    </row>
    <row r="709" spans="1:40" ht="15.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4"/>
      <c r="AN709" s="2"/>
    </row>
    <row r="710" spans="1:40" ht="15.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4"/>
      <c r="AN710" s="2"/>
    </row>
    <row r="711" spans="1:40" ht="15.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4"/>
      <c r="AN711" s="2"/>
    </row>
    <row r="712" spans="1:40" ht="15.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4"/>
      <c r="AN712" s="2"/>
    </row>
    <row r="713" spans="1:40" ht="15.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4"/>
      <c r="AN713" s="2"/>
    </row>
    <row r="714" spans="1:40" ht="15.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4"/>
      <c r="AN714" s="2"/>
    </row>
    <row r="715" spans="1:40" ht="15.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4"/>
      <c r="AN715" s="2"/>
    </row>
    <row r="716" spans="1:40" ht="15.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4"/>
      <c r="AN716" s="2"/>
    </row>
    <row r="717" spans="1:40" ht="15.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4"/>
      <c r="AN717" s="2"/>
    </row>
    <row r="718" spans="1:40" ht="15.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4"/>
      <c r="AN718" s="2"/>
    </row>
    <row r="719" spans="1:40" ht="15.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4"/>
      <c r="AN719" s="2"/>
    </row>
    <row r="720" spans="1:40" ht="15.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4"/>
      <c r="AN720" s="2"/>
    </row>
    <row r="721" spans="1:40" ht="15.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4"/>
      <c r="AN721" s="2"/>
    </row>
    <row r="722" spans="1:40" ht="15.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4"/>
      <c r="AN722" s="2"/>
    </row>
    <row r="723" spans="1:40" ht="15.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4"/>
      <c r="AN723" s="2"/>
    </row>
    <row r="724" spans="1:40" ht="15.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4"/>
      <c r="AN724" s="2"/>
    </row>
    <row r="725" spans="1:40" ht="15.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4"/>
      <c r="AN725" s="2"/>
    </row>
    <row r="726" spans="1:40" ht="15.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4"/>
      <c r="AN726" s="2"/>
    </row>
    <row r="727" spans="1:40" ht="15.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4"/>
      <c r="AN727" s="2"/>
    </row>
    <row r="728" spans="1:40" ht="15.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4"/>
      <c r="AN728" s="2"/>
    </row>
    <row r="729" spans="1:40" ht="15.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4"/>
      <c r="AN729" s="2"/>
    </row>
    <row r="730" spans="1:40" ht="15.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4"/>
      <c r="AN730" s="2"/>
    </row>
    <row r="731" spans="1:40" ht="15.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4"/>
      <c r="AN731" s="2"/>
    </row>
    <row r="732" spans="1:40" ht="15.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4"/>
      <c r="AN732" s="2"/>
    </row>
    <row r="733" spans="1:40" ht="15.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4"/>
      <c r="AN733" s="2"/>
    </row>
    <row r="734" spans="1:40" ht="15.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4"/>
      <c r="AN734" s="2"/>
    </row>
    <row r="735" spans="1:40" ht="15.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4"/>
      <c r="AN735" s="2"/>
    </row>
    <row r="736" spans="1:40" ht="15.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4"/>
      <c r="AN736" s="2"/>
    </row>
    <row r="737" spans="1:40" ht="15.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4"/>
      <c r="AN737" s="2"/>
    </row>
    <row r="738" spans="1:40" ht="15.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4"/>
      <c r="AN738" s="2"/>
    </row>
    <row r="739" spans="1:40" ht="15.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4"/>
      <c r="AN739" s="2"/>
    </row>
    <row r="740" spans="1:40" ht="15.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4"/>
      <c r="AN740" s="2"/>
    </row>
    <row r="741" spans="1:40" ht="15.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4"/>
      <c r="AN741" s="2"/>
    </row>
    <row r="742" spans="1:40" ht="15.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4"/>
      <c r="AN742" s="2"/>
    </row>
    <row r="743" spans="1:40" ht="15.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4"/>
      <c r="AN743" s="2"/>
    </row>
    <row r="744" spans="1:40" ht="15.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4"/>
      <c r="AN744" s="2"/>
    </row>
    <row r="745" spans="1:40" ht="15.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4"/>
      <c r="AN745" s="2"/>
    </row>
    <row r="746" spans="1:40" ht="15.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4"/>
      <c r="AN746" s="2"/>
    </row>
    <row r="747" spans="1:40" ht="15.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4"/>
      <c r="AN747" s="2"/>
    </row>
    <row r="748" spans="1:40" ht="15.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4"/>
      <c r="AN748" s="2"/>
    </row>
    <row r="749" spans="1:40" ht="15.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4"/>
      <c r="AN749" s="2"/>
    </row>
    <row r="750" spans="1:40" ht="15.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4"/>
      <c r="AN750" s="2"/>
    </row>
    <row r="751" spans="1:40" ht="15.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4"/>
      <c r="AN751" s="2"/>
    </row>
    <row r="752" spans="1:40" ht="15.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4"/>
      <c r="AN752" s="2"/>
    </row>
    <row r="753" spans="1:40" ht="15.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4"/>
      <c r="AN753" s="2"/>
    </row>
    <row r="754" spans="1:40" ht="15.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4"/>
      <c r="AN754" s="2"/>
    </row>
    <row r="755" spans="1:40" ht="15.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4"/>
      <c r="AN755" s="2"/>
    </row>
    <row r="756" spans="1:40" ht="15.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4"/>
      <c r="AN756" s="2"/>
    </row>
    <row r="757" spans="1:40" ht="15.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4"/>
      <c r="AN757" s="2"/>
    </row>
    <row r="758" spans="1:40" ht="15.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4"/>
      <c r="AN758" s="2"/>
    </row>
    <row r="759" spans="1:40" ht="15.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4"/>
      <c r="AN759" s="2"/>
    </row>
    <row r="760" spans="1:40" ht="15.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4"/>
      <c r="AN760" s="2"/>
    </row>
    <row r="761" spans="1:40" ht="15.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4"/>
      <c r="AN761" s="2"/>
    </row>
    <row r="762" spans="1:40" ht="15.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4"/>
      <c r="AN762" s="2"/>
    </row>
    <row r="763" spans="1:40" ht="15.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4"/>
      <c r="AN763" s="2"/>
    </row>
    <row r="764" spans="1:40" ht="15.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4"/>
      <c r="AN764" s="2"/>
    </row>
    <row r="765" spans="1:40" ht="15.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4"/>
      <c r="AN765" s="2"/>
    </row>
    <row r="766" spans="1:40" ht="15.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4"/>
      <c r="AN766" s="2"/>
    </row>
    <row r="767" spans="1:40" ht="15.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4"/>
      <c r="AN767" s="2"/>
    </row>
    <row r="768" spans="1:40" ht="15.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4"/>
      <c r="AN768" s="2"/>
    </row>
    <row r="769" spans="1:40" ht="15.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4"/>
      <c r="AN769" s="2"/>
    </row>
    <row r="770" spans="1:40" ht="15.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4"/>
      <c r="AN770" s="2"/>
    </row>
    <row r="771" spans="1:40" ht="15.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4"/>
      <c r="AN771" s="2"/>
    </row>
    <row r="772" spans="1:40" ht="15.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4"/>
      <c r="AN772" s="2"/>
    </row>
    <row r="773" spans="1:40" ht="15.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4"/>
      <c r="AN773" s="2"/>
    </row>
    <row r="774" spans="1:40" ht="15.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4"/>
      <c r="AN774" s="2"/>
    </row>
    <row r="775" spans="1:40" ht="15.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4"/>
      <c r="AN775" s="2"/>
    </row>
    <row r="776" spans="1:40" ht="15.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4"/>
      <c r="AN776" s="2"/>
    </row>
    <row r="777" spans="1:40" ht="15.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4"/>
      <c r="AN777" s="2"/>
    </row>
    <row r="778" spans="1:40" ht="15.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4"/>
      <c r="AN778" s="2"/>
    </row>
    <row r="779" spans="1:40" ht="15.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4"/>
      <c r="AN779" s="2"/>
    </row>
    <row r="780" spans="1:40" ht="15.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4"/>
      <c r="AN780" s="2"/>
    </row>
    <row r="781" spans="1:40" ht="15.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4"/>
      <c r="AN781" s="2"/>
    </row>
    <row r="782" spans="1:40" ht="15.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4"/>
      <c r="AN782" s="2"/>
    </row>
    <row r="783" spans="1:40" ht="15.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4"/>
      <c r="AN783" s="2"/>
    </row>
    <row r="784" spans="1:40" ht="15.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4"/>
      <c r="AN784" s="2"/>
    </row>
    <row r="785" spans="1:40" ht="15.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4"/>
      <c r="AN785" s="2"/>
    </row>
    <row r="786" spans="1:40" ht="15.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4"/>
      <c r="AN786" s="2"/>
    </row>
    <row r="787" spans="1:40" ht="15.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4"/>
      <c r="AN787" s="2"/>
    </row>
    <row r="788" spans="1:40" ht="15.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4"/>
      <c r="AN788" s="2"/>
    </row>
    <row r="789" spans="1:40" ht="15.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4"/>
      <c r="AN789" s="2"/>
    </row>
    <row r="790" spans="1:40" ht="15.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4"/>
      <c r="AN790" s="2"/>
    </row>
    <row r="791" spans="1:40" ht="15.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4"/>
      <c r="AN791" s="2"/>
    </row>
    <row r="792" spans="1:40" ht="15.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4"/>
      <c r="AN792" s="2"/>
    </row>
    <row r="793" spans="1:40" ht="15.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4"/>
      <c r="AN793" s="2"/>
    </row>
    <row r="794" spans="1:40" ht="15.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4"/>
      <c r="AN794" s="2"/>
    </row>
    <row r="795" spans="1:40" ht="15.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4"/>
      <c r="AN795" s="2"/>
    </row>
    <row r="796" spans="1:40" ht="15.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4"/>
      <c r="AN796" s="2"/>
    </row>
    <row r="797" spans="1:40" ht="15.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4"/>
      <c r="AN797" s="2"/>
    </row>
    <row r="798" spans="1:40" ht="15.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4"/>
      <c r="AN798" s="2"/>
    </row>
    <row r="799" spans="1:40" ht="15.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4"/>
      <c r="AN799" s="2"/>
    </row>
    <row r="800" spans="1:40" ht="15.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4"/>
      <c r="AN800" s="2"/>
    </row>
    <row r="801" spans="1:40" ht="15.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4"/>
      <c r="AN801" s="2"/>
    </row>
    <row r="802" spans="1:40" ht="15.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4"/>
      <c r="AN802" s="2"/>
    </row>
    <row r="803" spans="1:40" ht="15.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4"/>
      <c r="AN803" s="2"/>
    </row>
    <row r="804" spans="1:40" ht="15.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4"/>
      <c r="AN804" s="2"/>
    </row>
    <row r="805" spans="1:40" ht="15.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4"/>
      <c r="AN805" s="2"/>
    </row>
    <row r="806" spans="1:40" ht="15.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4"/>
      <c r="AN806" s="2"/>
    </row>
    <row r="807" spans="1:40" ht="15.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4"/>
      <c r="AN807" s="2"/>
    </row>
    <row r="808" spans="1:40" ht="15.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4"/>
      <c r="AN808" s="2"/>
    </row>
    <row r="809" spans="1:40" ht="15.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4"/>
      <c r="AN809" s="2"/>
    </row>
    <row r="810" spans="1:40" ht="15.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4"/>
      <c r="AN810" s="2"/>
    </row>
    <row r="811" spans="1:40" ht="15.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4"/>
      <c r="AN811" s="2"/>
    </row>
    <row r="812" spans="1:40" ht="15.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4"/>
      <c r="AN812" s="2"/>
    </row>
    <row r="813" spans="1:40" ht="15.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4"/>
      <c r="AN813" s="2"/>
    </row>
    <row r="814" spans="1:40" ht="15.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4"/>
      <c r="AN814" s="2"/>
    </row>
    <row r="815" spans="1:40" ht="15.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4"/>
      <c r="AN815" s="2"/>
    </row>
    <row r="816" spans="1:40" ht="15.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4"/>
      <c r="AN816" s="2"/>
    </row>
    <row r="817" spans="1:40" ht="15.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4"/>
      <c r="AN817" s="2"/>
    </row>
    <row r="818" spans="1:40" ht="15.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4"/>
      <c r="AN818" s="2"/>
    </row>
    <row r="819" spans="1:40" ht="15.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4"/>
      <c r="AN819" s="2"/>
    </row>
    <row r="820" spans="1:40" ht="15.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4"/>
      <c r="AN820" s="2"/>
    </row>
    <row r="821" spans="1:40" ht="15.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4"/>
      <c r="AN821" s="2"/>
    </row>
    <row r="822" spans="1:40" ht="15.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4"/>
      <c r="AN822" s="2"/>
    </row>
    <row r="823" spans="1:40" ht="15.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4"/>
      <c r="AN823" s="2"/>
    </row>
    <row r="824" spans="1:40" ht="15.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4"/>
      <c r="AN824" s="2"/>
    </row>
    <row r="825" spans="1:40" ht="15.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4"/>
      <c r="AN825" s="2"/>
    </row>
    <row r="826" spans="1:40" ht="15.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4"/>
      <c r="AN826" s="2"/>
    </row>
    <row r="827" spans="1:40" ht="15.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4"/>
      <c r="AN827" s="2"/>
    </row>
    <row r="828" spans="1:40" ht="15.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4"/>
      <c r="AN828" s="2"/>
    </row>
    <row r="829" spans="1:40" ht="15.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4"/>
      <c r="AN829" s="2"/>
    </row>
    <row r="830" spans="1:40" ht="15.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4"/>
      <c r="AN830" s="2"/>
    </row>
    <row r="831" spans="1:40" ht="15.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4"/>
      <c r="AN831" s="2"/>
    </row>
    <row r="832" spans="1:40" ht="15.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4"/>
      <c r="AN832" s="2"/>
    </row>
    <row r="833" spans="1:40" ht="15.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4"/>
      <c r="AN833" s="2"/>
    </row>
    <row r="834" spans="1:40" ht="15.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4"/>
      <c r="AN834" s="2"/>
    </row>
    <row r="835" spans="1:40" ht="15.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4"/>
      <c r="AN835" s="2"/>
    </row>
    <row r="836" spans="1:40" ht="15.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4"/>
      <c r="AN836" s="2"/>
    </row>
    <row r="837" spans="1:40" ht="15.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4"/>
      <c r="AN837" s="2"/>
    </row>
    <row r="838" spans="1:40" ht="15.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4"/>
      <c r="AN838" s="2"/>
    </row>
    <row r="839" spans="1:40" ht="15.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4"/>
      <c r="AN839" s="2"/>
    </row>
    <row r="840" spans="1:40" ht="15.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4"/>
      <c r="AN840" s="2"/>
    </row>
    <row r="841" spans="1:40" ht="15.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4"/>
      <c r="AN841" s="2"/>
    </row>
    <row r="842" spans="1:40" ht="15.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4"/>
      <c r="AN842" s="2"/>
    </row>
    <row r="843" spans="1:40" ht="15.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4"/>
      <c r="AN843" s="2"/>
    </row>
    <row r="844" spans="1:40" ht="15.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4"/>
      <c r="AN844" s="2"/>
    </row>
    <row r="845" spans="1:40" ht="15.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4"/>
      <c r="AN845" s="2"/>
    </row>
    <row r="846" spans="1:40" ht="15.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4"/>
      <c r="AN846" s="2"/>
    </row>
    <row r="847" spans="1:40" ht="15.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4"/>
      <c r="AN847" s="2"/>
    </row>
    <row r="848" spans="1:40" ht="15.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4"/>
      <c r="AN848" s="2"/>
    </row>
    <row r="849" spans="1:40" ht="15.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4"/>
      <c r="AN849" s="2"/>
    </row>
    <row r="850" spans="1:40" ht="15.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4"/>
      <c r="AN850" s="2"/>
    </row>
    <row r="851" spans="1:40" ht="15.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4"/>
      <c r="AN851" s="2"/>
    </row>
    <row r="852" spans="1:40" ht="15.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4"/>
      <c r="AN852" s="2"/>
    </row>
    <row r="853" spans="1:40" ht="15.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4"/>
      <c r="AN853" s="2"/>
    </row>
    <row r="854" spans="1:40" ht="15.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4"/>
      <c r="AN854" s="2"/>
    </row>
    <row r="855" spans="1:40" ht="15.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4"/>
      <c r="AN855" s="2"/>
    </row>
    <row r="856" spans="1:40" ht="15.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4"/>
      <c r="AN856" s="2"/>
    </row>
    <row r="857" spans="1:40" ht="15.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4"/>
      <c r="AN857" s="2"/>
    </row>
    <row r="858" spans="1:40" ht="15.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4"/>
      <c r="AN858" s="2"/>
    </row>
    <row r="859" spans="1:40" ht="15.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4"/>
      <c r="AN859" s="2"/>
    </row>
    <row r="860" spans="1:40" ht="15.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4"/>
      <c r="AN860" s="2"/>
    </row>
    <row r="861" spans="1:40" ht="15.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4"/>
      <c r="AN861" s="2"/>
    </row>
    <row r="862" spans="1:40" ht="15.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4"/>
      <c r="AN862" s="2"/>
    </row>
    <row r="863" spans="1:40" ht="15.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4"/>
      <c r="AN863" s="2"/>
    </row>
    <row r="864" spans="1:40" ht="15.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4"/>
      <c r="AN864" s="2"/>
    </row>
    <row r="865" spans="1:40" ht="15.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4"/>
      <c r="AN865" s="2"/>
    </row>
    <row r="866" spans="1:40" ht="15.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4"/>
      <c r="AN866" s="2"/>
    </row>
    <row r="867" spans="1:40" ht="15.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4"/>
      <c r="AN867" s="2"/>
    </row>
    <row r="868" spans="1:40" ht="15.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4"/>
      <c r="AN868" s="2"/>
    </row>
    <row r="869" spans="1:40" ht="15.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4"/>
      <c r="AN869" s="2"/>
    </row>
    <row r="870" spans="1:40" ht="15.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4"/>
      <c r="AN870" s="2"/>
    </row>
    <row r="871" spans="1:40" ht="15.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4"/>
      <c r="AN871" s="2"/>
    </row>
    <row r="872" spans="1:40" ht="15.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4"/>
      <c r="AN872" s="2"/>
    </row>
    <row r="873" spans="1:40" ht="15.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4"/>
      <c r="AN873" s="2"/>
    </row>
    <row r="874" spans="1:40" ht="15.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4"/>
      <c r="AN874" s="2"/>
    </row>
    <row r="875" spans="1:40" ht="15.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4"/>
      <c r="AN875" s="2"/>
    </row>
    <row r="876" spans="1:40" ht="15.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4"/>
      <c r="AN876" s="2"/>
    </row>
    <row r="877" spans="1:40" ht="15.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4"/>
      <c r="AN877" s="2"/>
    </row>
    <row r="878" spans="1:40" ht="15.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4"/>
      <c r="AN878" s="2"/>
    </row>
    <row r="879" spans="1:40" ht="15.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4"/>
      <c r="AN879" s="2"/>
    </row>
    <row r="880" spans="1:40" ht="15.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4"/>
      <c r="AN880" s="2"/>
    </row>
    <row r="881" spans="1:40" ht="15.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4"/>
      <c r="AN881" s="2"/>
    </row>
    <row r="882" spans="1:40" ht="15.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4"/>
      <c r="AN882" s="2"/>
    </row>
    <row r="883" spans="1:40" ht="15.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4"/>
      <c r="AN883" s="2"/>
    </row>
    <row r="884" spans="1:40" ht="15.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4"/>
      <c r="AN884" s="2"/>
    </row>
    <row r="885" spans="1:40" ht="15.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4"/>
      <c r="AN885" s="2"/>
    </row>
    <row r="886" spans="1:40" ht="15.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4"/>
      <c r="AN886" s="2"/>
    </row>
    <row r="887" spans="1:40" ht="15.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4"/>
      <c r="AN887" s="2"/>
    </row>
    <row r="888" spans="1:40" ht="15.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4"/>
      <c r="AN888" s="2"/>
    </row>
    <row r="889" spans="1:40" ht="15.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4"/>
      <c r="AN889" s="2"/>
    </row>
    <row r="890" spans="1:40" ht="15.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4"/>
      <c r="AN890" s="2"/>
    </row>
    <row r="891" spans="1:40" ht="15.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4"/>
      <c r="AN891" s="2"/>
    </row>
    <row r="892" spans="1:40" ht="15.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4"/>
      <c r="AN892" s="2"/>
    </row>
    <row r="893" spans="1:40" ht="15.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4"/>
      <c r="AN893" s="2"/>
    </row>
    <row r="894" spans="1:40" ht="15.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4"/>
      <c r="AN894" s="2"/>
    </row>
    <row r="895" spans="1:40" ht="15.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4"/>
      <c r="AN895" s="2"/>
    </row>
    <row r="896" spans="1:40" ht="15.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4"/>
      <c r="AN896" s="2"/>
    </row>
    <row r="897" spans="1:40" ht="15.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4"/>
      <c r="AN897" s="2"/>
    </row>
    <row r="898" spans="1:40" ht="15.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4"/>
      <c r="AN898" s="2"/>
    </row>
    <row r="899" spans="1:40" ht="15.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4"/>
      <c r="AN899" s="2"/>
    </row>
    <row r="900" spans="1:40" ht="15.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4"/>
      <c r="AN900" s="2"/>
    </row>
    <row r="901" spans="1:40" ht="15.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4"/>
      <c r="AN901" s="2"/>
    </row>
    <row r="902" spans="1:40" ht="15.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4"/>
      <c r="AN902" s="2"/>
    </row>
    <row r="903" spans="1:40" ht="15.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4"/>
      <c r="AN903" s="2"/>
    </row>
    <row r="904" spans="1:40" ht="15.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4"/>
      <c r="AN904" s="2"/>
    </row>
    <row r="905" spans="1:40" ht="15.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4"/>
      <c r="AN905" s="2"/>
    </row>
    <row r="906" spans="1:40" ht="15.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4"/>
      <c r="AN906" s="2"/>
    </row>
    <row r="907" spans="1:40" ht="15.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4"/>
      <c r="AN907" s="2"/>
    </row>
    <row r="908" spans="1:40" ht="15.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4"/>
      <c r="AN908" s="2"/>
    </row>
    <row r="909" spans="1:40" ht="15.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4"/>
      <c r="AN909" s="2"/>
    </row>
    <row r="910" spans="1:40" ht="15.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4"/>
      <c r="AN910" s="2"/>
    </row>
    <row r="911" spans="1:40" ht="15.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4"/>
      <c r="AN911" s="2"/>
    </row>
    <row r="912" spans="1:40" ht="15.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4"/>
      <c r="AN912" s="2"/>
    </row>
    <row r="913" spans="1:40" ht="15.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4"/>
      <c r="AN913" s="2"/>
    </row>
    <row r="914" spans="1:40" ht="15.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4"/>
      <c r="AN914" s="2"/>
    </row>
    <row r="915" spans="1:40" ht="15.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4"/>
      <c r="AN915" s="2"/>
    </row>
    <row r="916" spans="1:40" ht="15.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4"/>
      <c r="AN916" s="2"/>
    </row>
    <row r="917" spans="1:40" ht="15.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4"/>
      <c r="AN917" s="2"/>
    </row>
    <row r="918" spans="1:40" ht="15.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4"/>
      <c r="AN918" s="2"/>
    </row>
    <row r="919" spans="1:40" ht="15.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4"/>
      <c r="AN919" s="2"/>
    </row>
    <row r="920" spans="1:40" ht="15.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4"/>
      <c r="AN920" s="2"/>
    </row>
    <row r="921" spans="1:40" ht="15.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4"/>
      <c r="AN921" s="2"/>
    </row>
    <row r="922" spans="1:40" ht="15.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4"/>
      <c r="AN922" s="2"/>
    </row>
    <row r="923" spans="1:40" ht="15.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4"/>
      <c r="AN923" s="2"/>
    </row>
    <row r="924" spans="1:40" ht="15.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4"/>
      <c r="AN924" s="2"/>
    </row>
    <row r="925" spans="1:40" ht="15.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4"/>
      <c r="AN925" s="2"/>
    </row>
    <row r="926" spans="1:40" ht="15.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4"/>
      <c r="AN926" s="2"/>
    </row>
    <row r="927" spans="1:40" ht="15.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4"/>
      <c r="AN927" s="2"/>
    </row>
    <row r="928" spans="1:40" ht="15.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4"/>
      <c r="AN928" s="2"/>
    </row>
    <row r="929" spans="1:40" ht="15.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4"/>
      <c r="AN929" s="2"/>
    </row>
    <row r="930" spans="1:40" ht="15.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4"/>
      <c r="AN930" s="2"/>
    </row>
    <row r="931" spans="1:40" ht="15.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4"/>
      <c r="AN931" s="2"/>
    </row>
    <row r="932" spans="1:40" ht="15.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4"/>
      <c r="AN932" s="2"/>
    </row>
    <row r="933" spans="1:40" ht="15.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4"/>
      <c r="AN933" s="2"/>
    </row>
    <row r="934" spans="1:40" ht="15.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4"/>
      <c r="AN934" s="2"/>
    </row>
    <row r="935" spans="1:40" ht="15.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4"/>
      <c r="AN935" s="2"/>
    </row>
    <row r="936" spans="1:40" ht="15.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4"/>
      <c r="AN936" s="2"/>
    </row>
    <row r="937" spans="1:40" ht="15.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4"/>
      <c r="AN937" s="2"/>
    </row>
    <row r="938" spans="1:40" ht="15.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4"/>
      <c r="AN938" s="2"/>
    </row>
    <row r="939" spans="1:40" ht="15.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4"/>
      <c r="AN939" s="2"/>
    </row>
    <row r="940" spans="1:40" ht="15.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4"/>
      <c r="AN940" s="2"/>
    </row>
    <row r="941" spans="1:40" ht="15.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4"/>
      <c r="AN941" s="2"/>
    </row>
    <row r="942" spans="1:40" ht="15.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4"/>
      <c r="AN942" s="2"/>
    </row>
    <row r="943" spans="1:40" ht="15.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4"/>
      <c r="AN943" s="2"/>
    </row>
    <row r="944" spans="1:40" ht="15.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4"/>
      <c r="AN944" s="2"/>
    </row>
    <row r="945" spans="1:40" ht="15.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4"/>
      <c r="AN945" s="2"/>
    </row>
    <row r="946" spans="1:40" ht="15.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4"/>
      <c r="AN946" s="2"/>
    </row>
    <row r="947" spans="1:40" ht="15.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4"/>
      <c r="AN947" s="2"/>
    </row>
    <row r="948" spans="1:40" ht="15.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4"/>
      <c r="AN948" s="2"/>
    </row>
    <row r="949" spans="1:40" ht="15.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4"/>
      <c r="AN949" s="2"/>
    </row>
    <row r="950" spans="1:40" ht="15.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4"/>
      <c r="AN950" s="2"/>
    </row>
    <row r="951" spans="1:40" ht="15.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4"/>
      <c r="AN951" s="2"/>
    </row>
    <row r="952" spans="1:40" ht="15.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4"/>
      <c r="AN952" s="2"/>
    </row>
    <row r="953" spans="1:40" ht="15.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4"/>
      <c r="AN953" s="2"/>
    </row>
    <row r="954" spans="1:40" ht="15.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4"/>
      <c r="AN954" s="2"/>
    </row>
    <row r="955" spans="1:40" ht="15.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4"/>
      <c r="AN955" s="2"/>
    </row>
    <row r="956" spans="1:40" ht="15.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4"/>
      <c r="AN956" s="2"/>
    </row>
    <row r="957" spans="1:40" ht="15.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4"/>
      <c r="AN957" s="2"/>
    </row>
    <row r="958" spans="1:40" ht="15.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4"/>
      <c r="AN958" s="2"/>
    </row>
    <row r="959" spans="1:40" ht="15.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4"/>
      <c r="AN959" s="2"/>
    </row>
    <row r="960" spans="1:40" ht="15.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4"/>
      <c r="AN960" s="2"/>
    </row>
    <row r="961" spans="1:40" ht="15.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4"/>
      <c r="AN961" s="2"/>
    </row>
    <row r="962" spans="1:40" ht="15.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4"/>
      <c r="AN962" s="2"/>
    </row>
    <row r="963" spans="1:40" ht="15.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4"/>
      <c r="AN963" s="2"/>
    </row>
    <row r="964" spans="1:40" ht="15.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4"/>
      <c r="AN964" s="2"/>
    </row>
    <row r="965" spans="1:40" ht="15.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4"/>
      <c r="AN965" s="2"/>
    </row>
    <row r="966" spans="1:40" ht="15.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4"/>
      <c r="AN966" s="2"/>
    </row>
    <row r="967" spans="1:40" ht="15.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4"/>
      <c r="AN967" s="2"/>
    </row>
    <row r="968" spans="1:40" ht="15.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4"/>
      <c r="AN968" s="2"/>
    </row>
    <row r="969" spans="1:40" ht="15.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4"/>
      <c r="AN969" s="2"/>
    </row>
    <row r="970" spans="1:40" ht="15.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4"/>
      <c r="AN970" s="2"/>
    </row>
    <row r="971" spans="1:40" ht="15.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4"/>
      <c r="AN971" s="2"/>
    </row>
    <row r="972" spans="1:40" ht="15.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4"/>
      <c r="AN972" s="2"/>
    </row>
    <row r="973" spans="1:40" ht="15.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4"/>
      <c r="AN973" s="2"/>
    </row>
    <row r="974" spans="1:40" ht="15.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4"/>
      <c r="AN974" s="2"/>
    </row>
    <row r="975" spans="1:40" ht="15.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4"/>
      <c r="AN975" s="2"/>
    </row>
    <row r="976" spans="1:40" ht="15.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4"/>
      <c r="AN976" s="2"/>
    </row>
    <row r="977" spans="1:40" ht="15.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4"/>
      <c r="AN977" s="2"/>
    </row>
    <row r="978" spans="1:40" ht="15.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4"/>
      <c r="AN978" s="2"/>
    </row>
    <row r="979" spans="1:40" ht="15.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4"/>
      <c r="AN979" s="2"/>
    </row>
    <row r="980" spans="1:40" ht="15.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4"/>
      <c r="AN980" s="2"/>
    </row>
    <row r="981" spans="1:40" ht="15.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4"/>
      <c r="AN981" s="2"/>
    </row>
    <row r="982" spans="1:40" ht="15.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4"/>
      <c r="AN982" s="2"/>
    </row>
    <row r="983" spans="1:40" ht="15.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4"/>
      <c r="AN983" s="2"/>
    </row>
    <row r="984" spans="1:40" ht="15.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4"/>
      <c r="AN984" s="2"/>
    </row>
    <row r="985" spans="1:40" ht="15.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4"/>
      <c r="AN985" s="2"/>
    </row>
    <row r="986" spans="1:40" ht="15.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4"/>
      <c r="AN986" s="2"/>
    </row>
    <row r="987" spans="1:40" ht="15.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4"/>
      <c r="AN987" s="2"/>
    </row>
    <row r="988" spans="1:40" ht="15.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4"/>
      <c r="AN988" s="2"/>
    </row>
    <row r="989" spans="1:40" ht="15.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4"/>
      <c r="AN989" s="2"/>
    </row>
    <row r="990" spans="1:40" ht="15.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4"/>
      <c r="AN990" s="2"/>
    </row>
    <row r="991" spans="1:40" ht="15.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4"/>
      <c r="AN991" s="2"/>
    </row>
    <row r="992" spans="1:40" ht="15.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4"/>
      <c r="AN992" s="2"/>
    </row>
    <row r="993" spans="1:40" ht="15.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4"/>
      <c r="AN993" s="2"/>
    </row>
    <row r="994" spans="1:40" ht="15.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4"/>
      <c r="AN994" s="2"/>
    </row>
    <row r="995" spans="1:40" ht="15.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4"/>
      <c r="AN995" s="2"/>
    </row>
    <row r="996" spans="1:40" ht="15.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4"/>
      <c r="AN996" s="2"/>
    </row>
    <row r="997" spans="1:40" ht="15.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4"/>
      <c r="AN997" s="2"/>
    </row>
    <row r="998" spans="1:40" ht="15.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4"/>
      <c r="AN998" s="2"/>
    </row>
    <row r="999" spans="1:40" ht="15.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4"/>
      <c r="AN999" s="2"/>
    </row>
    <row r="1000" spans="1:40" ht="15.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4"/>
      <c r="AN1000" s="2"/>
    </row>
  </sheetData>
  <sheetProtection algorithmName="SHA-512" hashValue="N2XbXDXzXpKD/AVE80g08FmktuGF/7qiVD99kMxYo7rVG+0xSBY657z4VDIEFo6ywhQabHbB+q2TAx10rrW6AQ==" saltValue="FJEcQpeBug3ukFAMr9tx/Q==" spinCount="100000" sheet="1" objects="1" scenarios="1"/>
  <protectedRanges>
    <protectedRange sqref="F183:G184 F180:G181 F170:G170 F81:F85 G81:G128 F87:F122 G130:G169 F124:F156 F158:F169 F11:G80" name="Intervalo1_1"/>
  </protectedRanges>
  <autoFilter ref="A10:AN10" xr:uid="{00000000-0001-0000-0200-000000000000}"/>
  <mergeCells count="88">
    <mergeCell ref="M178:M179"/>
    <mergeCell ref="F9:G9"/>
    <mergeCell ref="H9:H10"/>
    <mergeCell ref="D178:D179"/>
    <mergeCell ref="E178:E179"/>
    <mergeCell ref="F178:G178"/>
    <mergeCell ref="H178:H179"/>
    <mergeCell ref="I9:I10"/>
    <mergeCell ref="J9:J10"/>
    <mergeCell ref="K9:L9"/>
    <mergeCell ref="M9:M10"/>
    <mergeCell ref="A9:A10"/>
    <mergeCell ref="B9:B10"/>
    <mergeCell ref="C9:C10"/>
    <mergeCell ref="D9:D10"/>
    <mergeCell ref="E9:E10"/>
    <mergeCell ref="AI9:AI10"/>
    <mergeCell ref="X9:X10"/>
    <mergeCell ref="Y9:Y10"/>
    <mergeCell ref="Z9:Z10"/>
    <mergeCell ref="AA9:AA10"/>
    <mergeCell ref="AB9:AB10"/>
    <mergeCell ref="AC9:AC10"/>
    <mergeCell ref="AD9:AD10"/>
    <mergeCell ref="W9:W10"/>
    <mergeCell ref="AE9:AE10"/>
    <mergeCell ref="AF9:AF10"/>
    <mergeCell ref="AG9:AG10"/>
    <mergeCell ref="AH9:AH10"/>
    <mergeCell ref="N9:N10"/>
    <mergeCell ref="A1:AI1"/>
    <mergeCell ref="A2:AI2"/>
    <mergeCell ref="B4:M4"/>
    <mergeCell ref="B6:C6"/>
    <mergeCell ref="A8:M8"/>
    <mergeCell ref="N8:X8"/>
    <mergeCell ref="Y8:AI8"/>
    <mergeCell ref="O9:O10"/>
    <mergeCell ref="P9:P10"/>
    <mergeCell ref="Q9:Q10"/>
    <mergeCell ref="R9:R10"/>
    <mergeCell ref="S9:S10"/>
    <mergeCell ref="T9:T10"/>
    <mergeCell ref="U9:U10"/>
    <mergeCell ref="V9:V10"/>
    <mergeCell ref="I214:I215"/>
    <mergeCell ref="J214:J215"/>
    <mergeCell ref="K214:L214"/>
    <mergeCell ref="M214:M215"/>
    <mergeCell ref="A214:A215"/>
    <mergeCell ref="B214:B215"/>
    <mergeCell ref="C214:C215"/>
    <mergeCell ref="D214:D215"/>
    <mergeCell ref="E214:E215"/>
    <mergeCell ref="F214:G214"/>
    <mergeCell ref="H214:H215"/>
    <mergeCell ref="M202:M203"/>
    <mergeCell ref="A202:A203"/>
    <mergeCell ref="B202:B203"/>
    <mergeCell ref="C202:C203"/>
    <mergeCell ref="D202:D203"/>
    <mergeCell ref="E202:E203"/>
    <mergeCell ref="F202:G202"/>
    <mergeCell ref="H202:H203"/>
    <mergeCell ref="B178:B179"/>
    <mergeCell ref="C178:C179"/>
    <mergeCell ref="I202:I203"/>
    <mergeCell ref="J202:J203"/>
    <mergeCell ref="K202:L202"/>
    <mergeCell ref="I178:I179"/>
    <mergeCell ref="J178:J179"/>
    <mergeCell ref="K178:L178"/>
    <mergeCell ref="I190:I191"/>
    <mergeCell ref="J190:J191"/>
    <mergeCell ref="K190:L190"/>
    <mergeCell ref="A11:A65"/>
    <mergeCell ref="A66:A100"/>
    <mergeCell ref="A101:A132"/>
    <mergeCell ref="A133:A170"/>
    <mergeCell ref="A178:A179"/>
    <mergeCell ref="M190:M191"/>
    <mergeCell ref="A190:A191"/>
    <mergeCell ref="B190:B191"/>
    <mergeCell ref="C190:C191"/>
    <mergeCell ref="D190:D191"/>
    <mergeCell ref="E190:E191"/>
    <mergeCell ref="F190:G190"/>
    <mergeCell ref="H190:H191"/>
  </mergeCells>
  <conditionalFormatting sqref="N11:N170">
    <cfRule type="cellIs" dxfId="33" priority="2" stopIfTrue="1" operator="equal">
      <formula>"x"</formula>
    </cfRule>
  </conditionalFormatting>
  <conditionalFormatting sqref="O11:O170">
    <cfRule type="cellIs" dxfId="32" priority="3" operator="equal">
      <formula>"x"</formula>
    </cfRule>
  </conditionalFormatting>
  <conditionalFormatting sqref="P11:P170">
    <cfRule type="cellIs" dxfId="31" priority="4" operator="equal">
      <formula>"x"</formula>
    </cfRule>
  </conditionalFormatting>
  <conditionalFormatting sqref="Q11:Q170">
    <cfRule type="cellIs" dxfId="30" priority="5" stopIfTrue="1" operator="equal">
      <formula>"x"</formula>
    </cfRule>
  </conditionalFormatting>
  <conditionalFormatting sqref="R11:R170">
    <cfRule type="cellIs" dxfId="29" priority="6" operator="equal">
      <formula>"x"</formula>
    </cfRule>
  </conditionalFormatting>
  <conditionalFormatting sqref="S11:S170">
    <cfRule type="cellIs" dxfId="28" priority="8" stopIfTrue="1" operator="equal">
      <formula>$AM$7</formula>
    </cfRule>
    <cfRule type="cellIs" dxfId="27" priority="9" stopIfTrue="1" operator="equal">
      <formula>$AM$6</formula>
    </cfRule>
  </conditionalFormatting>
  <conditionalFormatting sqref="AM6:AM7">
    <cfRule type="cellIs" dxfId="26" priority="7" stopIfTrue="1" operator="equal">
      <formula>$AM$6</formula>
    </cfRule>
  </conditionalFormatting>
  <conditionalFormatting sqref="AN6:AN7">
    <cfRule type="cellIs" dxfId="25" priority="1" stopIfTrue="1" operator="equal">
      <formula>$AN$6</formula>
    </cfRule>
  </conditionalFormatting>
  <dataValidations count="1">
    <dataValidation type="list" allowBlank="1" showErrorMessage="1" sqref="S11:S170" xr:uid="{00000000-0002-0000-0200-000000000000}">
      <formula1>$AM$6:$AM$7</formula1>
    </dataValidation>
  </dataValidations>
  <hyperlinks>
    <hyperlink ref="U74" r:id="rId1" xr:uid="{00000000-0004-0000-0200-000000000000}"/>
    <hyperlink ref="X123" r:id="rId2" xr:uid="{00000000-0004-0000-0200-000001000000}"/>
  </hyperlinks>
  <pageMargins left="0.511811024" right="0.511811024" top="0.78740157499999996" bottom="0.78740157499999996" header="0" footer="0"/>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994"/>
  <sheetViews>
    <sheetView showGridLines="0" zoomScale="90" zoomScaleNormal="90" workbookViewId="0">
      <selection activeCell="D32" sqref="D32:D35"/>
    </sheetView>
  </sheetViews>
  <sheetFormatPr defaultColWidth="12.625" defaultRowHeight="15" customHeight="1" x14ac:dyDescent="0.2"/>
  <cols>
    <col min="1" max="1" width="2.5" customWidth="1"/>
    <col min="2" max="2" width="3.375" customWidth="1"/>
    <col min="3" max="3" width="46.375" customWidth="1"/>
    <col min="4" max="4" width="10.5" customWidth="1"/>
    <col min="5" max="5" width="10"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1:28" x14ac:dyDescent="0.25">
      <c r="A1" s="403"/>
      <c r="B1" s="980" t="s">
        <v>0</v>
      </c>
      <c r="C1" s="938"/>
      <c r="D1" s="938"/>
      <c r="E1" s="938"/>
      <c r="F1" s="938"/>
      <c r="G1" s="938"/>
      <c r="H1" s="938"/>
      <c r="I1" s="938"/>
      <c r="J1" s="938"/>
      <c r="K1" s="938"/>
      <c r="L1" s="938"/>
      <c r="M1" s="938"/>
      <c r="N1" s="938"/>
      <c r="O1" s="938"/>
      <c r="P1" s="938"/>
      <c r="Q1" s="938"/>
      <c r="R1" s="938"/>
      <c r="S1" s="938"/>
      <c r="T1" s="938"/>
      <c r="U1" s="938"/>
      <c r="V1" s="938"/>
      <c r="W1" s="938"/>
      <c r="X1" s="403"/>
    </row>
    <row r="2" spans="1:28" ht="21" customHeight="1" x14ac:dyDescent="0.25">
      <c r="A2" s="404"/>
      <c r="B2" s="938"/>
      <c r="C2" s="938"/>
      <c r="D2" s="938"/>
      <c r="E2" s="938"/>
      <c r="F2" s="938"/>
      <c r="G2" s="938"/>
      <c r="H2" s="938"/>
      <c r="I2" s="938"/>
      <c r="J2" s="938"/>
      <c r="K2" s="938"/>
      <c r="L2" s="938"/>
      <c r="M2" s="938"/>
      <c r="N2" s="938"/>
      <c r="O2" s="938"/>
      <c r="P2" s="938"/>
      <c r="Q2" s="938"/>
      <c r="R2" s="938"/>
      <c r="S2" s="938"/>
      <c r="T2" s="938"/>
      <c r="U2" s="938"/>
      <c r="V2" s="938"/>
      <c r="W2" s="938"/>
      <c r="X2" s="404"/>
      <c r="Y2" s="156"/>
      <c r="Z2" s="156"/>
      <c r="AA2" s="156"/>
      <c r="AB2" s="156"/>
    </row>
    <row r="3" spans="1:28" ht="33.75" customHeight="1" x14ac:dyDescent="0.35">
      <c r="A3" s="403"/>
      <c r="B3" s="981" t="str">
        <f>'Monitoria Anual - 2'!A2</f>
        <v>Plano de Ação Nacional para a Conservação dos Sistemas Lacustres e Lagunares do Sul do Brasil - PAN Lagoas do Sul</v>
      </c>
      <c r="C3" s="982"/>
      <c r="D3" s="982"/>
      <c r="E3" s="982"/>
      <c r="F3" s="982"/>
      <c r="G3" s="982"/>
      <c r="H3" s="982"/>
      <c r="I3" s="982"/>
      <c r="J3" s="982"/>
      <c r="K3" s="982"/>
      <c r="L3" s="982"/>
      <c r="M3" s="982"/>
      <c r="N3" s="982"/>
      <c r="O3" s="982"/>
      <c r="P3" s="982"/>
      <c r="Q3" s="982"/>
      <c r="R3" s="982"/>
      <c r="S3" s="982"/>
      <c r="T3" s="982"/>
      <c r="U3" s="982"/>
      <c r="V3" s="982"/>
      <c r="W3" s="982"/>
      <c r="X3" s="403"/>
      <c r="Y3" s="155"/>
      <c r="Z3" s="155"/>
      <c r="AA3" s="155"/>
      <c r="AB3" s="155"/>
    </row>
    <row r="4" spans="1:28" x14ac:dyDescent="0.25">
      <c r="A4" s="403"/>
      <c r="B4" s="155"/>
      <c r="C4" s="155"/>
      <c r="D4" s="155"/>
      <c r="E4" s="155"/>
      <c r="F4" s="155"/>
      <c r="G4" s="155"/>
      <c r="H4" s="155"/>
      <c r="I4" s="155"/>
      <c r="J4" s="157"/>
      <c r="K4" s="157"/>
      <c r="L4" s="157"/>
      <c r="M4" s="157"/>
      <c r="N4" s="157"/>
      <c r="O4" s="157"/>
      <c r="P4" s="155"/>
      <c r="Q4" s="155"/>
      <c r="R4" s="155"/>
      <c r="S4" s="155"/>
      <c r="T4" s="155"/>
      <c r="U4" s="155"/>
      <c r="V4" s="155"/>
      <c r="W4" s="155"/>
      <c r="X4" s="403"/>
      <c r="Y4" s="155"/>
      <c r="Z4" s="155"/>
      <c r="AA4" s="155"/>
      <c r="AB4" s="155"/>
    </row>
    <row r="5" spans="1:28" ht="57.75" customHeight="1" x14ac:dyDescent="0.2">
      <c r="A5" s="405"/>
      <c r="B5" s="983" t="s">
        <v>1713</v>
      </c>
      <c r="C5" s="938"/>
      <c r="D5" s="1032" t="str">
        <f>'Monitoria Anual - 2'!B4</f>
        <v>Promover a conservação das espécies e ecossistemas e o reconhecimento e apoio aos modos de vida sustentáveis e/ou tradicionais associados ao território das lagoas da planície costeira do sul do Brasil</v>
      </c>
      <c r="E5" s="1033"/>
      <c r="F5" s="1033"/>
      <c r="G5" s="1033"/>
      <c r="H5" s="1033"/>
      <c r="I5" s="1033"/>
      <c r="J5" s="1033"/>
      <c r="K5" s="1033"/>
      <c r="L5" s="1033"/>
      <c r="M5" s="1034"/>
      <c r="N5" s="158"/>
      <c r="O5" s="158"/>
      <c r="P5" s="158"/>
      <c r="Q5" s="158"/>
      <c r="R5" s="158"/>
      <c r="S5" s="159"/>
      <c r="T5" s="159"/>
      <c r="U5" s="159"/>
      <c r="V5" s="159"/>
      <c r="W5" s="159"/>
      <c r="X5" s="405"/>
      <c r="Y5" s="159"/>
      <c r="Z5" s="159"/>
      <c r="AA5" s="159"/>
      <c r="AB5" s="159"/>
    </row>
    <row r="6" spans="1:28" x14ac:dyDescent="0.25">
      <c r="A6" s="403"/>
      <c r="B6" s="155"/>
      <c r="C6" s="155"/>
      <c r="D6" s="155"/>
      <c r="E6" s="155"/>
      <c r="F6" s="155"/>
      <c r="G6" s="155"/>
      <c r="H6" s="155"/>
      <c r="I6" s="155"/>
      <c r="J6" s="157"/>
      <c r="K6" s="157"/>
      <c r="L6" s="157"/>
      <c r="M6" s="157"/>
      <c r="N6" s="157"/>
      <c r="O6" s="157"/>
      <c r="P6" s="155"/>
      <c r="Q6" s="155"/>
      <c r="R6" s="155"/>
      <c r="S6" s="155"/>
      <c r="T6" s="155"/>
      <c r="U6" s="155"/>
      <c r="V6" s="155"/>
      <c r="W6" s="155"/>
      <c r="X6" s="403"/>
      <c r="Y6" s="155"/>
      <c r="Z6" s="155"/>
      <c r="AA6" s="155"/>
      <c r="AB6" s="155"/>
    </row>
    <row r="7" spans="1:28" ht="26.25" customHeight="1" x14ac:dyDescent="0.25">
      <c r="A7" s="403"/>
      <c r="B7" s="983" t="s">
        <v>4</v>
      </c>
      <c r="C7" s="938"/>
      <c r="D7" s="1035" t="str">
        <f>'Monitoria Anual - 2'!B6</f>
        <v>01/04/2021 (Virtual)</v>
      </c>
      <c r="E7" s="1033"/>
      <c r="F7" s="1033"/>
      <c r="G7" s="1034"/>
      <c r="H7" s="159"/>
      <c r="I7" s="160"/>
      <c r="J7" s="157"/>
      <c r="K7" s="157"/>
      <c r="L7" s="157"/>
      <c r="M7" s="157"/>
      <c r="N7" s="157"/>
      <c r="O7" s="157"/>
      <c r="P7" s="155"/>
      <c r="Q7" s="155"/>
      <c r="R7" s="155"/>
      <c r="S7" s="155"/>
      <c r="T7" s="155"/>
      <c r="U7" s="155"/>
      <c r="V7" s="155"/>
      <c r="W7" s="155"/>
      <c r="X7" s="403"/>
      <c r="Y7" s="155"/>
      <c r="Z7" s="155"/>
      <c r="AA7" s="155"/>
      <c r="AB7" s="155"/>
    </row>
    <row r="8" spans="1:28" x14ac:dyDescent="0.25">
      <c r="A8" s="403"/>
      <c r="X8" s="403"/>
    </row>
    <row r="9" spans="1:28" ht="31.5" customHeight="1" x14ac:dyDescent="0.25">
      <c r="A9" s="403"/>
      <c r="B9" s="980" t="s">
        <v>1714</v>
      </c>
      <c r="C9" s="938"/>
      <c r="D9" s="938"/>
      <c r="E9" s="938"/>
      <c r="F9" s="938"/>
      <c r="G9" s="938"/>
      <c r="H9" s="938"/>
      <c r="I9" s="938"/>
      <c r="J9" s="938"/>
      <c r="K9" s="938"/>
      <c r="L9" s="938"/>
      <c r="M9" s="938"/>
      <c r="N9" s="938"/>
      <c r="O9" s="938"/>
      <c r="P9" s="938"/>
      <c r="Q9" s="938"/>
      <c r="R9" s="938"/>
      <c r="S9" s="938"/>
      <c r="T9" s="938"/>
      <c r="U9" s="938"/>
      <c r="V9" s="938"/>
      <c r="W9" s="938"/>
      <c r="X9" s="403"/>
    </row>
    <row r="10" spans="1:28" x14ac:dyDescent="0.25">
      <c r="A10" s="403"/>
      <c r="G10" s="161"/>
      <c r="H10" s="161"/>
      <c r="I10" s="161"/>
      <c r="X10" s="403"/>
    </row>
    <row r="11" spans="1:28" ht="15.75" x14ac:dyDescent="0.25">
      <c r="A11" s="403"/>
      <c r="B11" s="978" t="s">
        <v>1715</v>
      </c>
      <c r="C11" s="979"/>
      <c r="D11" s="4"/>
      <c r="E11" s="4"/>
      <c r="F11" s="4"/>
      <c r="G11" s="4"/>
      <c r="H11" s="4"/>
      <c r="I11" s="4"/>
      <c r="J11" s="4"/>
      <c r="K11" s="4"/>
      <c r="L11" s="4"/>
      <c r="M11" s="4"/>
      <c r="N11" s="4"/>
      <c r="O11" s="4"/>
      <c r="P11" s="4"/>
      <c r="Q11" s="4"/>
      <c r="R11" s="4"/>
      <c r="S11" s="4"/>
      <c r="T11" s="4"/>
      <c r="U11" s="4"/>
      <c r="V11" s="4"/>
      <c r="W11" s="4"/>
      <c r="X11" s="403"/>
    </row>
    <row r="12" spans="1:28" x14ac:dyDescent="0.25">
      <c r="A12" s="403"/>
      <c r="E12" s="155"/>
      <c r="F12" s="985"/>
      <c r="G12" s="986"/>
      <c r="H12" s="162"/>
      <c r="X12" s="403"/>
    </row>
    <row r="13" spans="1:28" ht="33.75" customHeight="1" x14ac:dyDescent="0.25">
      <c r="A13" s="403"/>
      <c r="C13" s="987" t="s">
        <v>2599</v>
      </c>
      <c r="D13" s="988"/>
      <c r="E13" s="988"/>
      <c r="F13" s="988"/>
      <c r="G13" s="989"/>
      <c r="H13" s="163"/>
      <c r="X13" s="403"/>
    </row>
    <row r="14" spans="1:28" ht="34.5" customHeight="1" x14ac:dyDescent="0.2">
      <c r="A14" s="405"/>
      <c r="B14" s="159"/>
      <c r="C14" s="164" t="s">
        <v>1717</v>
      </c>
      <c r="D14" s="165" t="s">
        <v>1718</v>
      </c>
      <c r="E14" s="166" t="s">
        <v>1719</v>
      </c>
      <c r="F14" s="165" t="s">
        <v>1720</v>
      </c>
      <c r="G14" s="167" t="s">
        <v>1719</v>
      </c>
      <c r="H14" s="168"/>
      <c r="I14" s="159"/>
      <c r="J14" s="159"/>
      <c r="K14" s="159"/>
      <c r="L14" s="159"/>
      <c r="M14" s="159"/>
      <c r="N14" s="159"/>
      <c r="O14" s="159"/>
      <c r="P14" s="159"/>
      <c r="Q14" s="159"/>
      <c r="R14" s="159"/>
      <c r="S14" s="159"/>
      <c r="T14" s="159"/>
      <c r="U14" s="159"/>
      <c r="V14" s="159"/>
      <c r="W14" s="159"/>
      <c r="X14" s="405"/>
      <c r="Y14" s="159"/>
      <c r="Z14" s="159"/>
      <c r="AA14" s="159"/>
      <c r="AB14" s="159"/>
    </row>
    <row r="15" spans="1:28" ht="15.75" customHeight="1" x14ac:dyDescent="0.25">
      <c r="A15" s="403"/>
      <c r="C15" s="169" t="s">
        <v>1721</v>
      </c>
      <c r="D15" s="170"/>
      <c r="E15" s="171"/>
      <c r="F15" s="406">
        <f>COUNTA('Monitoria Anual - 2'!S11:S1009)</f>
        <v>11</v>
      </c>
      <c r="G15" s="407">
        <f t="shared" ref="G15:G21" si="0">F15/$F$22</f>
        <v>8.2706766917293228E-2</v>
      </c>
      <c r="H15" s="172"/>
      <c r="X15" s="403"/>
    </row>
    <row r="16" spans="1:28" ht="15.75" x14ac:dyDescent="0.25">
      <c r="A16" s="403"/>
      <c r="C16" s="173" t="s">
        <v>1722</v>
      </c>
      <c r="D16" s="174">
        <f>COUNTA('Monitoria Anual - 2'!N11:N1009)</f>
        <v>0</v>
      </c>
      <c r="E16" s="175">
        <f t="shared" ref="E16:E20" si="1">D16/$D$22</f>
        <v>0</v>
      </c>
      <c r="F16" s="408">
        <f t="shared" ref="F16:F20" si="2">D16-AB16</f>
        <v>0</v>
      </c>
      <c r="G16" s="175">
        <f t="shared" si="0"/>
        <v>0</v>
      </c>
      <c r="H16" s="172"/>
      <c r="X16" s="403"/>
      <c r="Z16" s="155">
        <f>COUNTIFS('Monitoria Anual - 2'!N:N,"x",'Monitoria Anual - 2'!S:S,"Excluída")</f>
        <v>0</v>
      </c>
      <c r="AA16" s="155">
        <f>COUNTIFS('Monitoria Anual - 2'!N:N,"x",'Monitoria Anual - 2'!S:S,"Agrupada")</f>
        <v>0</v>
      </c>
      <c r="AB16" s="155">
        <f t="shared" ref="AB16:AB20" si="3">Z16+AA16</f>
        <v>0</v>
      </c>
    </row>
    <row r="17" spans="1:28" ht="15.75" x14ac:dyDescent="0.25">
      <c r="A17" s="403"/>
      <c r="C17" s="176" t="s">
        <v>1723</v>
      </c>
      <c r="D17" s="174">
        <f>COUNTA('Monitoria Anual - 2'!O11:O1009)</f>
        <v>9</v>
      </c>
      <c r="E17" s="175">
        <f t="shared" si="1"/>
        <v>6.3380281690140844E-2</v>
      </c>
      <c r="F17" s="408">
        <f t="shared" si="2"/>
        <v>9</v>
      </c>
      <c r="G17" s="175">
        <f t="shared" si="0"/>
        <v>6.7669172932330823E-2</v>
      </c>
      <c r="H17" s="172"/>
      <c r="X17" s="403"/>
      <c r="Z17" s="155">
        <f t="array" ref="Z17">COUNTIFS('Monitoria Anual - 2'!O:O,"x",'Monitoria Anual - 2'!S:S,"Excluída")</f>
        <v>0</v>
      </c>
      <c r="AA17" s="155">
        <f t="array" ref="AA17">COUNTIFS('Monitoria Anual - 2'!O:O,"x",'Monitoria Anual - 2'!S:S,"Agrupada")</f>
        <v>0</v>
      </c>
      <c r="AB17" s="155">
        <f t="shared" si="3"/>
        <v>0</v>
      </c>
    </row>
    <row r="18" spans="1:28" ht="15.75" x14ac:dyDescent="0.25">
      <c r="A18" s="403"/>
      <c r="C18" s="177" t="s">
        <v>1724</v>
      </c>
      <c r="D18" s="174">
        <f>COUNTA('Monitoria Anual - 2'!P11:P1009)</f>
        <v>68</v>
      </c>
      <c r="E18" s="175">
        <f t="shared" si="1"/>
        <v>0.47887323943661969</v>
      </c>
      <c r="F18" s="408">
        <f t="shared" si="2"/>
        <v>58</v>
      </c>
      <c r="G18" s="175">
        <f t="shared" si="0"/>
        <v>0.43609022556390975</v>
      </c>
      <c r="H18" s="172"/>
      <c r="X18" s="403"/>
      <c r="Z18" s="155">
        <f t="array" ref="Z18">COUNTIFS('Monitoria Anual - 2'!P:P,"x",'Monitoria Anual - 2'!S:S,"Excluída")</f>
        <v>7</v>
      </c>
      <c r="AA18" s="155">
        <f t="array" ref="AA18">COUNTIFS('Monitoria Anual - 2'!P:P,"x",'Monitoria Anual - 2'!S:S,"Agrupada")</f>
        <v>3</v>
      </c>
      <c r="AB18" s="155">
        <f t="shared" si="3"/>
        <v>10</v>
      </c>
    </row>
    <row r="19" spans="1:28" ht="15.75" x14ac:dyDescent="0.25">
      <c r="A19" s="403"/>
      <c r="C19" s="178" t="s">
        <v>1725</v>
      </c>
      <c r="D19" s="174">
        <f>COUNTA('Monitoria Anual - 2'!Q11:Q1009)</f>
        <v>57</v>
      </c>
      <c r="E19" s="175">
        <f t="shared" si="1"/>
        <v>0.40140845070422537</v>
      </c>
      <c r="F19" s="408">
        <f t="shared" si="2"/>
        <v>56</v>
      </c>
      <c r="G19" s="175">
        <f t="shared" si="0"/>
        <v>0.42105263157894735</v>
      </c>
      <c r="H19" s="172"/>
      <c r="X19" s="403"/>
      <c r="Z19" s="155">
        <f t="array" ref="Z19">COUNTIFS('Monitoria Anual - 2'!Q:Q,"x",'Monitoria Anual - 2'!S:S,"Excluída")</f>
        <v>0</v>
      </c>
      <c r="AA19" s="155">
        <f t="array" ref="AA19">COUNTIFS('Monitoria Anual - 2'!Q:Q,"x",'Monitoria Anual - 2'!S:S,"Agrupada")</f>
        <v>1</v>
      </c>
      <c r="AB19" s="155">
        <f t="shared" si="3"/>
        <v>1</v>
      </c>
    </row>
    <row r="20" spans="1:28" ht="15.75" x14ac:dyDescent="0.25">
      <c r="A20" s="403"/>
      <c r="C20" s="179" t="s">
        <v>1726</v>
      </c>
      <c r="D20" s="174">
        <f>COUNTA('Monitoria Anual - 2'!R11:R1009)</f>
        <v>8</v>
      </c>
      <c r="E20" s="175">
        <f t="shared" si="1"/>
        <v>5.6338028169014086E-2</v>
      </c>
      <c r="F20" s="408">
        <f t="shared" si="2"/>
        <v>8</v>
      </c>
      <c r="G20" s="175">
        <f t="shared" si="0"/>
        <v>6.0150375939849621E-2</v>
      </c>
      <c r="H20" s="172"/>
      <c r="X20" s="403"/>
      <c r="Z20" s="155">
        <f t="array" ref="Z20">COUNTIFS('Monitoria Anual - 2'!R:R,"x",'Monitoria Anual - 2'!S:S,"Excluída")</f>
        <v>0</v>
      </c>
      <c r="AA20" s="155">
        <f t="array" ref="AA20">COUNTIFS('Monitoria Anual - 2'!R:R,"x",'Monitoria Anual - 2'!S:S,"Agrupada")</f>
        <v>0</v>
      </c>
      <c r="AB20" s="155">
        <f t="shared" si="3"/>
        <v>0</v>
      </c>
    </row>
    <row r="21" spans="1:28" ht="15.75" customHeight="1" x14ac:dyDescent="0.25">
      <c r="A21" s="403"/>
      <c r="C21" s="180" t="s">
        <v>1727</v>
      </c>
      <c r="D21" s="181"/>
      <c r="E21" s="182"/>
      <c r="F21" s="409">
        <f>'Monitoria Anual - 2'!C176</f>
        <v>2</v>
      </c>
      <c r="G21" s="183">
        <f t="shared" si="0"/>
        <v>1.5037593984962405E-2</v>
      </c>
      <c r="H21" s="172"/>
      <c r="X21" s="403"/>
    </row>
    <row r="22" spans="1:28" ht="15.75" customHeight="1" x14ac:dyDescent="0.25">
      <c r="A22" s="403"/>
      <c r="C22" s="410" t="s">
        <v>1728</v>
      </c>
      <c r="D22" s="184">
        <f>SUM(D16:D20)</f>
        <v>142</v>
      </c>
      <c r="E22" s="185">
        <f>SUM(E15:E21)</f>
        <v>1</v>
      </c>
      <c r="F22" s="186">
        <f t="shared" ref="F22:G22" si="4">SUM(F16:F21)</f>
        <v>133</v>
      </c>
      <c r="G22" s="185">
        <f t="shared" si="4"/>
        <v>0.99999999999999989</v>
      </c>
      <c r="H22" s="172"/>
      <c r="X22" s="403"/>
    </row>
    <row r="23" spans="1:28" ht="15.75" customHeight="1" x14ac:dyDescent="0.25">
      <c r="A23" s="403"/>
      <c r="C23" s="187" t="s">
        <v>1729</v>
      </c>
      <c r="D23" s="990">
        <f>COUNTIF('Monitoria Anual - 2'!S11:S1009,"Agrupada")</f>
        <v>4</v>
      </c>
      <c r="E23" s="988"/>
      <c r="F23" s="988"/>
      <c r="G23" s="989"/>
      <c r="H23" s="188"/>
      <c r="X23" s="403"/>
    </row>
    <row r="24" spans="1:28" ht="15.75" customHeight="1" x14ac:dyDescent="0.25">
      <c r="A24" s="403"/>
      <c r="C24" s="189" t="s">
        <v>1730</v>
      </c>
      <c r="D24" s="990">
        <f>COUNTIF('Monitoria Anual - 2'!S11:S171,"Excluída")</f>
        <v>7</v>
      </c>
      <c r="E24" s="988"/>
      <c r="F24" s="988"/>
      <c r="G24" s="989"/>
      <c r="H24" s="155"/>
      <c r="X24" s="403"/>
    </row>
    <row r="25" spans="1:28" ht="15.75" customHeight="1" x14ac:dyDescent="0.25">
      <c r="A25" s="403"/>
      <c r="H25" s="155"/>
      <c r="X25" s="403"/>
    </row>
    <row r="26" spans="1:28" ht="15.75" customHeight="1" x14ac:dyDescent="0.25">
      <c r="A26" s="403"/>
      <c r="H26" s="155"/>
      <c r="X26" s="403"/>
    </row>
    <row r="27" spans="1:28" ht="15.75" customHeight="1" x14ac:dyDescent="0.25">
      <c r="A27" s="403"/>
      <c r="B27" s="978" t="s">
        <v>1731</v>
      </c>
      <c r="C27" s="979"/>
      <c r="D27" s="4"/>
      <c r="E27" s="4"/>
      <c r="F27" s="4"/>
      <c r="G27" s="4"/>
      <c r="X27" s="403"/>
    </row>
    <row r="28" spans="1:28" ht="15.75" customHeight="1" x14ac:dyDescent="0.25">
      <c r="A28" s="403"/>
      <c r="B28" s="4"/>
      <c r="C28" s="190"/>
      <c r="D28" s="190"/>
      <c r="E28" s="190"/>
      <c r="F28" s="190"/>
      <c r="G28" s="190"/>
      <c r="H28" s="4"/>
      <c r="I28" s="4"/>
      <c r="J28" s="4"/>
      <c r="K28" s="4"/>
      <c r="L28" s="4"/>
      <c r="M28" s="4"/>
      <c r="N28" s="4"/>
      <c r="O28" s="4"/>
      <c r="P28" s="4"/>
      <c r="Q28" s="4"/>
      <c r="R28" s="4"/>
      <c r="S28" s="4"/>
      <c r="T28" s="4"/>
      <c r="U28" s="4"/>
      <c r="V28" s="4"/>
      <c r="W28" s="4"/>
      <c r="X28" s="403"/>
    </row>
    <row r="29" spans="1:28" ht="15.75" customHeight="1" x14ac:dyDescent="0.25">
      <c r="A29" s="403"/>
      <c r="B29" s="190"/>
      <c r="C29" s="411" t="s">
        <v>1732</v>
      </c>
      <c r="D29" s="191">
        <f>COUNTA('Monitoria Anual - 2'!A11:A170)</f>
        <v>4</v>
      </c>
      <c r="H29" s="190"/>
      <c r="I29" s="190"/>
      <c r="J29" s="190"/>
      <c r="K29" s="190"/>
      <c r="L29" s="190"/>
      <c r="M29" s="190"/>
      <c r="N29" s="190"/>
      <c r="O29" s="190"/>
      <c r="P29" s="190"/>
      <c r="Q29" s="190"/>
      <c r="R29" s="190"/>
      <c r="S29" s="190"/>
      <c r="T29" s="190"/>
      <c r="U29" s="190"/>
      <c r="V29" s="190"/>
      <c r="W29" s="190"/>
      <c r="X29" s="403"/>
      <c r="Y29" s="155"/>
      <c r="Z29" s="155"/>
      <c r="AA29" s="155"/>
      <c r="AB29" s="155"/>
    </row>
    <row r="30" spans="1:28" ht="15.75" customHeight="1" x14ac:dyDescent="0.25">
      <c r="A30" s="403"/>
      <c r="X30" s="403"/>
    </row>
    <row r="31" spans="1:28" ht="15.75" customHeight="1" x14ac:dyDescent="0.25">
      <c r="A31" s="403"/>
      <c r="C31" s="192" t="s">
        <v>1733</v>
      </c>
      <c r="D31" s="192" t="s">
        <v>1734</v>
      </c>
      <c r="E31" s="412"/>
      <c r="F31" s="413"/>
      <c r="G31" s="414"/>
      <c r="H31" s="415"/>
      <c r="I31" s="416"/>
      <c r="J31" s="417"/>
      <c r="W31" s="418"/>
      <c r="X31" s="403"/>
    </row>
    <row r="32" spans="1:28" ht="15.75" customHeight="1" x14ac:dyDescent="0.25">
      <c r="A32" s="403"/>
      <c r="C32" s="193" t="s">
        <v>1735</v>
      </c>
      <c r="D32" s="194">
        <f t="shared" ref="D32:D35" si="5">SUM(F32:J32)</f>
        <v>51</v>
      </c>
      <c r="E32" s="419">
        <f>COUNTA('Monitoria Anual - 2'!S11:S65)</f>
        <v>6</v>
      </c>
      <c r="F32" s="206">
        <f>COUNTA('Monitoria Anual - 2'!N11:N65)</f>
        <v>0</v>
      </c>
      <c r="G32" s="206">
        <f>COUNTA('Monitoria Anual - 2'!O11:O65)</f>
        <v>4</v>
      </c>
      <c r="H32" s="206">
        <f>COUNTA('Monitoria Anual - 2'!P11:P65)</f>
        <v>24</v>
      </c>
      <c r="I32" s="206">
        <f>COUNTA('Monitoria Anual - 2'!Q11:Q65)</f>
        <v>17</v>
      </c>
      <c r="J32" s="207">
        <f>COUNTA('Monitoria Anual - 2'!R11:R65)</f>
        <v>6</v>
      </c>
      <c r="W32" s="418"/>
      <c r="X32" s="403"/>
    </row>
    <row r="33" spans="1:24" ht="15.75" customHeight="1" x14ac:dyDescent="0.25">
      <c r="A33" s="403"/>
      <c r="C33" s="197" t="s">
        <v>1736</v>
      </c>
      <c r="D33" s="193">
        <f t="shared" si="5"/>
        <v>32</v>
      </c>
      <c r="E33" s="198">
        <f>COUNTA('Monitoria Anual - 2'!S66:S100)</f>
        <v>2</v>
      </c>
      <c r="F33" s="208">
        <f>COUNTA('Monitoria Anual - 2'!N66:N100)</f>
        <v>0</v>
      </c>
      <c r="G33" s="208">
        <f>COUNTA('Monitoria Anual - 2'!O66:O100)</f>
        <v>2</v>
      </c>
      <c r="H33" s="208">
        <f>COUNTA('Monitoria Anual - 2'!P66:P100)</f>
        <v>11</v>
      </c>
      <c r="I33" s="208">
        <f>COUNTA('Monitoria Anual - 2'!Q66:Q100)</f>
        <v>18</v>
      </c>
      <c r="J33" s="207">
        <f>COUNTA('Monitoria Anual - 2'!R66:R100)</f>
        <v>1</v>
      </c>
      <c r="K33" s="252"/>
      <c r="W33" s="418"/>
      <c r="X33" s="403"/>
    </row>
    <row r="34" spans="1:24" ht="15.75" customHeight="1" x14ac:dyDescent="0.25">
      <c r="A34" s="403"/>
      <c r="C34" s="197" t="s">
        <v>1737</v>
      </c>
      <c r="D34" s="193">
        <f t="shared" si="5"/>
        <v>29</v>
      </c>
      <c r="E34" s="198">
        <f>COUNTA('Monitoria Anual - 2'!S101:S132)</f>
        <v>3</v>
      </c>
      <c r="F34" s="208">
        <f>COUNTA('Monitoria Anual - 2'!N101:N132)</f>
        <v>0</v>
      </c>
      <c r="G34" s="208">
        <f>COUNTA('Monitoria Anual - 2'!O101:O132)</f>
        <v>1</v>
      </c>
      <c r="H34" s="208">
        <f>COUNTA('Monitoria Anual - 2'!P101:P132)</f>
        <v>17</v>
      </c>
      <c r="I34" s="208">
        <f>COUNTA('Monitoria Anual - 2'!Q101:Q132)</f>
        <v>11</v>
      </c>
      <c r="J34" s="207">
        <f>COUNTA('Monitoria Anual - 2'!R101:R132)</f>
        <v>0</v>
      </c>
      <c r="W34" s="418"/>
      <c r="X34" s="403"/>
    </row>
    <row r="35" spans="1:24" ht="15.75" customHeight="1" x14ac:dyDescent="0.25">
      <c r="A35" s="403"/>
      <c r="C35" s="197" t="s">
        <v>1738</v>
      </c>
      <c r="D35" s="193">
        <f t="shared" si="5"/>
        <v>30</v>
      </c>
      <c r="E35" s="198">
        <f>COUNTA('Monitoria Anual - 2'!S133:S170)</f>
        <v>0</v>
      </c>
      <c r="F35" s="208">
        <f>COUNTA('Monitoria Anual - 2'!N133:N170)</f>
        <v>0</v>
      </c>
      <c r="G35" s="208">
        <f>COUNTA('Monitoria Anual - 2'!O133:O170)</f>
        <v>2</v>
      </c>
      <c r="H35" s="208">
        <f>COUNTA('Monitoria Anual - 2'!P133:P170)</f>
        <v>16</v>
      </c>
      <c r="I35" s="208">
        <f>COUNTA('Monitoria Anual - 2'!Q133:Q170)</f>
        <v>11</v>
      </c>
      <c r="J35" s="207">
        <f>COUNTA('Monitoria Anual - 2'!R133:R170)</f>
        <v>1</v>
      </c>
      <c r="W35" s="418"/>
      <c r="X35" s="403"/>
    </row>
    <row r="36" spans="1:24" ht="15.75" customHeight="1" x14ac:dyDescent="0.25">
      <c r="A36" s="403"/>
      <c r="X36" s="403"/>
    </row>
    <row r="37" spans="1:24" ht="15.75" customHeight="1" x14ac:dyDescent="0.25">
      <c r="A37" s="403"/>
      <c r="B37" s="403"/>
      <c r="C37" s="403"/>
      <c r="D37" s="403"/>
      <c r="E37" s="403"/>
      <c r="F37" s="403"/>
      <c r="G37" s="403"/>
      <c r="H37" s="403"/>
      <c r="I37" s="403"/>
      <c r="J37" s="403"/>
      <c r="K37" s="403"/>
      <c r="L37" s="403"/>
      <c r="M37" s="403"/>
      <c r="N37" s="403"/>
      <c r="O37" s="403"/>
      <c r="P37" s="403"/>
      <c r="Q37" s="403"/>
      <c r="R37" s="403"/>
      <c r="S37" s="403"/>
      <c r="T37" s="403"/>
      <c r="U37" s="403"/>
      <c r="V37" s="403"/>
      <c r="W37" s="403"/>
      <c r="X37" s="403"/>
    </row>
    <row r="38" spans="1:24" ht="15.75" customHeight="1" x14ac:dyDescent="0.2"/>
    <row r="39" spans="1:24" ht="15.75" customHeight="1" x14ac:dyDescent="0.2"/>
    <row r="40" spans="1:24" ht="15.75" customHeight="1" x14ac:dyDescent="0.2"/>
    <row r="41" spans="1:24" ht="15.75" customHeight="1" x14ac:dyDescent="0.2"/>
    <row r="42" spans="1:24" ht="15.75" customHeight="1" x14ac:dyDescent="0.2"/>
    <row r="43" spans="1:24" ht="15.75" customHeight="1" x14ac:dyDescent="0.2"/>
    <row r="44" spans="1:24" ht="15.75" customHeight="1" x14ac:dyDescent="0.2"/>
    <row r="45" spans="1:24" ht="15.75" customHeight="1" x14ac:dyDescent="0.2"/>
    <row r="46" spans="1:24" ht="15.75" customHeight="1" x14ac:dyDescent="0.2"/>
    <row r="47" spans="1:24" ht="15.75" customHeight="1" x14ac:dyDescent="0.2"/>
    <row r="48" spans="1:24"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sheetData>
  <sheetProtection algorithmName="SHA-512" hashValue="gvdXmuSN/nNmGtFrpyS/98CYQQVSpX+8pWH9hgBNQYHfnkP4Oh8erVQ4rx2YCR/qN+d38eCBUbWrbZROusqmlQ==" saltValue="xCdFg6QmMiESpkNslsM34w=="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
    <cfRule type="cellIs" dxfId="24" priority="3" stopIfTrue="1" operator="equal">
      <formula>0</formula>
    </cfRule>
  </conditionalFormatting>
  <conditionalFormatting sqref="F32:J35">
    <cfRule type="cellIs" dxfId="23"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00"/>
  <sheetViews>
    <sheetView showGridLines="0" zoomScale="80" zoomScaleNormal="80" workbookViewId="0">
      <pane ySplit="10" topLeftCell="A11" activePane="bottomLeft" state="frozen"/>
      <selection pane="bottomLeft" activeCell="W41" sqref="W41"/>
    </sheetView>
  </sheetViews>
  <sheetFormatPr defaultColWidth="7.75" defaultRowHeight="14.25" x14ac:dyDescent="0.2"/>
  <cols>
    <col min="1" max="1" width="16.5" customWidth="1"/>
    <col min="2" max="2" width="4.5" bestFit="1" customWidth="1"/>
    <col min="3" max="3" width="64.375" style="457" customWidth="1"/>
    <col min="4" max="4" width="16.375" style="457" customWidth="1"/>
    <col min="5" max="5" width="17" style="457" customWidth="1"/>
    <col min="6" max="6" width="12.25" style="457" bestFit="1" customWidth="1"/>
    <col min="7" max="7" width="12" style="457" bestFit="1" customWidth="1"/>
    <col min="8" max="8" width="22" style="457" customWidth="1"/>
    <col min="9" max="9" width="17.625" style="457" bestFit="1" customWidth="1"/>
    <col min="10" max="12" width="22" style="457" customWidth="1"/>
    <col min="13" max="13" width="24.25" style="457" bestFit="1" customWidth="1"/>
    <col min="14" max="19" width="7.875" style="458" customWidth="1"/>
    <col min="20" max="20" width="59" style="457" customWidth="1"/>
    <col min="21" max="21" width="25.125" style="457" customWidth="1"/>
    <col min="22" max="22" width="35" style="457" customWidth="1"/>
    <col min="23" max="24" width="23.375" style="457" customWidth="1"/>
    <col min="25" max="25" width="21.5" style="457" bestFit="1" customWidth="1"/>
    <col min="26" max="26" width="23.875" style="457" bestFit="1" customWidth="1"/>
    <col min="27" max="27" width="25.25" style="457" customWidth="1"/>
    <col min="28" max="32" width="16.375" style="457" customWidth="1"/>
    <col min="33" max="33" width="20.125" style="457" bestFit="1" customWidth="1"/>
    <col min="34" max="34" width="16.375" style="457" customWidth="1"/>
    <col min="35" max="35" width="19.875" style="457" customWidth="1"/>
    <col min="36" max="36" width="6.125" style="457" customWidth="1"/>
    <col min="37" max="39" width="9" style="457"/>
    <col min="40" max="40" width="8.375" style="457" bestFit="1" customWidth="1"/>
    <col min="41" max="16384" width="7.75" style="457"/>
  </cols>
  <sheetData>
    <row r="1" spans="1:40" ht="24.75" customHeight="1" x14ac:dyDescent="0.2">
      <c r="A1" s="1038" t="s">
        <v>0</v>
      </c>
      <c r="B1" s="1038"/>
      <c r="C1" s="1038"/>
      <c r="D1" s="1038"/>
      <c r="E1" s="1038"/>
      <c r="F1" s="1038"/>
      <c r="G1" s="1038"/>
      <c r="H1" s="1038"/>
      <c r="I1" s="1038"/>
      <c r="J1" s="1038"/>
      <c r="K1" s="1038"/>
      <c r="L1" s="1038"/>
      <c r="M1" s="1038"/>
      <c r="N1" s="1038"/>
      <c r="O1" s="1038"/>
      <c r="P1" s="1038"/>
      <c r="Q1" s="1038"/>
      <c r="R1" s="1038"/>
      <c r="S1" s="1038"/>
      <c r="T1" s="1038"/>
      <c r="U1" s="1038"/>
      <c r="V1" s="1038"/>
      <c r="W1" s="1038"/>
      <c r="X1" s="1038"/>
      <c r="Y1" s="1038"/>
      <c r="Z1" s="1038"/>
      <c r="AA1" s="1038"/>
      <c r="AB1" s="1038"/>
      <c r="AC1" s="1038"/>
      <c r="AD1" s="1038"/>
      <c r="AE1" s="1038"/>
      <c r="AF1" s="1038"/>
      <c r="AG1" s="1038"/>
      <c r="AH1" s="1038"/>
      <c r="AI1" s="1038"/>
      <c r="AJ1" s="456"/>
    </row>
    <row r="2" spans="1:40" ht="24.75" customHeight="1" x14ac:dyDescent="0.2">
      <c r="A2" s="1039" t="s">
        <v>1</v>
      </c>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456"/>
    </row>
    <row r="3" spans="1:40" ht="9" customHeight="1" x14ac:dyDescent="0.2">
      <c r="A3" s="2"/>
      <c r="B3" s="2"/>
      <c r="AJ3" s="456"/>
    </row>
    <row r="4" spans="1:40" ht="39.75" customHeight="1" x14ac:dyDescent="0.2">
      <c r="A4" s="459" t="s">
        <v>2</v>
      </c>
      <c r="B4" s="1043" t="s">
        <v>3</v>
      </c>
      <c r="C4" s="942"/>
      <c r="D4" s="942"/>
      <c r="E4" s="942"/>
      <c r="F4" s="942"/>
      <c r="G4" s="942"/>
      <c r="H4" s="942"/>
      <c r="I4" s="942"/>
      <c r="J4" s="942"/>
      <c r="K4" s="942"/>
      <c r="L4" s="942"/>
      <c r="M4" s="943"/>
      <c r="N4" s="460"/>
      <c r="O4" s="460"/>
      <c r="P4" s="460"/>
      <c r="Q4" s="460"/>
      <c r="R4" s="460"/>
      <c r="S4" s="457"/>
      <c r="AJ4" s="456"/>
    </row>
    <row r="5" spans="1:40" ht="6" customHeight="1" x14ac:dyDescent="0.2">
      <c r="A5" s="2"/>
      <c r="B5" s="2"/>
      <c r="AJ5" s="456"/>
    </row>
    <row r="6" spans="1:40" ht="31.5" customHeight="1" x14ac:dyDescent="0.2">
      <c r="A6" s="652" t="s">
        <v>4</v>
      </c>
      <c r="B6" s="1005" t="s">
        <v>2600</v>
      </c>
      <c r="C6" s="1040"/>
      <c r="M6" s="458"/>
      <c r="AJ6" s="456"/>
      <c r="AN6" s="457" t="s">
        <v>6</v>
      </c>
    </row>
    <row r="7" spans="1:40" ht="15.75" x14ac:dyDescent="0.2">
      <c r="A7" s="2"/>
      <c r="B7" s="2"/>
      <c r="AJ7" s="456"/>
      <c r="AN7" s="461" t="s">
        <v>7</v>
      </c>
    </row>
    <row r="8" spans="1:40" customFormat="1" ht="15.75" x14ac:dyDescent="0.2">
      <c r="A8" s="1007" t="s">
        <v>8</v>
      </c>
      <c r="B8" s="1041"/>
      <c r="C8" s="1041"/>
      <c r="D8" s="1041"/>
      <c r="E8" s="1041"/>
      <c r="F8" s="1041"/>
      <c r="G8" s="1041"/>
      <c r="H8" s="1041"/>
      <c r="I8" s="1041"/>
      <c r="J8" s="1041"/>
      <c r="K8" s="1041"/>
      <c r="L8" s="1041"/>
      <c r="M8" s="1042"/>
      <c r="N8" s="1008" t="s">
        <v>9</v>
      </c>
      <c r="O8" s="988"/>
      <c r="P8" s="988"/>
      <c r="Q8" s="988"/>
      <c r="R8" s="988"/>
      <c r="S8" s="988"/>
      <c r="T8" s="988"/>
      <c r="U8" s="988"/>
      <c r="V8" s="988"/>
      <c r="W8" s="988"/>
      <c r="X8" s="1009"/>
      <c r="Y8" s="1010" t="s">
        <v>10</v>
      </c>
      <c r="Z8" s="945"/>
      <c r="AA8" s="945"/>
      <c r="AB8" s="945"/>
      <c r="AC8" s="945"/>
      <c r="AD8" s="945"/>
      <c r="AE8" s="945"/>
      <c r="AF8" s="945"/>
      <c r="AG8" s="945"/>
      <c r="AH8" s="945"/>
      <c r="AI8" s="946"/>
      <c r="AJ8" s="462"/>
      <c r="AK8" s="2"/>
      <c r="AL8" s="2"/>
      <c r="AM8" s="4"/>
      <c r="AN8" s="2"/>
    </row>
    <row r="9" spans="1:40" s="235" customFormat="1" ht="41.25" customHeight="1" x14ac:dyDescent="0.25">
      <c r="A9" s="1027" t="s">
        <v>11</v>
      </c>
      <c r="B9" s="1028" t="s">
        <v>12</v>
      </c>
      <c r="C9" s="1028" t="s">
        <v>13</v>
      </c>
      <c r="D9" s="1028" t="s">
        <v>14</v>
      </c>
      <c r="E9" s="1028" t="s">
        <v>15</v>
      </c>
      <c r="F9" s="1029" t="s">
        <v>16</v>
      </c>
      <c r="G9" s="1030"/>
      <c r="H9" s="1028" t="s">
        <v>17</v>
      </c>
      <c r="I9" s="1028" t="s">
        <v>18</v>
      </c>
      <c r="J9" s="1028" t="s">
        <v>19</v>
      </c>
      <c r="K9" s="1029" t="s">
        <v>20</v>
      </c>
      <c r="L9" s="1030"/>
      <c r="M9" s="1031" t="s">
        <v>21</v>
      </c>
      <c r="N9" s="997" t="s">
        <v>22</v>
      </c>
      <c r="O9" s="1011" t="s">
        <v>23</v>
      </c>
      <c r="P9" s="1013" t="s">
        <v>24</v>
      </c>
      <c r="Q9" s="1014" t="s">
        <v>25</v>
      </c>
      <c r="R9" s="1015" t="s">
        <v>26</v>
      </c>
      <c r="S9" s="1016" t="s">
        <v>27</v>
      </c>
      <c r="T9" s="1018" t="s">
        <v>28</v>
      </c>
      <c r="U9" s="1020" t="s">
        <v>29</v>
      </c>
      <c r="V9" s="1044" t="s">
        <v>30</v>
      </c>
      <c r="W9" s="1020" t="s">
        <v>31</v>
      </c>
      <c r="X9" s="1025" t="s">
        <v>32</v>
      </c>
      <c r="Y9" s="995" t="s">
        <v>33</v>
      </c>
      <c r="Z9" s="1021" t="s">
        <v>34</v>
      </c>
      <c r="AA9" s="1021" t="s">
        <v>35</v>
      </c>
      <c r="AB9" s="1021" t="s">
        <v>36</v>
      </c>
      <c r="AC9" s="1021" t="s">
        <v>37</v>
      </c>
      <c r="AD9" s="1021" t="s">
        <v>1740</v>
      </c>
      <c r="AE9" s="1021" t="s">
        <v>39</v>
      </c>
      <c r="AF9" s="1022" t="s">
        <v>40</v>
      </c>
      <c r="AG9" s="1021" t="s">
        <v>41</v>
      </c>
      <c r="AH9" s="1021" t="s">
        <v>42</v>
      </c>
      <c r="AI9" s="1046" t="s">
        <v>43</v>
      </c>
      <c r="AJ9" s="463"/>
      <c r="AK9" s="220"/>
      <c r="AL9" s="220"/>
      <c r="AM9" s="221"/>
      <c r="AN9" s="220"/>
    </row>
    <row r="10" spans="1:40" s="235" customFormat="1" ht="41.25" customHeight="1" x14ac:dyDescent="0.25">
      <c r="A10" s="1050"/>
      <c r="B10" s="1051"/>
      <c r="C10" s="1051"/>
      <c r="D10" s="1012"/>
      <c r="E10" s="1012"/>
      <c r="F10" s="238" t="s">
        <v>44</v>
      </c>
      <c r="G10" s="238" t="s">
        <v>45</v>
      </c>
      <c r="H10" s="1012"/>
      <c r="I10" s="1012"/>
      <c r="J10" s="1012"/>
      <c r="K10" s="423" t="s">
        <v>46</v>
      </c>
      <c r="L10" s="423" t="s">
        <v>47</v>
      </c>
      <c r="M10" s="1023"/>
      <c r="N10" s="993"/>
      <c r="O10" s="1012"/>
      <c r="P10" s="1012"/>
      <c r="Q10" s="1012"/>
      <c r="R10" s="1012"/>
      <c r="S10" s="1017"/>
      <c r="T10" s="1019"/>
      <c r="U10" s="1012"/>
      <c r="V10" s="1045"/>
      <c r="W10" s="1012"/>
      <c r="X10" s="1023"/>
      <c r="Y10" s="993"/>
      <c r="Z10" s="1012"/>
      <c r="AA10" s="1012"/>
      <c r="AB10" s="1012"/>
      <c r="AC10" s="1012"/>
      <c r="AD10" s="1012"/>
      <c r="AE10" s="1012"/>
      <c r="AF10" s="1023"/>
      <c r="AG10" s="1012"/>
      <c r="AH10" s="1012"/>
      <c r="AI10" s="1047"/>
      <c r="AJ10" s="463"/>
      <c r="AK10" s="220"/>
      <c r="AL10" s="220"/>
      <c r="AM10" s="221"/>
      <c r="AN10" s="220"/>
    </row>
    <row r="11" spans="1:40" ht="51" customHeight="1" x14ac:dyDescent="0.2">
      <c r="A11" s="992" t="s">
        <v>48</v>
      </c>
      <c r="B11" s="222" t="s">
        <v>49</v>
      </c>
      <c r="C11" s="321" t="s">
        <v>50</v>
      </c>
      <c r="D11" s="260" t="s">
        <v>51</v>
      </c>
      <c r="E11" s="260" t="s">
        <v>52</v>
      </c>
      <c r="F11" s="255">
        <v>43344</v>
      </c>
      <c r="G11" s="255">
        <v>45139</v>
      </c>
      <c r="H11" s="260" t="s">
        <v>1741</v>
      </c>
      <c r="I11" s="322">
        <v>26000</v>
      </c>
      <c r="J11" s="260" t="s">
        <v>1742</v>
      </c>
      <c r="K11" s="323" t="s">
        <v>55</v>
      </c>
      <c r="L11" s="323" t="s">
        <v>56</v>
      </c>
      <c r="M11" s="324" t="s">
        <v>57</v>
      </c>
      <c r="N11" s="464"/>
      <c r="O11" s="465"/>
      <c r="P11" s="464" t="s">
        <v>58</v>
      </c>
      <c r="Q11" s="464"/>
      <c r="R11" s="464"/>
      <c r="S11" s="466"/>
      <c r="T11" s="467" t="s">
        <v>2601</v>
      </c>
      <c r="U11" s="467" t="s">
        <v>2602</v>
      </c>
      <c r="V11" s="468"/>
      <c r="W11" s="469" t="s">
        <v>2603</v>
      </c>
      <c r="X11" s="469"/>
      <c r="Y11" s="470"/>
      <c r="Z11" s="471"/>
      <c r="AA11" s="471"/>
      <c r="AB11" s="472"/>
      <c r="AC11" s="472"/>
      <c r="AD11" s="471"/>
      <c r="AE11" s="472"/>
      <c r="AF11" s="471"/>
      <c r="AG11" s="471"/>
      <c r="AH11" s="471"/>
      <c r="AI11" s="473"/>
      <c r="AJ11" s="463"/>
    </row>
    <row r="12" spans="1:40" ht="51" customHeight="1" x14ac:dyDescent="0.2">
      <c r="A12" s="1048"/>
      <c r="B12" s="226" t="s">
        <v>64</v>
      </c>
      <c r="C12" s="279" t="s">
        <v>65</v>
      </c>
      <c r="D12" s="254" t="s">
        <v>66</v>
      </c>
      <c r="E12" s="254" t="s">
        <v>67</v>
      </c>
      <c r="F12" s="255">
        <v>43344</v>
      </c>
      <c r="G12" s="255">
        <v>45139</v>
      </c>
      <c r="H12" s="254" t="s">
        <v>1753</v>
      </c>
      <c r="I12" s="325">
        <v>5000</v>
      </c>
      <c r="J12" s="254" t="s">
        <v>69</v>
      </c>
      <c r="K12" s="326" t="s">
        <v>70</v>
      </c>
      <c r="L12" s="326" t="s">
        <v>71</v>
      </c>
      <c r="M12" s="242" t="s">
        <v>1749</v>
      </c>
      <c r="N12" s="464"/>
      <c r="O12" s="464"/>
      <c r="P12" s="464" t="s">
        <v>58</v>
      </c>
      <c r="Q12" s="464"/>
      <c r="R12" s="464"/>
      <c r="S12" s="466" t="s">
        <v>7</v>
      </c>
      <c r="T12" s="469"/>
      <c r="U12" s="469"/>
      <c r="V12" s="474"/>
      <c r="W12" s="475"/>
      <c r="X12" s="475"/>
      <c r="Y12" s="474"/>
      <c r="Z12" s="476"/>
      <c r="AA12" s="476"/>
      <c r="AB12" s="477"/>
      <c r="AC12" s="477"/>
      <c r="AD12" s="476"/>
      <c r="AE12" s="477"/>
      <c r="AF12" s="476"/>
      <c r="AG12" s="476"/>
      <c r="AH12" s="476"/>
      <c r="AI12" s="478"/>
      <c r="AJ12" s="463"/>
    </row>
    <row r="13" spans="1:40" ht="51" customHeight="1" x14ac:dyDescent="0.2">
      <c r="A13" s="1048"/>
      <c r="B13" s="226" t="s">
        <v>77</v>
      </c>
      <c r="C13" s="279" t="s">
        <v>1754</v>
      </c>
      <c r="D13" s="254" t="s">
        <v>79</v>
      </c>
      <c r="E13" s="254" t="s">
        <v>80</v>
      </c>
      <c r="F13" s="255">
        <v>43344</v>
      </c>
      <c r="G13" s="255">
        <v>43678</v>
      </c>
      <c r="H13" s="254" t="s">
        <v>532</v>
      </c>
      <c r="I13" s="228">
        <v>155000</v>
      </c>
      <c r="J13" s="254" t="s">
        <v>1756</v>
      </c>
      <c r="K13" s="326" t="s">
        <v>70</v>
      </c>
      <c r="L13" s="326" t="s">
        <v>71</v>
      </c>
      <c r="M13" s="427" t="s">
        <v>1757</v>
      </c>
      <c r="N13" s="464"/>
      <c r="O13" s="464"/>
      <c r="P13" s="464"/>
      <c r="Q13" s="464"/>
      <c r="R13" s="464" t="s">
        <v>58</v>
      </c>
      <c r="S13" s="466"/>
      <c r="T13" s="479"/>
      <c r="U13" s="480"/>
      <c r="V13" s="481"/>
      <c r="W13" s="477"/>
      <c r="X13" s="482"/>
      <c r="Y13" s="483"/>
      <c r="Z13" s="484"/>
      <c r="AA13" s="484"/>
      <c r="AB13" s="484"/>
      <c r="AC13" s="485"/>
      <c r="AD13" s="486"/>
      <c r="AE13" s="484"/>
      <c r="AF13" s="485"/>
      <c r="AG13" s="484"/>
      <c r="AH13" s="484"/>
      <c r="AI13" s="487"/>
      <c r="AJ13" s="463"/>
    </row>
    <row r="14" spans="1:40" ht="51" customHeight="1" x14ac:dyDescent="0.2">
      <c r="A14" s="1048"/>
      <c r="B14" s="226" t="s">
        <v>88</v>
      </c>
      <c r="C14" s="279" t="s">
        <v>89</v>
      </c>
      <c r="D14" s="254" t="s">
        <v>90</v>
      </c>
      <c r="E14" s="254" t="s">
        <v>91</v>
      </c>
      <c r="F14" s="255">
        <v>43344</v>
      </c>
      <c r="G14" s="255">
        <v>45139</v>
      </c>
      <c r="H14" s="254" t="s">
        <v>1765</v>
      </c>
      <c r="I14" s="327">
        <v>584000</v>
      </c>
      <c r="J14" s="254" t="s">
        <v>1760</v>
      </c>
      <c r="K14" s="326" t="s">
        <v>94</v>
      </c>
      <c r="L14" s="326" t="s">
        <v>95</v>
      </c>
      <c r="M14" s="429" t="s">
        <v>96</v>
      </c>
      <c r="N14" s="464"/>
      <c r="O14" s="464"/>
      <c r="P14" s="464"/>
      <c r="Q14" s="464" t="s">
        <v>58</v>
      </c>
      <c r="R14" s="464"/>
      <c r="S14" s="466"/>
      <c r="T14" s="469" t="s">
        <v>2604</v>
      </c>
      <c r="U14" s="469"/>
      <c r="V14" s="474"/>
      <c r="W14" s="475" t="s">
        <v>2605</v>
      </c>
      <c r="X14" s="475"/>
      <c r="Y14" s="474"/>
      <c r="Z14" s="476"/>
      <c r="AA14" s="476"/>
      <c r="AB14" s="477"/>
      <c r="AC14" s="477"/>
      <c r="AD14" s="476"/>
      <c r="AE14" s="477"/>
      <c r="AF14" s="476"/>
      <c r="AG14" s="476"/>
      <c r="AH14" s="476"/>
      <c r="AI14" s="478"/>
      <c r="AJ14" s="463"/>
    </row>
    <row r="15" spans="1:40" ht="51" customHeight="1" x14ac:dyDescent="0.2">
      <c r="A15" s="1048"/>
      <c r="B15" s="226" t="s">
        <v>100</v>
      </c>
      <c r="C15" s="328" t="s">
        <v>101</v>
      </c>
      <c r="D15" s="254" t="s">
        <v>102</v>
      </c>
      <c r="E15" s="254" t="s">
        <v>103</v>
      </c>
      <c r="F15" s="255">
        <v>43344</v>
      </c>
      <c r="G15" s="255">
        <v>45139</v>
      </c>
      <c r="H15" s="254" t="s">
        <v>1766</v>
      </c>
      <c r="I15" s="325">
        <v>900000</v>
      </c>
      <c r="J15" s="254" t="s">
        <v>2606</v>
      </c>
      <c r="K15" s="326" t="s">
        <v>106</v>
      </c>
      <c r="L15" s="326" t="s">
        <v>107</v>
      </c>
      <c r="M15" s="427" t="s">
        <v>108</v>
      </c>
      <c r="N15" s="464"/>
      <c r="O15" s="464"/>
      <c r="P15" s="464" t="s">
        <v>58</v>
      </c>
      <c r="Q15" s="464"/>
      <c r="R15" s="464"/>
      <c r="S15" s="466" t="s">
        <v>7</v>
      </c>
      <c r="T15" s="467" t="s">
        <v>2607</v>
      </c>
      <c r="U15" s="488"/>
      <c r="V15" s="489"/>
      <c r="W15" s="475" t="s">
        <v>2608</v>
      </c>
      <c r="X15" s="467"/>
      <c r="Y15" s="474"/>
      <c r="Z15" s="476"/>
      <c r="AA15" s="476"/>
      <c r="AB15" s="477"/>
      <c r="AC15" s="477"/>
      <c r="AD15" s="476"/>
      <c r="AE15" s="477"/>
      <c r="AF15" s="476"/>
      <c r="AG15" s="476"/>
      <c r="AH15" s="476"/>
      <c r="AI15" s="478"/>
      <c r="AJ15" s="463"/>
    </row>
    <row r="16" spans="1:40" ht="51" customHeight="1" x14ac:dyDescent="0.25">
      <c r="A16" s="1048"/>
      <c r="B16" s="226" t="s">
        <v>111</v>
      </c>
      <c r="C16" s="279" t="s">
        <v>1774</v>
      </c>
      <c r="D16" s="254" t="s">
        <v>113</v>
      </c>
      <c r="E16" s="254" t="s">
        <v>114</v>
      </c>
      <c r="F16" s="255">
        <v>43344</v>
      </c>
      <c r="G16" s="255">
        <v>45139</v>
      </c>
      <c r="H16" s="254" t="s">
        <v>1775</v>
      </c>
      <c r="I16" s="327">
        <v>5000</v>
      </c>
      <c r="J16" s="254" t="s">
        <v>116</v>
      </c>
      <c r="K16" s="326" t="s">
        <v>117</v>
      </c>
      <c r="L16" s="326" t="s">
        <v>118</v>
      </c>
      <c r="M16" s="427"/>
      <c r="N16" s="464"/>
      <c r="O16" s="464"/>
      <c r="P16" s="464" t="s">
        <v>58</v>
      </c>
      <c r="Q16" s="464"/>
      <c r="R16" s="464"/>
      <c r="S16" s="466"/>
      <c r="T16" s="469" t="s">
        <v>2609</v>
      </c>
      <c r="U16" s="469"/>
      <c r="V16" s="490" t="s">
        <v>2610</v>
      </c>
      <c r="W16" s="475" t="s">
        <v>2611</v>
      </c>
      <c r="X16" s="475"/>
      <c r="Y16" s="474"/>
      <c r="Z16" s="476"/>
      <c r="AA16" s="476"/>
      <c r="AB16" s="477"/>
      <c r="AC16" s="477"/>
      <c r="AD16" s="476"/>
      <c r="AE16" s="477"/>
      <c r="AF16" s="476"/>
      <c r="AG16" s="476"/>
      <c r="AH16" s="476"/>
      <c r="AI16" s="491" t="s">
        <v>2612</v>
      </c>
      <c r="AJ16" s="463"/>
    </row>
    <row r="17" spans="1:36" ht="51" customHeight="1" x14ac:dyDescent="0.2">
      <c r="A17" s="1048"/>
      <c r="B17" s="226" t="s">
        <v>122</v>
      </c>
      <c r="C17" s="279" t="s">
        <v>123</v>
      </c>
      <c r="D17" s="254" t="s">
        <v>124</v>
      </c>
      <c r="E17" s="254" t="s">
        <v>125</v>
      </c>
      <c r="F17" s="255">
        <v>43344</v>
      </c>
      <c r="G17" s="255">
        <v>45139</v>
      </c>
      <c r="H17" s="254" t="s">
        <v>1781</v>
      </c>
      <c r="I17" s="325">
        <v>160000</v>
      </c>
      <c r="J17" s="329" t="s">
        <v>127</v>
      </c>
      <c r="K17" s="326" t="s">
        <v>128</v>
      </c>
      <c r="L17" s="326" t="s">
        <v>129</v>
      </c>
      <c r="M17" s="429" t="s">
        <v>130</v>
      </c>
      <c r="N17" s="464"/>
      <c r="O17" s="464"/>
      <c r="P17" s="464"/>
      <c r="Q17" s="464" t="s">
        <v>58</v>
      </c>
      <c r="R17" s="464"/>
      <c r="S17" s="466"/>
      <c r="T17" s="469" t="s">
        <v>2613</v>
      </c>
      <c r="U17" s="469"/>
      <c r="V17" s="474" t="s">
        <v>2614</v>
      </c>
      <c r="W17" s="475" t="s">
        <v>2615</v>
      </c>
      <c r="X17" s="475"/>
      <c r="Y17" s="474"/>
      <c r="Z17" s="476"/>
      <c r="AA17" s="476"/>
      <c r="AB17" s="477"/>
      <c r="AC17" s="477"/>
      <c r="AD17" s="476"/>
      <c r="AE17" s="477"/>
      <c r="AF17" s="476"/>
      <c r="AG17" s="476"/>
      <c r="AH17" s="476"/>
      <c r="AI17" s="478"/>
      <c r="AJ17" s="463"/>
    </row>
    <row r="18" spans="1:36" ht="51" customHeight="1" x14ac:dyDescent="0.2">
      <c r="A18" s="1048"/>
      <c r="B18" s="226" t="s">
        <v>135</v>
      </c>
      <c r="C18" s="328" t="s">
        <v>136</v>
      </c>
      <c r="D18" s="329" t="s">
        <v>137</v>
      </c>
      <c r="E18" s="329" t="s">
        <v>138</v>
      </c>
      <c r="F18" s="255">
        <v>43497</v>
      </c>
      <c r="G18" s="255">
        <v>45139</v>
      </c>
      <c r="H18" s="254" t="s">
        <v>1784</v>
      </c>
      <c r="I18" s="325">
        <v>30000</v>
      </c>
      <c r="J18" s="254" t="s">
        <v>1785</v>
      </c>
      <c r="K18" s="329" t="s">
        <v>1786</v>
      </c>
      <c r="L18" s="329" t="s">
        <v>142</v>
      </c>
      <c r="M18" s="427" t="s">
        <v>143</v>
      </c>
      <c r="N18" s="464"/>
      <c r="O18" s="464"/>
      <c r="P18" s="464"/>
      <c r="Q18" s="464" t="s">
        <v>2379</v>
      </c>
      <c r="R18" s="464"/>
      <c r="S18" s="466"/>
      <c r="T18" s="469" t="s">
        <v>2616</v>
      </c>
      <c r="U18" s="469" t="s">
        <v>2617</v>
      </c>
      <c r="V18" s="474"/>
      <c r="W18" s="488"/>
      <c r="X18" s="475"/>
      <c r="Y18" s="474"/>
      <c r="Z18" s="476"/>
      <c r="AA18" s="476"/>
      <c r="AB18" s="477"/>
      <c r="AC18" s="477"/>
      <c r="AD18" s="476"/>
      <c r="AE18" s="477"/>
      <c r="AF18" s="476"/>
      <c r="AG18" s="476"/>
      <c r="AH18" s="476"/>
      <c r="AI18" s="478"/>
      <c r="AJ18" s="463"/>
    </row>
    <row r="19" spans="1:36" ht="51" customHeight="1" x14ac:dyDescent="0.2">
      <c r="A19" s="1048"/>
      <c r="B19" s="226" t="s">
        <v>148</v>
      </c>
      <c r="C19" s="328" t="s">
        <v>149</v>
      </c>
      <c r="D19" s="254" t="s">
        <v>150</v>
      </c>
      <c r="E19" s="254" t="s">
        <v>151</v>
      </c>
      <c r="F19" s="255">
        <v>43344</v>
      </c>
      <c r="G19" s="255">
        <v>45139</v>
      </c>
      <c r="H19" s="254" t="s">
        <v>1792</v>
      </c>
      <c r="I19" s="228">
        <v>850000</v>
      </c>
      <c r="J19" s="254" t="s">
        <v>153</v>
      </c>
      <c r="K19" s="326" t="s">
        <v>154</v>
      </c>
      <c r="L19" s="326" t="s">
        <v>155</v>
      </c>
      <c r="M19" s="427"/>
      <c r="N19" s="464"/>
      <c r="O19" s="464"/>
      <c r="P19" s="464"/>
      <c r="Q19" s="464" t="s">
        <v>58</v>
      </c>
      <c r="R19" s="464"/>
      <c r="S19" s="466"/>
      <c r="T19" s="467" t="s">
        <v>2618</v>
      </c>
      <c r="U19" s="492" t="s">
        <v>2619</v>
      </c>
      <c r="V19" s="474"/>
      <c r="W19" s="475" t="s">
        <v>2620</v>
      </c>
      <c r="X19" s="475"/>
      <c r="Y19" s="474"/>
      <c r="Z19" s="476"/>
      <c r="AA19" s="476"/>
      <c r="AB19" s="477"/>
      <c r="AC19" s="477"/>
      <c r="AD19" s="476"/>
      <c r="AE19" s="477"/>
      <c r="AF19" s="476"/>
      <c r="AG19" s="476"/>
      <c r="AH19" s="476"/>
      <c r="AI19" s="478"/>
      <c r="AJ19" s="463"/>
    </row>
    <row r="20" spans="1:36" ht="51" customHeight="1" x14ac:dyDescent="0.2">
      <c r="A20" s="1048"/>
      <c r="B20" s="226" t="s">
        <v>159</v>
      </c>
      <c r="C20" s="279" t="s">
        <v>1797</v>
      </c>
      <c r="D20" s="254" t="s">
        <v>161</v>
      </c>
      <c r="E20" s="254" t="s">
        <v>162</v>
      </c>
      <c r="F20" s="255">
        <v>43344</v>
      </c>
      <c r="G20" s="255">
        <v>44317</v>
      </c>
      <c r="H20" s="254" t="s">
        <v>1798</v>
      </c>
      <c r="I20" s="327">
        <v>30000</v>
      </c>
      <c r="J20" s="254" t="s">
        <v>164</v>
      </c>
      <c r="K20" s="254" t="s">
        <v>1799</v>
      </c>
      <c r="L20" s="254" t="s">
        <v>166</v>
      </c>
      <c r="M20" s="429" t="s">
        <v>1800</v>
      </c>
      <c r="N20" s="464"/>
      <c r="O20" s="464"/>
      <c r="P20" s="464"/>
      <c r="Q20" s="464"/>
      <c r="R20" s="464" t="s">
        <v>58</v>
      </c>
      <c r="S20" s="466"/>
      <c r="T20" s="480"/>
      <c r="U20" s="493"/>
      <c r="V20" s="483"/>
      <c r="W20" s="477"/>
      <c r="X20" s="494"/>
      <c r="Y20" s="483"/>
      <c r="Z20" s="493"/>
      <c r="AA20" s="493"/>
      <c r="AB20" s="493"/>
      <c r="AC20" s="495"/>
      <c r="AD20" s="495"/>
      <c r="AE20" s="493"/>
      <c r="AF20" s="495"/>
      <c r="AG20" s="493"/>
      <c r="AH20" s="493"/>
      <c r="AI20" s="496"/>
      <c r="AJ20" s="463"/>
    </row>
    <row r="21" spans="1:36" ht="51" customHeight="1" x14ac:dyDescent="0.25">
      <c r="A21" s="1048"/>
      <c r="B21" s="226" t="s">
        <v>172</v>
      </c>
      <c r="C21" s="497" t="s">
        <v>2621</v>
      </c>
      <c r="D21" s="254" t="s">
        <v>174</v>
      </c>
      <c r="E21" s="254" t="s">
        <v>175</v>
      </c>
      <c r="F21" s="255">
        <v>43344</v>
      </c>
      <c r="G21" s="255">
        <v>45139</v>
      </c>
      <c r="H21" s="254" t="s">
        <v>1802</v>
      </c>
      <c r="I21" s="327">
        <v>95000</v>
      </c>
      <c r="J21" s="254" t="s">
        <v>177</v>
      </c>
      <c r="K21" s="326" t="s">
        <v>1803</v>
      </c>
      <c r="L21" s="326" t="s">
        <v>179</v>
      </c>
      <c r="M21" s="429" t="s">
        <v>182</v>
      </c>
      <c r="N21" s="464"/>
      <c r="O21" s="464"/>
      <c r="P21" s="464"/>
      <c r="Q21" s="464"/>
      <c r="R21" s="464"/>
      <c r="S21" s="466"/>
      <c r="T21" s="469" t="s">
        <v>2622</v>
      </c>
      <c r="U21" s="469"/>
      <c r="V21" s="474"/>
      <c r="W21" s="498" t="s">
        <v>2611</v>
      </c>
      <c r="X21" s="475"/>
      <c r="Y21" s="474"/>
      <c r="Z21" s="476"/>
      <c r="AA21" s="476"/>
      <c r="AB21" s="477"/>
      <c r="AC21" s="477"/>
      <c r="AD21" s="476"/>
      <c r="AE21" s="477"/>
      <c r="AF21" s="476"/>
      <c r="AG21" s="476"/>
      <c r="AH21" s="476"/>
      <c r="AI21" s="478"/>
      <c r="AJ21" s="463"/>
    </row>
    <row r="22" spans="1:36" ht="51" customHeight="1" x14ac:dyDescent="0.2">
      <c r="A22" s="1048"/>
      <c r="B22" s="226" t="s">
        <v>185</v>
      </c>
      <c r="C22" s="279" t="s">
        <v>186</v>
      </c>
      <c r="D22" s="254" t="s">
        <v>187</v>
      </c>
      <c r="E22" s="254" t="s">
        <v>188</v>
      </c>
      <c r="F22" s="255">
        <v>43525</v>
      </c>
      <c r="G22" s="255">
        <v>45139</v>
      </c>
      <c r="H22" s="254" t="s">
        <v>1808</v>
      </c>
      <c r="I22" s="327">
        <v>100000</v>
      </c>
      <c r="J22" s="254" t="s">
        <v>190</v>
      </c>
      <c r="K22" s="254" t="s">
        <v>1809</v>
      </c>
      <c r="L22" s="254" t="s">
        <v>192</v>
      </c>
      <c r="M22" s="429" t="s">
        <v>193</v>
      </c>
      <c r="N22" s="464"/>
      <c r="O22" s="464"/>
      <c r="P22" s="464"/>
      <c r="Q22" s="464" t="s">
        <v>58</v>
      </c>
      <c r="R22" s="464"/>
      <c r="S22" s="466"/>
      <c r="T22" s="469" t="s">
        <v>2623</v>
      </c>
      <c r="U22" s="469" t="s">
        <v>2624</v>
      </c>
      <c r="V22" s="474"/>
      <c r="W22" s="475" t="s">
        <v>2002</v>
      </c>
      <c r="X22" s="475"/>
      <c r="Y22" s="474"/>
      <c r="Z22" s="476"/>
      <c r="AA22" s="476"/>
      <c r="AB22" s="477"/>
      <c r="AC22" s="477"/>
      <c r="AD22" s="476"/>
      <c r="AE22" s="477"/>
      <c r="AF22" s="476"/>
      <c r="AG22" s="476"/>
      <c r="AH22" s="476"/>
      <c r="AI22" s="478"/>
      <c r="AJ22" s="463"/>
    </row>
    <row r="23" spans="1:36" ht="51" customHeight="1" x14ac:dyDescent="0.2">
      <c r="A23" s="1048"/>
      <c r="B23" s="226" t="s">
        <v>198</v>
      </c>
      <c r="C23" s="328" t="s">
        <v>1814</v>
      </c>
      <c r="D23" s="254" t="s">
        <v>200</v>
      </c>
      <c r="E23" s="254" t="s">
        <v>201</v>
      </c>
      <c r="F23" s="255">
        <v>43344</v>
      </c>
      <c r="G23" s="255">
        <v>44774</v>
      </c>
      <c r="H23" s="254" t="s">
        <v>1802</v>
      </c>
      <c r="I23" s="327">
        <v>110000</v>
      </c>
      <c r="J23" s="254" t="s">
        <v>202</v>
      </c>
      <c r="K23" s="326" t="s">
        <v>203</v>
      </c>
      <c r="L23" s="326" t="s">
        <v>56</v>
      </c>
      <c r="M23" s="427" t="s">
        <v>1815</v>
      </c>
      <c r="N23" s="464"/>
      <c r="O23" s="464"/>
      <c r="P23" s="464"/>
      <c r="Q23" s="464"/>
      <c r="R23" s="464" t="s">
        <v>58</v>
      </c>
      <c r="S23" s="466"/>
      <c r="T23" s="480"/>
      <c r="U23" s="493"/>
      <c r="V23" s="483"/>
      <c r="W23" s="477"/>
      <c r="X23" s="480"/>
      <c r="Y23" s="483"/>
      <c r="Z23" s="493"/>
      <c r="AA23" s="493"/>
      <c r="AB23" s="493"/>
      <c r="AC23" s="495"/>
      <c r="AD23" s="495"/>
      <c r="AE23" s="493"/>
      <c r="AF23" s="495"/>
      <c r="AG23" s="493"/>
      <c r="AH23" s="493"/>
      <c r="AI23" s="487"/>
      <c r="AJ23" s="463"/>
    </row>
    <row r="24" spans="1:36" ht="51" customHeight="1" x14ac:dyDescent="0.25">
      <c r="A24" s="1048"/>
      <c r="B24" s="226" t="s">
        <v>207</v>
      </c>
      <c r="C24" s="328" t="s">
        <v>1823</v>
      </c>
      <c r="D24" s="254" t="s">
        <v>1824</v>
      </c>
      <c r="E24" s="254" t="s">
        <v>1825</v>
      </c>
      <c r="F24" s="255">
        <v>43497</v>
      </c>
      <c r="G24" s="255">
        <v>45139</v>
      </c>
      <c r="H24" s="254" t="s">
        <v>1816</v>
      </c>
      <c r="I24" s="325">
        <v>100000</v>
      </c>
      <c r="J24" s="254" t="s">
        <v>2625</v>
      </c>
      <c r="K24" s="330" t="s">
        <v>213</v>
      </c>
      <c r="L24" s="330" t="s">
        <v>214</v>
      </c>
      <c r="M24" s="431"/>
      <c r="N24" s="464"/>
      <c r="O24" s="464"/>
      <c r="P24" s="464"/>
      <c r="Q24" s="464" t="s">
        <v>58</v>
      </c>
      <c r="R24" s="464"/>
      <c r="S24" s="466"/>
      <c r="T24" s="469" t="s">
        <v>2626</v>
      </c>
      <c r="U24" s="469"/>
      <c r="V24" s="474" t="s">
        <v>2627</v>
      </c>
      <c r="W24" s="475" t="s">
        <v>2628</v>
      </c>
      <c r="X24" s="499"/>
      <c r="Y24" s="474"/>
      <c r="Z24" s="476"/>
      <c r="AA24" s="476"/>
      <c r="AB24" s="477"/>
      <c r="AC24" s="477"/>
      <c r="AD24" s="500"/>
      <c r="AE24" s="477"/>
      <c r="AF24" s="476"/>
      <c r="AG24" s="476"/>
      <c r="AH24" s="476"/>
      <c r="AI24" s="478" t="s">
        <v>2629</v>
      </c>
      <c r="AJ24" s="463"/>
    </row>
    <row r="25" spans="1:36" ht="51" customHeight="1" x14ac:dyDescent="0.2">
      <c r="A25" s="1048"/>
      <c r="B25" s="226" t="s">
        <v>218</v>
      </c>
      <c r="C25" s="328" t="s">
        <v>219</v>
      </c>
      <c r="D25" s="254" t="s">
        <v>220</v>
      </c>
      <c r="E25" s="254" t="s">
        <v>221</v>
      </c>
      <c r="F25" s="255">
        <v>43344</v>
      </c>
      <c r="G25" s="255">
        <v>45139</v>
      </c>
      <c r="H25" s="254" t="s">
        <v>1829</v>
      </c>
      <c r="I25" s="327">
        <v>100000</v>
      </c>
      <c r="J25" s="254" t="s">
        <v>223</v>
      </c>
      <c r="K25" s="330" t="s">
        <v>1830</v>
      </c>
      <c r="L25" s="330" t="s">
        <v>225</v>
      </c>
      <c r="M25" s="331" t="s">
        <v>226</v>
      </c>
      <c r="N25" s="464"/>
      <c r="O25" s="464"/>
      <c r="P25" s="464"/>
      <c r="Q25" s="464" t="s">
        <v>58</v>
      </c>
      <c r="R25" s="464"/>
      <c r="S25" s="466"/>
      <c r="T25" s="469" t="s">
        <v>2630</v>
      </c>
      <c r="U25" s="469"/>
      <c r="V25" s="474" t="s">
        <v>2631</v>
      </c>
      <c r="W25" s="490" t="s">
        <v>2632</v>
      </c>
      <c r="X25" s="475"/>
      <c r="Y25" s="474"/>
      <c r="Z25" s="476"/>
      <c r="AA25" s="476"/>
      <c r="AB25" s="477"/>
      <c r="AC25" s="477"/>
      <c r="AD25" s="476"/>
      <c r="AE25" s="477"/>
      <c r="AF25" s="476"/>
      <c r="AG25" s="476"/>
      <c r="AH25" s="476"/>
      <c r="AI25" s="478"/>
      <c r="AJ25" s="463"/>
    </row>
    <row r="26" spans="1:36" ht="51" customHeight="1" x14ac:dyDescent="0.2">
      <c r="A26" s="1048"/>
      <c r="B26" s="226" t="s">
        <v>231</v>
      </c>
      <c r="C26" s="279" t="s">
        <v>1835</v>
      </c>
      <c r="D26" s="254" t="s">
        <v>233</v>
      </c>
      <c r="E26" s="254" t="s">
        <v>234</v>
      </c>
      <c r="F26" s="255">
        <v>43344</v>
      </c>
      <c r="G26" s="255">
        <v>43739</v>
      </c>
      <c r="H26" s="254" t="s">
        <v>1836</v>
      </c>
      <c r="I26" s="327">
        <v>15000</v>
      </c>
      <c r="J26" s="254" t="s">
        <v>236</v>
      </c>
      <c r="K26" s="254" t="s">
        <v>1837</v>
      </c>
      <c r="L26" s="254" t="s">
        <v>238</v>
      </c>
      <c r="M26" s="429" t="s">
        <v>1838</v>
      </c>
      <c r="N26" s="464"/>
      <c r="O26" s="464"/>
      <c r="P26" s="464"/>
      <c r="Q26" s="464"/>
      <c r="R26" s="464" t="s">
        <v>58</v>
      </c>
      <c r="S26" s="466"/>
      <c r="T26" s="480"/>
      <c r="U26" s="480"/>
      <c r="V26" s="481"/>
      <c r="W26" s="477"/>
      <c r="X26" s="501"/>
      <c r="Y26" s="502"/>
      <c r="Z26" s="503"/>
      <c r="AA26" s="493"/>
      <c r="AB26" s="493"/>
      <c r="AC26" s="495"/>
      <c r="AD26" s="495"/>
      <c r="AE26" s="493"/>
      <c r="AF26" s="495"/>
      <c r="AG26" s="493"/>
      <c r="AH26" s="493"/>
      <c r="AI26" s="496"/>
      <c r="AJ26" s="463"/>
    </row>
    <row r="27" spans="1:36" ht="51" customHeight="1" x14ac:dyDescent="0.2">
      <c r="A27" s="1048"/>
      <c r="B27" s="226" t="s">
        <v>242</v>
      </c>
      <c r="C27" s="279" t="s">
        <v>243</v>
      </c>
      <c r="D27" s="254" t="s">
        <v>244</v>
      </c>
      <c r="E27" s="254" t="s">
        <v>210</v>
      </c>
      <c r="F27" s="255">
        <v>43497</v>
      </c>
      <c r="G27" s="255">
        <v>45139</v>
      </c>
      <c r="H27" s="254" t="s">
        <v>1839</v>
      </c>
      <c r="I27" s="327">
        <v>40000</v>
      </c>
      <c r="J27" s="254" t="s">
        <v>163</v>
      </c>
      <c r="K27" s="254" t="s">
        <v>1840</v>
      </c>
      <c r="L27" s="254" t="s">
        <v>248</v>
      </c>
      <c r="M27" s="429"/>
      <c r="N27" s="464"/>
      <c r="O27" s="464" t="s">
        <v>58</v>
      </c>
      <c r="P27" s="464"/>
      <c r="Q27" s="464"/>
      <c r="R27" s="464"/>
      <c r="S27" s="466"/>
      <c r="T27" s="488" t="s">
        <v>2633</v>
      </c>
      <c r="U27" s="469"/>
      <c r="V27" s="474"/>
      <c r="W27" s="475" t="s">
        <v>2634</v>
      </c>
      <c r="X27" s="475"/>
      <c r="Y27" s="474"/>
      <c r="Z27" s="476"/>
      <c r="AA27" s="476"/>
      <c r="AB27" s="477"/>
      <c r="AC27" s="477"/>
      <c r="AD27" s="476"/>
      <c r="AE27" s="477"/>
      <c r="AF27" s="476"/>
      <c r="AG27" s="476"/>
      <c r="AH27" s="476"/>
      <c r="AI27" s="478"/>
      <c r="AJ27" s="463"/>
    </row>
    <row r="28" spans="1:36" ht="51" customHeight="1" x14ac:dyDescent="0.25">
      <c r="A28" s="1048"/>
      <c r="B28" s="226" t="s">
        <v>253</v>
      </c>
      <c r="C28" s="433" t="s">
        <v>254</v>
      </c>
      <c r="D28" s="254" t="s">
        <v>255</v>
      </c>
      <c r="E28" s="254" t="s">
        <v>210</v>
      </c>
      <c r="F28" s="255">
        <v>43497</v>
      </c>
      <c r="G28" s="255">
        <v>45139</v>
      </c>
      <c r="H28" s="254" t="s">
        <v>1839</v>
      </c>
      <c r="I28" s="327">
        <v>40000</v>
      </c>
      <c r="J28" s="254" t="s">
        <v>256</v>
      </c>
      <c r="K28" s="254" t="s">
        <v>1799</v>
      </c>
      <c r="L28" s="254" t="s">
        <v>257</v>
      </c>
      <c r="M28" s="429"/>
      <c r="N28" s="464"/>
      <c r="O28" s="464" t="s">
        <v>58</v>
      </c>
      <c r="P28" s="464"/>
      <c r="Q28" s="464"/>
      <c r="R28" s="464"/>
      <c r="S28" s="466"/>
      <c r="T28" s="469" t="s">
        <v>2633</v>
      </c>
      <c r="U28" s="469"/>
      <c r="V28" s="498"/>
      <c r="W28" s="475" t="s">
        <v>2634</v>
      </c>
      <c r="X28" s="475"/>
      <c r="Y28" s="474"/>
      <c r="Z28" s="476"/>
      <c r="AA28" s="476"/>
      <c r="AB28" s="477"/>
      <c r="AC28" s="477"/>
      <c r="AD28" s="476"/>
      <c r="AE28" s="477"/>
      <c r="AF28" s="476"/>
      <c r="AG28" s="476"/>
      <c r="AH28" s="476"/>
      <c r="AI28" s="498" t="s">
        <v>2635</v>
      </c>
      <c r="AJ28" s="463"/>
    </row>
    <row r="29" spans="1:36" ht="51" customHeight="1" x14ac:dyDescent="0.2">
      <c r="A29" s="1048"/>
      <c r="B29" s="504" t="s">
        <v>258</v>
      </c>
      <c r="C29" s="279" t="s">
        <v>259</v>
      </c>
      <c r="D29" s="505" t="s">
        <v>260</v>
      </c>
      <c r="E29" s="254" t="s">
        <v>261</v>
      </c>
      <c r="F29" s="255">
        <v>43709</v>
      </c>
      <c r="G29" s="255">
        <v>45139</v>
      </c>
      <c r="H29" s="254" t="s">
        <v>1847</v>
      </c>
      <c r="I29" s="327">
        <v>15000</v>
      </c>
      <c r="J29" s="254" t="s">
        <v>263</v>
      </c>
      <c r="K29" s="254" t="s">
        <v>264</v>
      </c>
      <c r="L29" s="254" t="s">
        <v>265</v>
      </c>
      <c r="M29" s="429"/>
      <c r="N29" s="464"/>
      <c r="O29" s="464"/>
      <c r="P29" s="464" t="s">
        <v>58</v>
      </c>
      <c r="Q29" s="464"/>
      <c r="R29" s="464"/>
      <c r="S29" s="466"/>
      <c r="T29" s="469"/>
      <c r="U29" s="469"/>
      <c r="V29" s="474" t="s">
        <v>2636</v>
      </c>
      <c r="W29" s="475"/>
      <c r="X29" s="475"/>
      <c r="Y29" s="474"/>
      <c r="Z29" s="476"/>
      <c r="AA29" s="476"/>
      <c r="AB29" s="477"/>
      <c r="AC29" s="477"/>
      <c r="AD29" s="476"/>
      <c r="AE29" s="477"/>
      <c r="AF29" s="476"/>
      <c r="AG29" s="476"/>
      <c r="AH29" s="476"/>
      <c r="AI29" s="478"/>
      <c r="AJ29" s="463"/>
    </row>
    <row r="30" spans="1:36" ht="51" customHeight="1" x14ac:dyDescent="0.2">
      <c r="A30" s="1048"/>
      <c r="B30" s="226" t="s">
        <v>270</v>
      </c>
      <c r="C30" s="506" t="s">
        <v>1852</v>
      </c>
      <c r="D30" s="254" t="s">
        <v>272</v>
      </c>
      <c r="E30" s="254" t="s">
        <v>273</v>
      </c>
      <c r="F30" s="255">
        <v>43344</v>
      </c>
      <c r="G30" s="255">
        <v>45139</v>
      </c>
      <c r="H30" s="254" t="s">
        <v>1829</v>
      </c>
      <c r="I30" s="325">
        <v>50000</v>
      </c>
      <c r="J30" s="254" t="s">
        <v>274</v>
      </c>
      <c r="K30" s="332" t="s">
        <v>1853</v>
      </c>
      <c r="L30" s="254" t="s">
        <v>276</v>
      </c>
      <c r="M30" s="333" t="s">
        <v>277</v>
      </c>
      <c r="N30" s="464"/>
      <c r="O30" s="464"/>
      <c r="P30" s="464"/>
      <c r="Q30" s="464" t="s">
        <v>58</v>
      </c>
      <c r="R30" s="464"/>
      <c r="S30" s="466"/>
      <c r="T30" s="469" t="s">
        <v>2637</v>
      </c>
      <c r="U30" s="507"/>
      <c r="V30" s="474"/>
      <c r="W30" s="488" t="s">
        <v>2608</v>
      </c>
      <c r="X30" s="475"/>
      <c r="Y30" s="474"/>
      <c r="Z30" s="476"/>
      <c r="AA30" s="476"/>
      <c r="AB30" s="477"/>
      <c r="AC30" s="477"/>
      <c r="AD30" s="476"/>
      <c r="AE30" s="477"/>
      <c r="AF30" s="476"/>
      <c r="AG30" s="476"/>
      <c r="AH30" s="476"/>
      <c r="AI30" s="478"/>
      <c r="AJ30" s="463"/>
    </row>
    <row r="31" spans="1:36" ht="51" customHeight="1" x14ac:dyDescent="0.2">
      <c r="A31" s="1048"/>
      <c r="B31" s="226" t="s">
        <v>282</v>
      </c>
      <c r="C31" s="279" t="s">
        <v>283</v>
      </c>
      <c r="D31" s="254" t="s">
        <v>284</v>
      </c>
      <c r="E31" s="254" t="s">
        <v>285</v>
      </c>
      <c r="F31" s="255">
        <v>43709</v>
      </c>
      <c r="G31" s="255">
        <v>45139</v>
      </c>
      <c r="H31" s="508" t="s">
        <v>2638</v>
      </c>
      <c r="I31" s="327">
        <v>150000</v>
      </c>
      <c r="J31" s="254" t="s">
        <v>2639</v>
      </c>
      <c r="K31" s="254" t="s">
        <v>56</v>
      </c>
      <c r="L31" s="254" t="s">
        <v>192</v>
      </c>
      <c r="M31" s="429"/>
      <c r="N31" s="464"/>
      <c r="O31" s="464"/>
      <c r="P31" s="464" t="s">
        <v>58</v>
      </c>
      <c r="Q31" s="464"/>
      <c r="R31" s="464"/>
      <c r="S31" s="466"/>
      <c r="T31" s="469" t="s">
        <v>2640</v>
      </c>
      <c r="U31" s="469"/>
      <c r="V31" s="490" t="s">
        <v>2641</v>
      </c>
      <c r="W31" s="475" t="s">
        <v>2642</v>
      </c>
      <c r="X31" s="509"/>
      <c r="Y31" s="474"/>
      <c r="Z31" s="476"/>
      <c r="AA31" s="476"/>
      <c r="AB31" s="477"/>
      <c r="AC31" s="477"/>
      <c r="AD31" s="476"/>
      <c r="AE31" s="477"/>
      <c r="AF31" s="476"/>
      <c r="AG31" s="476"/>
      <c r="AH31" s="476"/>
      <c r="AI31" s="478"/>
      <c r="AJ31" s="463"/>
    </row>
    <row r="32" spans="1:36" ht="51" customHeight="1" x14ac:dyDescent="0.2">
      <c r="A32" s="1048"/>
      <c r="B32" s="226" t="s">
        <v>289</v>
      </c>
      <c r="C32" s="279" t="s">
        <v>290</v>
      </c>
      <c r="D32" s="254" t="s">
        <v>291</v>
      </c>
      <c r="E32" s="254" t="s">
        <v>292</v>
      </c>
      <c r="F32" s="255">
        <v>43891</v>
      </c>
      <c r="G32" s="255">
        <v>45139</v>
      </c>
      <c r="H32" s="254" t="s">
        <v>1802</v>
      </c>
      <c r="I32" s="327">
        <v>80000</v>
      </c>
      <c r="J32" s="254" t="s">
        <v>293</v>
      </c>
      <c r="K32" s="254" t="s">
        <v>1863</v>
      </c>
      <c r="L32" s="254" t="s">
        <v>295</v>
      </c>
      <c r="M32" s="429" t="s">
        <v>1864</v>
      </c>
      <c r="N32" s="464"/>
      <c r="O32" s="464"/>
      <c r="P32" s="464" t="s">
        <v>58</v>
      </c>
      <c r="Q32" s="464"/>
      <c r="R32" s="464"/>
      <c r="S32" s="466" t="s">
        <v>7</v>
      </c>
      <c r="T32" s="469"/>
      <c r="U32" s="469"/>
      <c r="V32" s="474"/>
      <c r="W32" s="475"/>
      <c r="X32" s="475"/>
      <c r="Y32" s="474"/>
      <c r="Z32" s="476"/>
      <c r="AA32" s="476"/>
      <c r="AB32" s="477"/>
      <c r="AC32" s="477"/>
      <c r="AD32" s="476"/>
      <c r="AE32" s="477"/>
      <c r="AF32" s="476"/>
      <c r="AG32" s="476"/>
      <c r="AH32" s="476"/>
      <c r="AI32" s="478"/>
      <c r="AJ32" s="463"/>
    </row>
    <row r="33" spans="1:36" ht="51" customHeight="1" x14ac:dyDescent="0.25">
      <c r="A33" s="1048"/>
      <c r="B33" s="226" t="s">
        <v>299</v>
      </c>
      <c r="C33" s="279" t="s">
        <v>300</v>
      </c>
      <c r="D33" s="254" t="s">
        <v>301</v>
      </c>
      <c r="E33" s="254" t="s">
        <v>302</v>
      </c>
      <c r="F33" s="255">
        <v>43344</v>
      </c>
      <c r="G33" s="255">
        <v>45139</v>
      </c>
      <c r="H33" s="254" t="s">
        <v>1869</v>
      </c>
      <c r="I33" s="327">
        <v>31000</v>
      </c>
      <c r="J33" s="254" t="s">
        <v>304</v>
      </c>
      <c r="K33" s="254" t="s">
        <v>305</v>
      </c>
      <c r="L33" s="254" t="s">
        <v>192</v>
      </c>
      <c r="M33" s="429"/>
      <c r="N33" s="464"/>
      <c r="O33" s="464"/>
      <c r="P33" s="464"/>
      <c r="Q33" s="464" t="s">
        <v>58</v>
      </c>
      <c r="R33" s="464"/>
      <c r="S33" s="466"/>
      <c r="T33" s="469" t="s">
        <v>2643</v>
      </c>
      <c r="U33" s="469"/>
      <c r="V33" s="474"/>
      <c r="W33" s="498" t="s">
        <v>2611</v>
      </c>
      <c r="X33" s="475"/>
      <c r="Y33" s="474"/>
      <c r="Z33" s="476"/>
      <c r="AA33" s="476"/>
      <c r="AB33" s="477"/>
      <c r="AC33" s="477"/>
      <c r="AD33" s="476"/>
      <c r="AE33" s="477"/>
      <c r="AF33" s="476"/>
      <c r="AG33" s="476"/>
      <c r="AH33" s="476"/>
      <c r="AI33" s="478"/>
      <c r="AJ33" s="463"/>
    </row>
    <row r="34" spans="1:36" ht="51" customHeight="1" x14ac:dyDescent="0.2">
      <c r="A34" s="1048"/>
      <c r="B34" s="226" t="s">
        <v>308</v>
      </c>
      <c r="C34" s="279" t="s">
        <v>309</v>
      </c>
      <c r="D34" s="334" t="s">
        <v>310</v>
      </c>
      <c r="E34" s="254" t="s">
        <v>311</v>
      </c>
      <c r="F34" s="255">
        <v>43344</v>
      </c>
      <c r="G34" s="255">
        <v>45139</v>
      </c>
      <c r="H34" s="254" t="s">
        <v>1875</v>
      </c>
      <c r="I34" s="327">
        <v>5000</v>
      </c>
      <c r="J34" s="254" t="s">
        <v>1876</v>
      </c>
      <c r="K34" s="254" t="s">
        <v>1877</v>
      </c>
      <c r="L34" s="254" t="s">
        <v>315</v>
      </c>
      <c r="M34" s="429"/>
      <c r="N34" s="464"/>
      <c r="O34" s="464"/>
      <c r="P34" s="464" t="s">
        <v>58</v>
      </c>
      <c r="Q34" s="464"/>
      <c r="R34" s="464"/>
      <c r="S34" s="466" t="s">
        <v>7</v>
      </c>
      <c r="T34" s="469" t="s">
        <v>2644</v>
      </c>
      <c r="U34" s="469"/>
      <c r="V34" s="474"/>
      <c r="W34" s="475" t="s">
        <v>2645</v>
      </c>
      <c r="X34" s="509"/>
      <c r="Y34" s="474"/>
      <c r="Z34" s="476"/>
      <c r="AA34" s="476"/>
      <c r="AB34" s="477"/>
      <c r="AC34" s="477"/>
      <c r="AD34" s="476"/>
      <c r="AE34" s="477"/>
      <c r="AF34" s="476"/>
      <c r="AG34" s="476"/>
      <c r="AH34" s="476"/>
      <c r="AI34" s="478"/>
      <c r="AJ34" s="463"/>
    </row>
    <row r="35" spans="1:36" ht="51" customHeight="1" x14ac:dyDescent="0.2">
      <c r="A35" s="1048"/>
      <c r="B35" s="226" t="s">
        <v>319</v>
      </c>
      <c r="C35" s="328" t="s">
        <v>1881</v>
      </c>
      <c r="D35" s="254" t="s">
        <v>321</v>
      </c>
      <c r="E35" s="254" t="s">
        <v>322</v>
      </c>
      <c r="F35" s="255">
        <v>43344</v>
      </c>
      <c r="G35" s="255">
        <v>45139</v>
      </c>
      <c r="H35" s="254" t="s">
        <v>1882</v>
      </c>
      <c r="I35" s="325">
        <v>80000</v>
      </c>
      <c r="J35" s="254" t="s">
        <v>324</v>
      </c>
      <c r="K35" s="326" t="s">
        <v>325</v>
      </c>
      <c r="L35" s="326" t="s">
        <v>326</v>
      </c>
      <c r="M35" s="429" t="s">
        <v>1883</v>
      </c>
      <c r="N35" s="464"/>
      <c r="O35" s="464"/>
      <c r="P35" s="464" t="s">
        <v>58</v>
      </c>
      <c r="Q35" s="464"/>
      <c r="R35" s="464"/>
      <c r="S35" s="466"/>
      <c r="T35" s="469" t="s">
        <v>2646</v>
      </c>
      <c r="U35" s="488"/>
      <c r="V35" s="510" t="s">
        <v>2647</v>
      </c>
      <c r="W35" s="475" t="s">
        <v>2648</v>
      </c>
      <c r="X35" s="475"/>
      <c r="Y35" s="474"/>
      <c r="Z35" s="476"/>
      <c r="AA35" s="476"/>
      <c r="AB35" s="477"/>
      <c r="AC35" s="477"/>
      <c r="AD35" s="476"/>
      <c r="AE35" s="477"/>
      <c r="AF35" s="476"/>
      <c r="AG35" s="476"/>
      <c r="AH35" s="476"/>
      <c r="AI35" s="478"/>
      <c r="AJ35" s="463"/>
    </row>
    <row r="36" spans="1:36" ht="51" customHeight="1" x14ac:dyDescent="0.2">
      <c r="A36" s="1048"/>
      <c r="B36" s="226" t="s">
        <v>331</v>
      </c>
      <c r="C36" s="279" t="s">
        <v>332</v>
      </c>
      <c r="D36" s="329" t="s">
        <v>333</v>
      </c>
      <c r="E36" s="329" t="s">
        <v>334</v>
      </c>
      <c r="F36" s="255">
        <v>43344</v>
      </c>
      <c r="G36" s="255">
        <v>45139</v>
      </c>
      <c r="H36" s="329" t="s">
        <v>1889</v>
      </c>
      <c r="I36" s="325">
        <v>1500000</v>
      </c>
      <c r="J36" s="329" t="s">
        <v>336</v>
      </c>
      <c r="K36" s="239" t="s">
        <v>1890</v>
      </c>
      <c r="L36" s="329" t="s">
        <v>338</v>
      </c>
      <c r="M36" s="427" t="s">
        <v>339</v>
      </c>
      <c r="N36" s="464"/>
      <c r="O36" s="464"/>
      <c r="P36" s="464"/>
      <c r="Q36" s="464" t="s">
        <v>58</v>
      </c>
      <c r="R36" s="464"/>
      <c r="S36" s="466"/>
      <c r="T36" s="469"/>
      <c r="U36" s="469" t="s">
        <v>2649</v>
      </c>
      <c r="V36" s="474"/>
      <c r="W36" s="475"/>
      <c r="X36" s="475"/>
      <c r="Y36" s="474"/>
      <c r="Z36" s="476"/>
      <c r="AA36" s="476"/>
      <c r="AB36" s="477"/>
      <c r="AC36" s="477"/>
      <c r="AD36" s="476"/>
      <c r="AE36" s="477"/>
      <c r="AF36" s="476"/>
      <c r="AG36" s="476"/>
      <c r="AH36" s="476"/>
      <c r="AI36" s="478"/>
      <c r="AJ36" s="463"/>
    </row>
    <row r="37" spans="1:36" ht="51" customHeight="1" x14ac:dyDescent="0.2">
      <c r="A37" s="1048"/>
      <c r="B37" s="226" t="s">
        <v>344</v>
      </c>
      <c r="C37" s="279" t="s">
        <v>345</v>
      </c>
      <c r="D37" s="329" t="s">
        <v>346</v>
      </c>
      <c r="E37" s="329" t="s">
        <v>347</v>
      </c>
      <c r="F37" s="255">
        <v>43344</v>
      </c>
      <c r="G37" s="255">
        <v>45139</v>
      </c>
      <c r="H37" s="329" t="s">
        <v>1889</v>
      </c>
      <c r="I37" s="325">
        <v>1500000</v>
      </c>
      <c r="J37" s="329" t="s">
        <v>348</v>
      </c>
      <c r="K37" s="326" t="s">
        <v>1894</v>
      </c>
      <c r="L37" s="239" t="s">
        <v>192</v>
      </c>
      <c r="M37" s="427" t="s">
        <v>339</v>
      </c>
      <c r="N37" s="464"/>
      <c r="O37" s="464"/>
      <c r="P37" s="464"/>
      <c r="Q37" s="464" t="s">
        <v>58</v>
      </c>
      <c r="R37" s="464"/>
      <c r="S37" s="466"/>
      <c r="T37" s="469"/>
      <c r="U37" s="469" t="s">
        <v>2649</v>
      </c>
      <c r="V37" s="474"/>
      <c r="W37" s="475"/>
      <c r="X37" s="475"/>
      <c r="Y37" s="474"/>
      <c r="Z37" s="476"/>
      <c r="AA37" s="476"/>
      <c r="AB37" s="477"/>
      <c r="AC37" s="477"/>
      <c r="AD37" s="476"/>
      <c r="AE37" s="477"/>
      <c r="AF37" s="476"/>
      <c r="AG37" s="476"/>
      <c r="AH37" s="476"/>
      <c r="AI37" s="478"/>
      <c r="AJ37" s="463"/>
    </row>
    <row r="38" spans="1:36" ht="51" customHeight="1" x14ac:dyDescent="0.25">
      <c r="A38" s="1048"/>
      <c r="B38" s="226" t="s">
        <v>352</v>
      </c>
      <c r="C38" s="279" t="s">
        <v>353</v>
      </c>
      <c r="D38" s="329" t="s">
        <v>354</v>
      </c>
      <c r="E38" s="329" t="s">
        <v>347</v>
      </c>
      <c r="F38" s="255">
        <v>43344</v>
      </c>
      <c r="G38" s="255">
        <v>45139</v>
      </c>
      <c r="H38" s="329" t="s">
        <v>1889</v>
      </c>
      <c r="I38" s="325">
        <v>2000000</v>
      </c>
      <c r="J38" s="239" t="s">
        <v>2650</v>
      </c>
      <c r="K38" s="254" t="s">
        <v>1890</v>
      </c>
      <c r="L38" s="239" t="s">
        <v>192</v>
      </c>
      <c r="M38" s="427" t="s">
        <v>339</v>
      </c>
      <c r="N38" s="464"/>
      <c r="O38" s="464"/>
      <c r="P38" s="464" t="s">
        <v>58</v>
      </c>
      <c r="Q38" s="464"/>
      <c r="R38" s="464"/>
      <c r="S38" s="466"/>
      <c r="T38" s="469"/>
      <c r="U38" s="469" t="s">
        <v>2649</v>
      </c>
      <c r="V38" s="474" t="s">
        <v>2651</v>
      </c>
      <c r="W38" s="475"/>
      <c r="X38" s="475"/>
      <c r="Y38" s="474"/>
      <c r="Z38" s="476"/>
      <c r="AA38" s="476"/>
      <c r="AB38" s="477"/>
      <c r="AC38" s="477"/>
      <c r="AD38" s="476"/>
      <c r="AE38" s="477"/>
      <c r="AF38" s="476"/>
      <c r="AG38" s="476"/>
      <c r="AH38" s="476"/>
      <c r="AI38" s="498" t="s">
        <v>2652</v>
      </c>
      <c r="AJ38" s="463"/>
    </row>
    <row r="39" spans="1:36" ht="51" customHeight="1" x14ac:dyDescent="0.2">
      <c r="A39" s="1048"/>
      <c r="B39" s="226" t="s">
        <v>360</v>
      </c>
      <c r="C39" s="511" t="s">
        <v>2653</v>
      </c>
      <c r="D39" s="329" t="s">
        <v>362</v>
      </c>
      <c r="E39" s="329" t="s">
        <v>363</v>
      </c>
      <c r="F39" s="255">
        <v>43344</v>
      </c>
      <c r="G39" s="255">
        <v>45139</v>
      </c>
      <c r="H39" s="254" t="s">
        <v>1875</v>
      </c>
      <c r="I39" s="325">
        <v>500000</v>
      </c>
      <c r="J39" s="239" t="s">
        <v>1901</v>
      </c>
      <c r="K39" s="239" t="s">
        <v>192</v>
      </c>
      <c r="L39" s="239" t="s">
        <v>192</v>
      </c>
      <c r="M39" s="429"/>
      <c r="N39" s="464"/>
      <c r="O39" s="464"/>
      <c r="P39" s="464"/>
      <c r="Q39" s="464"/>
      <c r="R39" s="464"/>
      <c r="S39" s="466"/>
      <c r="T39" s="469"/>
      <c r="U39" s="469"/>
      <c r="V39" s="474"/>
      <c r="W39" s="475"/>
      <c r="X39" s="488"/>
      <c r="Y39" s="474"/>
      <c r="Z39" s="476"/>
      <c r="AA39" s="476"/>
      <c r="AB39" s="477"/>
      <c r="AC39" s="477"/>
      <c r="AD39" s="476"/>
      <c r="AE39" s="477"/>
      <c r="AF39" s="476"/>
      <c r="AG39" s="476"/>
      <c r="AH39" s="476"/>
      <c r="AI39" s="478"/>
      <c r="AJ39" s="463"/>
    </row>
    <row r="40" spans="1:36" ht="51" customHeight="1" x14ac:dyDescent="0.25">
      <c r="A40" s="1048"/>
      <c r="B40" s="226" t="s">
        <v>369</v>
      </c>
      <c r="C40" s="279" t="s">
        <v>1906</v>
      </c>
      <c r="D40" s="254" t="s">
        <v>371</v>
      </c>
      <c r="E40" s="254" t="s">
        <v>372</v>
      </c>
      <c r="F40" s="255">
        <v>43344</v>
      </c>
      <c r="G40" s="255">
        <v>45139</v>
      </c>
      <c r="H40" s="254" t="s">
        <v>1907</v>
      </c>
      <c r="I40" s="327">
        <v>30000</v>
      </c>
      <c r="J40" s="254" t="s">
        <v>1908</v>
      </c>
      <c r="K40" s="326" t="s">
        <v>1909</v>
      </c>
      <c r="L40" s="326" t="s">
        <v>376</v>
      </c>
      <c r="M40" s="427" t="s">
        <v>377</v>
      </c>
      <c r="N40" s="464"/>
      <c r="O40" s="464"/>
      <c r="P40" s="464" t="s">
        <v>58</v>
      </c>
      <c r="Q40" s="464"/>
      <c r="R40" s="464"/>
      <c r="S40" s="466"/>
      <c r="T40" s="469" t="s">
        <v>2654</v>
      </c>
      <c r="U40" s="469"/>
      <c r="V40" s="474"/>
      <c r="W40" s="512" t="s">
        <v>2655</v>
      </c>
      <c r="X40" s="475"/>
      <c r="Y40" s="474"/>
      <c r="Z40" s="476"/>
      <c r="AA40" s="476"/>
      <c r="AB40" s="477"/>
      <c r="AC40" s="477"/>
      <c r="AD40" s="476"/>
      <c r="AE40" s="477"/>
      <c r="AF40" s="476"/>
      <c r="AG40" s="476"/>
      <c r="AH40" s="476"/>
      <c r="AI40" s="478"/>
      <c r="AJ40" s="463"/>
    </row>
    <row r="41" spans="1:36" ht="51" customHeight="1" x14ac:dyDescent="0.25">
      <c r="A41" s="1048"/>
      <c r="B41" s="226" t="s">
        <v>383</v>
      </c>
      <c r="C41" s="328" t="s">
        <v>384</v>
      </c>
      <c r="D41" s="329" t="s">
        <v>385</v>
      </c>
      <c r="E41" s="329" t="s">
        <v>386</v>
      </c>
      <c r="F41" s="255">
        <v>43709</v>
      </c>
      <c r="G41" s="255">
        <v>45139</v>
      </c>
      <c r="H41" s="254" t="s">
        <v>1784</v>
      </c>
      <c r="I41" s="228">
        <v>5000</v>
      </c>
      <c r="J41" s="254" t="s">
        <v>1914</v>
      </c>
      <c r="K41" s="329" t="s">
        <v>389</v>
      </c>
      <c r="L41" s="329" t="s">
        <v>390</v>
      </c>
      <c r="M41" s="429"/>
      <c r="N41" s="464"/>
      <c r="O41" s="464"/>
      <c r="P41" s="464"/>
      <c r="Q41" s="464" t="s">
        <v>58</v>
      </c>
      <c r="R41" s="464"/>
      <c r="S41" s="466"/>
      <c r="T41" s="469" t="s">
        <v>2656</v>
      </c>
      <c r="U41" s="469" t="s">
        <v>2657</v>
      </c>
      <c r="V41" s="490" t="s">
        <v>2658</v>
      </c>
      <c r="W41" s="513" t="s">
        <v>1918</v>
      </c>
      <c r="X41" s="475"/>
      <c r="Y41" s="474"/>
      <c r="Z41" s="476"/>
      <c r="AA41" s="476"/>
      <c r="AB41" s="477"/>
      <c r="AC41" s="477"/>
      <c r="AD41" s="476"/>
      <c r="AE41" s="477"/>
      <c r="AF41" s="476"/>
      <c r="AG41" s="476"/>
      <c r="AH41" s="476"/>
      <c r="AI41" s="478"/>
      <c r="AJ41" s="463"/>
    </row>
    <row r="42" spans="1:36" ht="51" customHeight="1" x14ac:dyDescent="0.25">
      <c r="A42" s="1048"/>
      <c r="B42" s="226" t="s">
        <v>395</v>
      </c>
      <c r="C42" s="279" t="s">
        <v>396</v>
      </c>
      <c r="D42" s="254" t="s">
        <v>397</v>
      </c>
      <c r="E42" s="254" t="s">
        <v>398</v>
      </c>
      <c r="F42" s="255">
        <v>43405</v>
      </c>
      <c r="G42" s="255">
        <v>45139</v>
      </c>
      <c r="H42" s="254" t="s">
        <v>1920</v>
      </c>
      <c r="I42" s="327">
        <v>200000</v>
      </c>
      <c r="J42" s="254" t="s">
        <v>400</v>
      </c>
      <c r="K42" s="254" t="s">
        <v>401</v>
      </c>
      <c r="L42" s="254" t="s">
        <v>192</v>
      </c>
      <c r="M42" s="429"/>
      <c r="N42" s="464"/>
      <c r="O42" s="464"/>
      <c r="P42" s="464"/>
      <c r="Q42" s="464" t="s">
        <v>58</v>
      </c>
      <c r="R42" s="464"/>
      <c r="S42" s="466"/>
      <c r="T42" s="469" t="s">
        <v>2659</v>
      </c>
      <c r="U42" s="469" t="s">
        <v>2660</v>
      </c>
      <c r="V42" s="474"/>
      <c r="W42" s="512" t="s">
        <v>2661</v>
      </c>
      <c r="X42" s="475"/>
      <c r="Y42" s="474"/>
      <c r="Z42" s="476"/>
      <c r="AA42" s="476"/>
      <c r="AB42" s="477"/>
      <c r="AC42" s="477"/>
      <c r="AD42" s="476"/>
      <c r="AE42" s="477"/>
      <c r="AF42" s="476"/>
      <c r="AG42" s="476"/>
      <c r="AH42" s="476"/>
      <c r="AI42" s="478"/>
      <c r="AJ42" s="463"/>
    </row>
    <row r="43" spans="1:36" ht="51" customHeight="1" x14ac:dyDescent="0.2">
      <c r="A43" s="1048"/>
      <c r="B43" s="226" t="s">
        <v>405</v>
      </c>
      <c r="C43" s="279" t="s">
        <v>1924</v>
      </c>
      <c r="D43" s="329" t="s">
        <v>407</v>
      </c>
      <c r="E43" s="254" t="s">
        <v>408</v>
      </c>
      <c r="F43" s="255">
        <v>43344</v>
      </c>
      <c r="G43" s="255">
        <v>43497</v>
      </c>
      <c r="H43" s="254" t="s">
        <v>1759</v>
      </c>
      <c r="I43" s="325">
        <v>650000</v>
      </c>
      <c r="J43" s="254" t="s">
        <v>1925</v>
      </c>
      <c r="K43" s="335" t="s">
        <v>410</v>
      </c>
      <c r="L43" s="335" t="s">
        <v>411</v>
      </c>
      <c r="M43" s="427" t="s">
        <v>1926</v>
      </c>
      <c r="N43" s="464"/>
      <c r="O43" s="464"/>
      <c r="P43" s="464"/>
      <c r="Q43" s="464"/>
      <c r="R43" s="464"/>
      <c r="S43" s="466"/>
      <c r="T43" s="480"/>
      <c r="U43" s="480"/>
      <c r="V43" s="483"/>
      <c r="W43" s="477"/>
      <c r="X43" s="494"/>
      <c r="Y43" s="483"/>
      <c r="Z43" s="493"/>
      <c r="AA43" s="493"/>
      <c r="AB43" s="493"/>
      <c r="AC43" s="495"/>
      <c r="AD43" s="495"/>
      <c r="AE43" s="493"/>
      <c r="AF43" s="495"/>
      <c r="AG43" s="493"/>
      <c r="AH43" s="493"/>
      <c r="AI43" s="487"/>
      <c r="AJ43" s="463"/>
    </row>
    <row r="44" spans="1:36" ht="51" customHeight="1" x14ac:dyDescent="0.2">
      <c r="A44" s="1048"/>
      <c r="B44" s="226" t="s">
        <v>417</v>
      </c>
      <c r="C44" s="279" t="s">
        <v>425</v>
      </c>
      <c r="D44" s="254" t="s">
        <v>419</v>
      </c>
      <c r="E44" s="254" t="s">
        <v>420</v>
      </c>
      <c r="F44" s="255">
        <v>43344</v>
      </c>
      <c r="G44" s="255">
        <v>45139</v>
      </c>
      <c r="H44" s="254" t="s">
        <v>1798</v>
      </c>
      <c r="I44" s="327">
        <v>100000</v>
      </c>
      <c r="J44" s="254" t="s">
        <v>421</v>
      </c>
      <c r="K44" s="254" t="s">
        <v>422</v>
      </c>
      <c r="L44" s="254" t="s">
        <v>192</v>
      </c>
      <c r="M44" s="429"/>
      <c r="N44" s="464"/>
      <c r="O44" s="464"/>
      <c r="P44" s="464" t="s">
        <v>58</v>
      </c>
      <c r="Q44" s="464"/>
      <c r="R44" s="464"/>
      <c r="S44" s="466"/>
      <c r="T44" s="514" t="s">
        <v>2662</v>
      </c>
      <c r="U44" s="515" t="s">
        <v>2663</v>
      </c>
      <c r="V44" s="474"/>
      <c r="W44" s="488" t="s">
        <v>2664</v>
      </c>
      <c r="X44" s="516"/>
      <c r="Y44" s="474"/>
      <c r="Z44" s="476"/>
      <c r="AA44" s="476"/>
      <c r="AB44" s="477"/>
      <c r="AC44" s="477"/>
      <c r="AD44" s="476"/>
      <c r="AE44" s="477"/>
      <c r="AF44" s="476"/>
      <c r="AG44" s="476"/>
      <c r="AH44" s="476"/>
      <c r="AI44" s="478"/>
      <c r="AJ44" s="463"/>
    </row>
    <row r="45" spans="1:36" ht="51" customHeight="1" x14ac:dyDescent="0.25">
      <c r="A45" s="1048"/>
      <c r="B45" s="226" t="s">
        <v>426</v>
      </c>
      <c r="C45" s="328" t="s">
        <v>427</v>
      </c>
      <c r="D45" s="254" t="s">
        <v>1932</v>
      </c>
      <c r="E45" s="254" t="s">
        <v>429</v>
      </c>
      <c r="F45" s="255">
        <v>43344</v>
      </c>
      <c r="G45" s="255">
        <v>45139</v>
      </c>
      <c r="H45" s="336" t="s">
        <v>1933</v>
      </c>
      <c r="I45" s="327">
        <v>39000</v>
      </c>
      <c r="J45" s="254" t="s">
        <v>431</v>
      </c>
      <c r="K45" s="326" t="s">
        <v>432</v>
      </c>
      <c r="L45" s="326" t="s">
        <v>433</v>
      </c>
      <c r="M45" s="429" t="s">
        <v>1934</v>
      </c>
      <c r="N45" s="464"/>
      <c r="O45" s="464"/>
      <c r="P45" s="464"/>
      <c r="Q45" s="464" t="s">
        <v>58</v>
      </c>
      <c r="R45" s="464"/>
      <c r="S45" s="466"/>
      <c r="T45" s="467" t="s">
        <v>2665</v>
      </c>
      <c r="U45" s="467"/>
      <c r="V45" s="468" t="s">
        <v>2666</v>
      </c>
      <c r="W45" s="475" t="s">
        <v>2667</v>
      </c>
      <c r="X45" s="499"/>
      <c r="Y45" s="474"/>
      <c r="Z45" s="476"/>
      <c r="AA45" s="476"/>
      <c r="AB45" s="477"/>
      <c r="AC45" s="477"/>
      <c r="AD45" s="476"/>
      <c r="AE45" s="477"/>
      <c r="AF45" s="476"/>
      <c r="AG45" s="476"/>
      <c r="AH45" s="476"/>
      <c r="AI45" s="498" t="s">
        <v>2668</v>
      </c>
      <c r="AJ45" s="463"/>
    </row>
    <row r="46" spans="1:36" ht="51" customHeight="1" x14ac:dyDescent="0.2">
      <c r="A46" s="1048"/>
      <c r="B46" s="226" t="s">
        <v>438</v>
      </c>
      <c r="C46" s="279" t="s">
        <v>1940</v>
      </c>
      <c r="D46" s="254" t="s">
        <v>440</v>
      </c>
      <c r="E46" s="254" t="s">
        <v>441</v>
      </c>
      <c r="F46" s="255">
        <v>43344</v>
      </c>
      <c r="G46" s="255">
        <v>43466</v>
      </c>
      <c r="H46" s="254" t="s">
        <v>1941</v>
      </c>
      <c r="I46" s="327">
        <v>2500</v>
      </c>
      <c r="J46" s="254" t="s">
        <v>1942</v>
      </c>
      <c r="K46" s="254" t="s">
        <v>1943</v>
      </c>
      <c r="L46" s="254" t="s">
        <v>445</v>
      </c>
      <c r="M46" s="429" t="s">
        <v>1944</v>
      </c>
      <c r="N46" s="464"/>
      <c r="O46" s="464"/>
      <c r="P46" s="464"/>
      <c r="Q46" s="464"/>
      <c r="R46" s="464"/>
      <c r="S46" s="466"/>
      <c r="T46" s="469"/>
      <c r="U46" s="469"/>
      <c r="V46" s="474"/>
      <c r="W46" s="475"/>
      <c r="X46" s="475"/>
      <c r="Y46" s="474"/>
      <c r="Z46" s="476"/>
      <c r="AA46" s="476"/>
      <c r="AB46" s="477"/>
      <c r="AC46" s="477"/>
      <c r="AD46" s="476"/>
      <c r="AE46" s="477"/>
      <c r="AF46" s="476"/>
      <c r="AG46" s="476"/>
      <c r="AH46" s="476"/>
      <c r="AI46" s="478"/>
      <c r="AJ46" s="463"/>
    </row>
    <row r="47" spans="1:36" ht="51" customHeight="1" x14ac:dyDescent="0.2">
      <c r="A47" s="1048"/>
      <c r="B47" s="226" t="s">
        <v>450</v>
      </c>
      <c r="C47" s="279" t="s">
        <v>1945</v>
      </c>
      <c r="D47" s="254" t="s">
        <v>452</v>
      </c>
      <c r="E47" s="254" t="s">
        <v>453</v>
      </c>
      <c r="F47" s="255">
        <v>43344</v>
      </c>
      <c r="G47" s="255">
        <v>45139</v>
      </c>
      <c r="H47" s="254" t="s">
        <v>532</v>
      </c>
      <c r="I47" s="327">
        <v>50000</v>
      </c>
      <c r="J47" s="254" t="s">
        <v>454</v>
      </c>
      <c r="K47" s="326" t="s">
        <v>455</v>
      </c>
      <c r="L47" s="326" t="s">
        <v>456</v>
      </c>
      <c r="M47" s="427" t="s">
        <v>460</v>
      </c>
      <c r="N47" s="464"/>
      <c r="O47" s="464"/>
      <c r="P47" s="464"/>
      <c r="Q47" s="464"/>
      <c r="R47" s="464"/>
      <c r="S47" s="466"/>
      <c r="T47" s="469"/>
      <c r="U47" s="469"/>
      <c r="V47" s="474"/>
      <c r="W47" s="475"/>
      <c r="X47" s="475"/>
      <c r="Y47" s="474"/>
      <c r="Z47" s="476"/>
      <c r="AA47" s="476"/>
      <c r="AB47" s="477"/>
      <c r="AC47" s="477"/>
      <c r="AD47" s="476"/>
      <c r="AE47" s="477"/>
      <c r="AF47" s="476"/>
      <c r="AG47" s="476"/>
      <c r="AH47" s="476"/>
      <c r="AI47" s="478"/>
      <c r="AJ47" s="463"/>
    </row>
    <row r="48" spans="1:36" ht="51" customHeight="1" x14ac:dyDescent="0.2">
      <c r="A48" s="1048"/>
      <c r="B48" s="226" t="s">
        <v>461</v>
      </c>
      <c r="C48" s="279" t="s">
        <v>471</v>
      </c>
      <c r="D48" s="254" t="s">
        <v>472</v>
      </c>
      <c r="E48" s="254" t="s">
        <v>473</v>
      </c>
      <c r="F48" s="255">
        <v>43344</v>
      </c>
      <c r="G48" s="255">
        <v>45139</v>
      </c>
      <c r="H48" s="254" t="s">
        <v>1953</v>
      </c>
      <c r="I48" s="327">
        <v>5000</v>
      </c>
      <c r="J48" s="254" t="s">
        <v>2669</v>
      </c>
      <c r="K48" s="254" t="s">
        <v>476</v>
      </c>
      <c r="L48" s="254" t="s">
        <v>467</v>
      </c>
      <c r="M48" s="429" t="s">
        <v>478</v>
      </c>
      <c r="N48" s="464"/>
      <c r="O48" s="464"/>
      <c r="P48" s="464"/>
      <c r="Q48" s="464" t="s">
        <v>58</v>
      </c>
      <c r="R48" s="464"/>
      <c r="S48" s="466"/>
      <c r="T48" s="469" t="s">
        <v>2670</v>
      </c>
      <c r="U48" s="469"/>
      <c r="V48" s="474"/>
      <c r="W48" s="475" t="s">
        <v>2671</v>
      </c>
      <c r="X48" s="475"/>
      <c r="Y48" s="474"/>
      <c r="Z48" s="476"/>
      <c r="AA48" s="476"/>
      <c r="AB48" s="477"/>
      <c r="AC48" s="477"/>
      <c r="AD48" s="476"/>
      <c r="AE48" s="477"/>
      <c r="AF48" s="476"/>
      <c r="AG48" s="476"/>
      <c r="AH48" s="476"/>
      <c r="AI48" s="478"/>
      <c r="AJ48" s="463"/>
    </row>
    <row r="49" spans="1:36" ht="51" customHeight="1" x14ac:dyDescent="0.2">
      <c r="A49" s="1048"/>
      <c r="B49" s="226" t="s">
        <v>479</v>
      </c>
      <c r="C49" s="511" t="s">
        <v>2672</v>
      </c>
      <c r="D49" s="254" t="s">
        <v>481</v>
      </c>
      <c r="E49" s="254" t="s">
        <v>482</v>
      </c>
      <c r="F49" s="255">
        <v>43344</v>
      </c>
      <c r="G49" s="255">
        <v>45139</v>
      </c>
      <c r="H49" s="254" t="s">
        <v>532</v>
      </c>
      <c r="I49" s="327">
        <v>5000</v>
      </c>
      <c r="J49" s="254" t="s">
        <v>483</v>
      </c>
      <c r="K49" s="326" t="s">
        <v>484</v>
      </c>
      <c r="L49" s="326" t="s">
        <v>485</v>
      </c>
      <c r="M49" s="429" t="s">
        <v>489</v>
      </c>
      <c r="N49" s="464"/>
      <c r="O49" s="464"/>
      <c r="P49" s="464"/>
      <c r="Q49" s="464"/>
      <c r="R49" s="464"/>
      <c r="S49" s="466"/>
      <c r="T49" s="517" t="s">
        <v>2673</v>
      </c>
      <c r="U49" s="469"/>
      <c r="V49" s="474"/>
      <c r="W49" s="475" t="s">
        <v>2674</v>
      </c>
      <c r="X49" s="475"/>
      <c r="Y49" s="474"/>
      <c r="Z49" s="476"/>
      <c r="AA49" s="476"/>
      <c r="AB49" s="477"/>
      <c r="AC49" s="477"/>
      <c r="AD49" s="476"/>
      <c r="AE49" s="477"/>
      <c r="AF49" s="476"/>
      <c r="AG49" s="476"/>
      <c r="AH49" s="476"/>
      <c r="AI49" s="478"/>
      <c r="AJ49" s="463"/>
    </row>
    <row r="50" spans="1:36" ht="51" customHeight="1" x14ac:dyDescent="0.25">
      <c r="A50" s="1048"/>
      <c r="B50" s="226" t="s">
        <v>490</v>
      </c>
      <c r="C50" s="279" t="s">
        <v>491</v>
      </c>
      <c r="D50" s="254" t="s">
        <v>492</v>
      </c>
      <c r="E50" s="254" t="s">
        <v>493</v>
      </c>
      <c r="F50" s="255">
        <v>43344</v>
      </c>
      <c r="G50" s="255">
        <v>45139</v>
      </c>
      <c r="H50" s="254" t="s">
        <v>1961</v>
      </c>
      <c r="I50" s="327">
        <v>5000</v>
      </c>
      <c r="J50" s="239" t="s">
        <v>1956</v>
      </c>
      <c r="K50" s="254" t="s">
        <v>70</v>
      </c>
      <c r="L50" s="254" t="s">
        <v>71</v>
      </c>
      <c r="M50" s="429" t="s">
        <v>495</v>
      </c>
      <c r="N50" s="464"/>
      <c r="O50" s="464"/>
      <c r="P50" s="464" t="s">
        <v>58</v>
      </c>
      <c r="Q50" s="464"/>
      <c r="R50" s="464"/>
      <c r="S50" s="466"/>
      <c r="T50" s="518"/>
      <c r="U50" s="469"/>
      <c r="V50" s="474"/>
      <c r="W50" s="475"/>
      <c r="X50" s="475"/>
      <c r="Y50" s="474"/>
      <c r="Z50" s="476"/>
      <c r="AA50" s="476"/>
      <c r="AB50" s="477"/>
      <c r="AC50" s="477"/>
      <c r="AD50" s="476"/>
      <c r="AE50" s="477"/>
      <c r="AF50" s="476"/>
      <c r="AG50" s="476"/>
      <c r="AH50" s="476"/>
      <c r="AI50" s="478" t="s">
        <v>2675</v>
      </c>
      <c r="AJ50" s="463"/>
    </row>
    <row r="51" spans="1:36" ht="51" customHeight="1" x14ac:dyDescent="0.2">
      <c r="A51" s="1048"/>
      <c r="B51" s="226" t="s">
        <v>499</v>
      </c>
      <c r="C51" s="328" t="s">
        <v>500</v>
      </c>
      <c r="D51" s="254" t="s">
        <v>501</v>
      </c>
      <c r="E51" s="254" t="s">
        <v>502</v>
      </c>
      <c r="F51" s="255">
        <v>43344</v>
      </c>
      <c r="G51" s="255">
        <v>45139</v>
      </c>
      <c r="H51" s="254" t="s">
        <v>1962</v>
      </c>
      <c r="I51" s="327">
        <v>300000</v>
      </c>
      <c r="J51" s="254" t="s">
        <v>504</v>
      </c>
      <c r="K51" s="326" t="s">
        <v>505</v>
      </c>
      <c r="L51" s="326" t="s">
        <v>506</v>
      </c>
      <c r="M51" s="427" t="s">
        <v>1963</v>
      </c>
      <c r="N51" s="464"/>
      <c r="O51" s="464"/>
      <c r="P51" s="464" t="s">
        <v>58</v>
      </c>
      <c r="Q51" s="464"/>
      <c r="R51" s="464"/>
      <c r="S51" s="466" t="s">
        <v>7</v>
      </c>
      <c r="T51" s="519" t="s">
        <v>2676</v>
      </c>
      <c r="U51" s="520"/>
      <c r="V51" s="474" t="s">
        <v>2677</v>
      </c>
      <c r="W51" s="475" t="s">
        <v>2678</v>
      </c>
      <c r="X51" s="475"/>
      <c r="Y51" s="474"/>
      <c r="Z51" s="476"/>
      <c r="AA51" s="476"/>
      <c r="AB51" s="477"/>
      <c r="AC51" s="477"/>
      <c r="AD51" s="476"/>
      <c r="AE51" s="477"/>
      <c r="AF51" s="476"/>
      <c r="AG51" s="476"/>
      <c r="AH51" s="476"/>
      <c r="AI51" s="478" t="s">
        <v>2679</v>
      </c>
      <c r="AJ51" s="463"/>
    </row>
    <row r="52" spans="1:36" ht="51" customHeight="1" x14ac:dyDescent="0.2">
      <c r="A52" s="1048"/>
      <c r="B52" s="226" t="s">
        <v>509</v>
      </c>
      <c r="C52" s="328" t="s">
        <v>1969</v>
      </c>
      <c r="D52" s="254" t="s">
        <v>511</v>
      </c>
      <c r="E52" s="254" t="s">
        <v>512</v>
      </c>
      <c r="F52" s="255">
        <v>43344</v>
      </c>
      <c r="G52" s="255">
        <v>43739</v>
      </c>
      <c r="H52" s="254" t="s">
        <v>1802</v>
      </c>
      <c r="I52" s="327">
        <v>15000</v>
      </c>
      <c r="J52" s="326" t="s">
        <v>513</v>
      </c>
      <c r="K52" s="326" t="s">
        <v>1970</v>
      </c>
      <c r="L52" s="326" t="s">
        <v>515</v>
      </c>
      <c r="M52" s="429" t="s">
        <v>1971</v>
      </c>
      <c r="N52" s="464"/>
      <c r="O52" s="464"/>
      <c r="P52" s="464"/>
      <c r="Q52" s="464"/>
      <c r="R52" s="464"/>
      <c r="S52" s="466"/>
      <c r="T52" s="480"/>
      <c r="U52" s="480"/>
      <c r="V52" s="481"/>
      <c r="W52" s="477"/>
      <c r="X52" s="501"/>
      <c r="Y52" s="483"/>
      <c r="Z52" s="493"/>
      <c r="AA52" s="493"/>
      <c r="AB52" s="493"/>
      <c r="AC52" s="521"/>
      <c r="AD52" s="495"/>
      <c r="AE52" s="493"/>
      <c r="AF52" s="495"/>
      <c r="AG52" s="493"/>
      <c r="AH52" s="493"/>
      <c r="AI52" s="496"/>
      <c r="AJ52" s="463"/>
    </row>
    <row r="53" spans="1:36" ht="51" customHeight="1" x14ac:dyDescent="0.2">
      <c r="A53" s="1048"/>
      <c r="B53" s="226" t="s">
        <v>522</v>
      </c>
      <c r="C53" s="328" t="s">
        <v>523</v>
      </c>
      <c r="D53" s="254" t="s">
        <v>524</v>
      </c>
      <c r="E53" s="254" t="s">
        <v>525</v>
      </c>
      <c r="F53" s="255">
        <v>43374</v>
      </c>
      <c r="G53" s="255">
        <v>45139</v>
      </c>
      <c r="H53" s="254" t="s">
        <v>532</v>
      </c>
      <c r="I53" s="325">
        <v>20000</v>
      </c>
      <c r="J53" s="329" t="s">
        <v>304</v>
      </c>
      <c r="K53" s="326" t="s">
        <v>527</v>
      </c>
      <c r="L53" s="326" t="s">
        <v>1972</v>
      </c>
      <c r="M53" s="429" t="s">
        <v>529</v>
      </c>
      <c r="N53" s="464"/>
      <c r="O53" s="464"/>
      <c r="P53" s="464" t="s">
        <v>58</v>
      </c>
      <c r="Q53" s="464"/>
      <c r="R53" s="464"/>
      <c r="S53" s="466"/>
      <c r="T53" s="469" t="s">
        <v>2680</v>
      </c>
      <c r="U53" s="469"/>
      <c r="V53" s="474" t="s">
        <v>2681</v>
      </c>
      <c r="W53" s="475" t="s">
        <v>2671</v>
      </c>
      <c r="X53" s="475"/>
      <c r="Y53" s="474"/>
      <c r="Z53" s="476"/>
      <c r="AA53" s="476"/>
      <c r="AB53" s="477"/>
      <c r="AC53" s="477"/>
      <c r="AD53" s="476"/>
      <c r="AE53" s="477"/>
      <c r="AF53" s="476"/>
      <c r="AG53" s="476"/>
      <c r="AH53" s="476"/>
      <c r="AI53" s="478"/>
      <c r="AJ53" s="463"/>
    </row>
    <row r="54" spans="1:36" ht="51" customHeight="1" x14ac:dyDescent="0.2">
      <c r="A54" s="1048"/>
      <c r="B54" s="226" t="s">
        <v>533</v>
      </c>
      <c r="C54" s="279" t="s">
        <v>534</v>
      </c>
      <c r="D54" s="254" t="s">
        <v>1975</v>
      </c>
      <c r="E54" s="254" t="s">
        <v>536</v>
      </c>
      <c r="F54" s="255">
        <v>43678</v>
      </c>
      <c r="G54" s="255">
        <v>45139</v>
      </c>
      <c r="H54" s="329" t="s">
        <v>1976</v>
      </c>
      <c r="I54" s="325">
        <v>50000</v>
      </c>
      <c r="J54" s="254" t="s">
        <v>1977</v>
      </c>
      <c r="K54" s="254" t="s">
        <v>539</v>
      </c>
      <c r="L54" s="254" t="s">
        <v>265</v>
      </c>
      <c r="M54" s="429"/>
      <c r="N54" s="464"/>
      <c r="O54" s="464"/>
      <c r="P54" s="464" t="s">
        <v>58</v>
      </c>
      <c r="Q54" s="464"/>
      <c r="R54" s="464"/>
      <c r="S54" s="466"/>
      <c r="T54" s="469" t="s">
        <v>2682</v>
      </c>
      <c r="U54" s="469"/>
      <c r="V54" s="474"/>
      <c r="W54" s="475" t="s">
        <v>2683</v>
      </c>
      <c r="X54" s="475"/>
      <c r="Y54" s="474"/>
      <c r="Z54" s="476"/>
      <c r="AA54" s="476"/>
      <c r="AB54" s="477"/>
      <c r="AC54" s="477"/>
      <c r="AD54" s="476"/>
      <c r="AE54" s="477"/>
      <c r="AF54" s="476"/>
      <c r="AG54" s="476"/>
      <c r="AH54" s="476"/>
      <c r="AI54" s="478"/>
      <c r="AJ54" s="463"/>
    </row>
    <row r="55" spans="1:36" ht="51" customHeight="1" x14ac:dyDescent="0.2">
      <c r="A55" s="1048"/>
      <c r="B55" s="226" t="s">
        <v>546</v>
      </c>
      <c r="C55" s="433" t="s">
        <v>556</v>
      </c>
      <c r="D55" s="254" t="s">
        <v>557</v>
      </c>
      <c r="E55" s="254" t="s">
        <v>558</v>
      </c>
      <c r="F55" s="255">
        <v>43617</v>
      </c>
      <c r="G55" s="255">
        <v>45139</v>
      </c>
      <c r="H55" s="254" t="s">
        <v>1976</v>
      </c>
      <c r="I55" s="325">
        <v>125000</v>
      </c>
      <c r="J55" s="336" t="s">
        <v>1981</v>
      </c>
      <c r="K55" s="254" t="s">
        <v>551</v>
      </c>
      <c r="L55" s="336" t="s">
        <v>552</v>
      </c>
      <c r="M55" s="429" t="s">
        <v>1982</v>
      </c>
      <c r="N55" s="464"/>
      <c r="O55" s="464"/>
      <c r="P55" s="464" t="s">
        <v>58</v>
      </c>
      <c r="Q55" s="464"/>
      <c r="R55" s="464"/>
      <c r="S55" s="466"/>
      <c r="T55" s="469" t="s">
        <v>2682</v>
      </c>
      <c r="U55" s="469"/>
      <c r="V55" s="474" t="s">
        <v>2684</v>
      </c>
      <c r="W55" s="475" t="s">
        <v>2683</v>
      </c>
      <c r="X55" s="475"/>
      <c r="Y55" s="474"/>
      <c r="Z55" s="476"/>
      <c r="AA55" s="476"/>
      <c r="AB55" s="477"/>
      <c r="AC55" s="477"/>
      <c r="AD55" s="476"/>
      <c r="AE55" s="477"/>
      <c r="AF55" s="476"/>
      <c r="AG55" s="476"/>
      <c r="AH55" s="476"/>
      <c r="AI55" s="478" t="s">
        <v>2685</v>
      </c>
      <c r="AJ55" s="463"/>
    </row>
    <row r="56" spans="1:36" ht="51" customHeight="1" x14ac:dyDescent="0.2">
      <c r="A56" s="1048"/>
      <c r="B56" s="504" t="s">
        <v>560</v>
      </c>
      <c r="C56" s="279" t="s">
        <v>561</v>
      </c>
      <c r="D56" s="505" t="s">
        <v>562</v>
      </c>
      <c r="E56" s="254" t="s">
        <v>563</v>
      </c>
      <c r="F56" s="255">
        <v>43344</v>
      </c>
      <c r="G56" s="255">
        <v>45139</v>
      </c>
      <c r="H56" s="254" t="s">
        <v>1986</v>
      </c>
      <c r="I56" s="327">
        <v>50000</v>
      </c>
      <c r="J56" s="254" t="s">
        <v>565</v>
      </c>
      <c r="K56" s="254" t="s">
        <v>192</v>
      </c>
      <c r="L56" s="254" t="s">
        <v>192</v>
      </c>
      <c r="M56" s="429" t="s">
        <v>570</v>
      </c>
      <c r="N56" s="464"/>
      <c r="O56" s="464"/>
      <c r="P56" s="464"/>
      <c r="Q56" s="464" t="s">
        <v>58</v>
      </c>
      <c r="R56" s="464"/>
      <c r="S56" s="466"/>
      <c r="T56" s="469" t="s">
        <v>2686</v>
      </c>
      <c r="U56" s="469"/>
      <c r="V56" s="474" t="s">
        <v>2687</v>
      </c>
      <c r="W56" s="475" t="s">
        <v>1989</v>
      </c>
      <c r="X56" s="475"/>
      <c r="Y56" s="474"/>
      <c r="Z56" s="476"/>
      <c r="AA56" s="476"/>
      <c r="AB56" s="477"/>
      <c r="AC56" s="477"/>
      <c r="AD56" s="476"/>
      <c r="AE56" s="477"/>
      <c r="AF56" s="476"/>
      <c r="AG56" s="476"/>
      <c r="AH56" s="476"/>
      <c r="AI56" s="478"/>
      <c r="AJ56" s="463"/>
    </row>
    <row r="57" spans="1:36" ht="51" customHeight="1" x14ac:dyDescent="0.2">
      <c r="A57" s="1048"/>
      <c r="B57" s="226" t="s">
        <v>571</v>
      </c>
      <c r="C57" s="522" t="s">
        <v>2688</v>
      </c>
      <c r="D57" s="254" t="s">
        <v>2689</v>
      </c>
      <c r="E57" s="254" t="s">
        <v>574</v>
      </c>
      <c r="F57" s="255">
        <v>43709</v>
      </c>
      <c r="G57" s="255">
        <v>45139</v>
      </c>
      <c r="H57" s="254" t="s">
        <v>1991</v>
      </c>
      <c r="I57" s="327">
        <v>200000</v>
      </c>
      <c r="J57" s="254" t="s">
        <v>2690</v>
      </c>
      <c r="K57" s="254" t="s">
        <v>192</v>
      </c>
      <c r="L57" s="254" t="s">
        <v>192</v>
      </c>
      <c r="M57" s="429"/>
      <c r="N57" s="464"/>
      <c r="O57" s="464"/>
      <c r="P57" s="464"/>
      <c r="Q57" s="464"/>
      <c r="R57" s="464"/>
      <c r="S57" s="466"/>
      <c r="T57" s="469"/>
      <c r="U57" s="469"/>
      <c r="V57" s="474"/>
      <c r="W57" s="475"/>
      <c r="X57" s="475"/>
      <c r="Y57" s="474"/>
      <c r="Z57" s="476"/>
      <c r="AA57" s="476"/>
      <c r="AB57" s="477"/>
      <c r="AC57" s="477"/>
      <c r="AD57" s="476"/>
      <c r="AE57" s="477"/>
      <c r="AF57" s="476"/>
      <c r="AG57" s="476"/>
      <c r="AH57" s="476"/>
      <c r="AI57" s="478"/>
      <c r="AJ57" s="463"/>
    </row>
    <row r="58" spans="1:36" ht="51" customHeight="1" x14ac:dyDescent="0.2">
      <c r="A58" s="1048"/>
      <c r="B58" s="226" t="s">
        <v>579</v>
      </c>
      <c r="C58" s="279" t="s">
        <v>1997</v>
      </c>
      <c r="D58" s="254" t="s">
        <v>581</v>
      </c>
      <c r="E58" s="254" t="s">
        <v>582</v>
      </c>
      <c r="F58" s="255">
        <v>43344</v>
      </c>
      <c r="G58" s="255">
        <v>45139</v>
      </c>
      <c r="H58" s="254" t="s">
        <v>1998</v>
      </c>
      <c r="I58" s="327">
        <v>50000</v>
      </c>
      <c r="J58" s="254" t="s">
        <v>584</v>
      </c>
      <c r="K58" s="254" t="s">
        <v>585</v>
      </c>
      <c r="L58" s="254" t="s">
        <v>192</v>
      </c>
      <c r="M58" s="429" t="s">
        <v>590</v>
      </c>
      <c r="N58" s="464"/>
      <c r="O58" s="464"/>
      <c r="P58" s="464"/>
      <c r="Q58" s="464"/>
      <c r="R58" s="464"/>
      <c r="S58" s="466"/>
      <c r="T58" s="469"/>
      <c r="U58" s="469"/>
      <c r="V58" s="474"/>
      <c r="W58" s="475"/>
      <c r="X58" s="475"/>
      <c r="Y58" s="474"/>
      <c r="Z58" s="476"/>
      <c r="AA58" s="476"/>
      <c r="AB58" s="477"/>
      <c r="AC58" s="477"/>
      <c r="AD58" s="476"/>
      <c r="AE58" s="477"/>
      <c r="AF58" s="476"/>
      <c r="AG58" s="476"/>
      <c r="AH58" s="476"/>
      <c r="AI58" s="478"/>
      <c r="AJ58" s="463"/>
    </row>
    <row r="59" spans="1:36" ht="51" customHeight="1" x14ac:dyDescent="0.2">
      <c r="A59" s="1048"/>
      <c r="B59" s="226" t="s">
        <v>591</v>
      </c>
      <c r="C59" s="279" t="s">
        <v>592</v>
      </c>
      <c r="D59" s="254" t="s">
        <v>593</v>
      </c>
      <c r="E59" s="254" t="s">
        <v>594</v>
      </c>
      <c r="F59" s="255">
        <v>43344</v>
      </c>
      <c r="G59" s="255">
        <v>45139</v>
      </c>
      <c r="H59" s="254" t="s">
        <v>1999</v>
      </c>
      <c r="I59" s="337">
        <v>15000</v>
      </c>
      <c r="J59" s="326" t="s">
        <v>596</v>
      </c>
      <c r="K59" s="254" t="s">
        <v>597</v>
      </c>
      <c r="L59" s="254" t="s">
        <v>192</v>
      </c>
      <c r="M59" s="429"/>
      <c r="N59" s="464"/>
      <c r="O59" s="464"/>
      <c r="P59" s="464" t="s">
        <v>58</v>
      </c>
      <c r="Q59" s="464"/>
      <c r="R59" s="464"/>
      <c r="S59" s="466"/>
      <c r="T59" s="469" t="s">
        <v>2691</v>
      </c>
      <c r="U59" s="469" t="s">
        <v>2692</v>
      </c>
      <c r="V59" s="474"/>
      <c r="W59" s="475" t="s">
        <v>2002</v>
      </c>
      <c r="X59" s="475"/>
      <c r="Y59" s="474"/>
      <c r="Z59" s="476"/>
      <c r="AA59" s="476"/>
      <c r="AB59" s="477"/>
      <c r="AC59" s="477"/>
      <c r="AD59" s="476"/>
      <c r="AE59" s="477"/>
      <c r="AF59" s="476"/>
      <c r="AG59" s="476"/>
      <c r="AH59" s="476"/>
      <c r="AI59" s="478"/>
      <c r="AJ59" s="463"/>
    </row>
    <row r="60" spans="1:36" ht="51" customHeight="1" x14ac:dyDescent="0.25">
      <c r="A60" s="1048"/>
      <c r="B60" s="226" t="s">
        <v>601</v>
      </c>
      <c r="C60" s="279" t="s">
        <v>609</v>
      </c>
      <c r="D60" s="254" t="s">
        <v>603</v>
      </c>
      <c r="E60" s="254" t="s">
        <v>604</v>
      </c>
      <c r="F60" s="255">
        <v>43405</v>
      </c>
      <c r="G60" s="255">
        <v>45139</v>
      </c>
      <c r="H60" s="254" t="s">
        <v>1999</v>
      </c>
      <c r="I60" s="325">
        <v>10000</v>
      </c>
      <c r="J60" s="254" t="s">
        <v>605</v>
      </c>
      <c r="K60" s="254" t="s">
        <v>585</v>
      </c>
      <c r="L60" s="254" t="s">
        <v>192</v>
      </c>
      <c r="M60" s="429"/>
      <c r="N60" s="464"/>
      <c r="O60" s="464"/>
      <c r="P60" s="464"/>
      <c r="Q60" s="464" t="s">
        <v>58</v>
      </c>
      <c r="R60" s="464"/>
      <c r="S60" s="466"/>
      <c r="T60" s="469" t="s">
        <v>2693</v>
      </c>
      <c r="U60" s="469" t="s">
        <v>2694</v>
      </c>
      <c r="V60" s="474" t="s">
        <v>2695</v>
      </c>
      <c r="W60" s="475" t="s">
        <v>2002</v>
      </c>
      <c r="X60" s="475"/>
      <c r="Y60" s="474"/>
      <c r="Z60" s="476"/>
      <c r="AA60" s="476"/>
      <c r="AB60" s="477"/>
      <c r="AC60" s="477"/>
      <c r="AD60" s="476"/>
      <c r="AE60" s="477"/>
      <c r="AF60" s="476"/>
      <c r="AG60" s="476"/>
      <c r="AH60" s="476"/>
      <c r="AI60" s="498" t="s">
        <v>2696</v>
      </c>
      <c r="AJ60" s="463"/>
    </row>
    <row r="61" spans="1:36" ht="51" customHeight="1" x14ac:dyDescent="0.2">
      <c r="A61" s="1048"/>
      <c r="B61" s="226" t="s">
        <v>610</v>
      </c>
      <c r="C61" s="279" t="s">
        <v>611</v>
      </c>
      <c r="D61" s="254" t="s">
        <v>612</v>
      </c>
      <c r="E61" s="254" t="s">
        <v>613</v>
      </c>
      <c r="F61" s="255">
        <v>43344</v>
      </c>
      <c r="G61" s="255">
        <v>45139</v>
      </c>
      <c r="H61" s="254" t="s">
        <v>2009</v>
      </c>
      <c r="I61" s="327">
        <v>5000</v>
      </c>
      <c r="J61" s="254" t="s">
        <v>615</v>
      </c>
      <c r="K61" s="254" t="s">
        <v>305</v>
      </c>
      <c r="L61" s="254" t="s">
        <v>192</v>
      </c>
      <c r="M61" s="243" t="s">
        <v>616</v>
      </c>
      <c r="N61" s="464"/>
      <c r="O61" s="464" t="s">
        <v>58</v>
      </c>
      <c r="P61" s="464"/>
      <c r="Q61" s="464"/>
      <c r="R61" s="464"/>
      <c r="S61" s="466"/>
      <c r="T61" s="467" t="s">
        <v>2697</v>
      </c>
      <c r="U61" s="520"/>
      <c r="V61" s="474" t="s">
        <v>2698</v>
      </c>
      <c r="W61" s="475" t="s">
        <v>2699</v>
      </c>
      <c r="X61" s="475"/>
      <c r="Y61" s="474"/>
      <c r="Z61" s="476"/>
      <c r="AA61" s="476"/>
      <c r="AB61" s="477"/>
      <c r="AC61" s="477"/>
      <c r="AD61" s="476"/>
      <c r="AE61" s="477"/>
      <c r="AF61" s="476"/>
      <c r="AG61" s="476"/>
      <c r="AH61" s="476"/>
      <c r="AI61" s="478" t="s">
        <v>2700</v>
      </c>
      <c r="AJ61" s="463"/>
    </row>
    <row r="62" spans="1:36" ht="51" customHeight="1" x14ac:dyDescent="0.2">
      <c r="A62" s="1048"/>
      <c r="B62" s="226" t="s">
        <v>621</v>
      </c>
      <c r="C62" s="279" t="s">
        <v>622</v>
      </c>
      <c r="D62" s="336" t="s">
        <v>623</v>
      </c>
      <c r="E62" s="338" t="s">
        <v>624</v>
      </c>
      <c r="F62" s="255">
        <v>43344</v>
      </c>
      <c r="G62" s="255">
        <v>45139</v>
      </c>
      <c r="H62" s="254" t="s">
        <v>2009</v>
      </c>
      <c r="I62" s="339">
        <v>5000</v>
      </c>
      <c r="J62" s="338" t="s">
        <v>625</v>
      </c>
      <c r="K62" s="329" t="s">
        <v>626</v>
      </c>
      <c r="L62" s="254" t="s">
        <v>192</v>
      </c>
      <c r="M62" s="429"/>
      <c r="N62" s="464"/>
      <c r="O62" s="464"/>
      <c r="P62" s="464"/>
      <c r="Q62" s="464" t="s">
        <v>58</v>
      </c>
      <c r="R62" s="464"/>
      <c r="S62" s="466"/>
      <c r="T62" s="467" t="s">
        <v>2701</v>
      </c>
      <c r="U62" s="520" t="s">
        <v>2702</v>
      </c>
      <c r="V62" s="489"/>
      <c r="W62" s="475" t="s">
        <v>158</v>
      </c>
      <c r="X62" s="475"/>
      <c r="Y62" s="474"/>
      <c r="Z62" s="476"/>
      <c r="AA62" s="476"/>
      <c r="AB62" s="477"/>
      <c r="AC62" s="477"/>
      <c r="AD62" s="476"/>
      <c r="AE62" s="477"/>
      <c r="AF62" s="476"/>
      <c r="AG62" s="476"/>
      <c r="AH62" s="476"/>
      <c r="AI62" s="478"/>
      <c r="AJ62" s="463"/>
    </row>
    <row r="63" spans="1:36" ht="51" customHeight="1" x14ac:dyDescent="0.25">
      <c r="A63" s="1048"/>
      <c r="B63" s="226" t="s">
        <v>628</v>
      </c>
      <c r="C63" s="511" t="s">
        <v>2703</v>
      </c>
      <c r="D63" s="336" t="s">
        <v>630</v>
      </c>
      <c r="E63" s="336" t="s">
        <v>631</v>
      </c>
      <c r="F63" s="255">
        <v>44228</v>
      </c>
      <c r="G63" s="255">
        <v>45139</v>
      </c>
      <c r="H63" s="336" t="s">
        <v>2020</v>
      </c>
      <c r="I63" s="339">
        <v>40000</v>
      </c>
      <c r="J63" s="336" t="s">
        <v>633</v>
      </c>
      <c r="K63" s="336" t="s">
        <v>634</v>
      </c>
      <c r="L63" s="254" t="s">
        <v>192</v>
      </c>
      <c r="M63" s="432" t="s">
        <v>2021</v>
      </c>
      <c r="N63" s="464"/>
      <c r="O63" s="464"/>
      <c r="P63" s="464"/>
      <c r="Q63" s="464" t="s">
        <v>58</v>
      </c>
      <c r="R63" s="464"/>
      <c r="S63" s="466"/>
      <c r="T63" s="469" t="s">
        <v>2704</v>
      </c>
      <c r="U63" s="469"/>
      <c r="V63" s="474" t="s">
        <v>2705</v>
      </c>
      <c r="W63" s="488" t="s">
        <v>2706</v>
      </c>
      <c r="X63" s="475"/>
      <c r="Y63" s="474"/>
      <c r="Z63" s="476"/>
      <c r="AA63" s="476"/>
      <c r="AB63" s="477"/>
      <c r="AC63" s="477"/>
      <c r="AD63" s="476"/>
      <c r="AE63" s="477"/>
      <c r="AF63" s="476"/>
      <c r="AG63" s="476"/>
      <c r="AH63" s="476"/>
      <c r="AI63" s="498" t="s">
        <v>2707</v>
      </c>
      <c r="AJ63" s="463"/>
    </row>
    <row r="64" spans="1:36" ht="51" customHeight="1" x14ac:dyDescent="0.2">
      <c r="A64" s="1048"/>
      <c r="B64" s="226" t="s">
        <v>1695</v>
      </c>
      <c r="C64" s="279" t="s">
        <v>1696</v>
      </c>
      <c r="D64" s="254" t="s">
        <v>1697</v>
      </c>
      <c r="E64" s="254" t="s">
        <v>80</v>
      </c>
      <c r="F64" s="255">
        <v>43891</v>
      </c>
      <c r="G64" s="255">
        <v>45139</v>
      </c>
      <c r="H64" s="254" t="s">
        <v>967</v>
      </c>
      <c r="I64" s="228">
        <v>100000</v>
      </c>
      <c r="J64" s="254" t="s">
        <v>2026</v>
      </c>
      <c r="K64" s="326" t="s">
        <v>70</v>
      </c>
      <c r="L64" s="326" t="s">
        <v>71</v>
      </c>
      <c r="M64" s="429"/>
      <c r="N64" s="464"/>
      <c r="O64" s="464"/>
      <c r="P64" s="464"/>
      <c r="Q64" s="464" t="s">
        <v>2379</v>
      </c>
      <c r="R64" s="464"/>
      <c r="S64" s="466"/>
      <c r="T64" s="523" t="s">
        <v>2708</v>
      </c>
      <c r="U64" s="469"/>
      <c r="V64" s="474"/>
      <c r="W64" s="475" t="s">
        <v>2709</v>
      </c>
      <c r="X64" s="475"/>
      <c r="Y64" s="474"/>
      <c r="Z64" s="476"/>
      <c r="AA64" s="476"/>
      <c r="AB64" s="477"/>
      <c r="AC64" s="477"/>
      <c r="AD64" s="476"/>
      <c r="AE64" s="477"/>
      <c r="AF64" s="476"/>
      <c r="AG64" s="476"/>
      <c r="AH64" s="476"/>
      <c r="AI64" s="478"/>
      <c r="AJ64" s="463"/>
    </row>
    <row r="65" spans="1:36" ht="51" customHeight="1" x14ac:dyDescent="0.2">
      <c r="A65" s="1049"/>
      <c r="B65" s="229" t="s">
        <v>1700</v>
      </c>
      <c r="C65" s="524" t="s">
        <v>2710</v>
      </c>
      <c r="D65" s="292" t="s">
        <v>1702</v>
      </c>
      <c r="E65" s="292" t="s">
        <v>1703</v>
      </c>
      <c r="F65" s="255">
        <v>43891</v>
      </c>
      <c r="G65" s="255">
        <v>45139</v>
      </c>
      <c r="H65" s="254" t="s">
        <v>1802</v>
      </c>
      <c r="I65" s="340">
        <v>15000</v>
      </c>
      <c r="J65" s="292" t="s">
        <v>1704</v>
      </c>
      <c r="K65" s="292" t="s">
        <v>1837</v>
      </c>
      <c r="L65" s="292" t="s">
        <v>238</v>
      </c>
      <c r="M65" s="434"/>
      <c r="N65" s="464"/>
      <c r="O65" s="464"/>
      <c r="P65" s="464"/>
      <c r="Q65" s="464"/>
      <c r="R65" s="464"/>
      <c r="S65" s="466"/>
      <c r="T65" s="525"/>
      <c r="U65" s="523"/>
      <c r="V65" s="526"/>
      <c r="W65" s="527"/>
      <c r="X65" s="527"/>
      <c r="Y65" s="526"/>
      <c r="Z65" s="528"/>
      <c r="AA65" s="528"/>
      <c r="AB65" s="529"/>
      <c r="AC65" s="529"/>
      <c r="AD65" s="528"/>
      <c r="AE65" s="529"/>
      <c r="AF65" s="528"/>
      <c r="AG65" s="528"/>
      <c r="AH65" s="528"/>
      <c r="AI65" s="530"/>
      <c r="AJ65" s="463"/>
    </row>
    <row r="66" spans="1:36" ht="51" customHeight="1" x14ac:dyDescent="0.2">
      <c r="A66" s="995" t="s">
        <v>638</v>
      </c>
      <c r="B66" s="222" t="s">
        <v>639</v>
      </c>
      <c r="C66" s="321" t="s">
        <v>2037</v>
      </c>
      <c r="D66" s="260" t="s">
        <v>641</v>
      </c>
      <c r="E66" s="260" t="s">
        <v>642</v>
      </c>
      <c r="F66" s="255">
        <v>43344</v>
      </c>
      <c r="G66" s="255">
        <v>45139</v>
      </c>
      <c r="H66" s="260" t="s">
        <v>1999</v>
      </c>
      <c r="I66" s="230">
        <v>100000</v>
      </c>
      <c r="J66" s="341" t="s">
        <v>643</v>
      </c>
      <c r="K66" s="323" t="s">
        <v>644</v>
      </c>
      <c r="L66" s="323" t="s">
        <v>192</v>
      </c>
      <c r="M66" s="342" t="s">
        <v>645</v>
      </c>
      <c r="N66" s="464"/>
      <c r="O66" s="464"/>
      <c r="P66" s="464"/>
      <c r="Q66" s="464" t="s">
        <v>58</v>
      </c>
      <c r="R66" s="464"/>
      <c r="S66" s="466"/>
      <c r="T66" s="519" t="s">
        <v>2711</v>
      </c>
      <c r="U66" s="531" t="s">
        <v>2712</v>
      </c>
      <c r="V66" s="470"/>
      <c r="W66" s="475" t="s">
        <v>2002</v>
      </c>
      <c r="X66" s="532"/>
      <c r="Y66" s="470"/>
      <c r="Z66" s="471"/>
      <c r="AA66" s="471"/>
      <c r="AB66" s="472"/>
      <c r="AC66" s="472"/>
      <c r="AD66" s="471"/>
      <c r="AE66" s="472"/>
      <c r="AF66" s="471"/>
      <c r="AG66" s="471"/>
      <c r="AH66" s="471"/>
      <c r="AI66" s="473"/>
      <c r="AJ66" s="463"/>
    </row>
    <row r="67" spans="1:36" ht="51" customHeight="1" x14ac:dyDescent="0.2">
      <c r="A67" s="1036"/>
      <c r="B67" s="226" t="s">
        <v>648</v>
      </c>
      <c r="C67" s="279" t="s">
        <v>649</v>
      </c>
      <c r="D67" s="254" t="s">
        <v>650</v>
      </c>
      <c r="E67" s="254" t="s">
        <v>651</v>
      </c>
      <c r="F67" s="255">
        <v>43344</v>
      </c>
      <c r="G67" s="255">
        <v>45139</v>
      </c>
      <c r="H67" s="254" t="s">
        <v>2020</v>
      </c>
      <c r="I67" s="327">
        <v>100000</v>
      </c>
      <c r="J67" s="254" t="s">
        <v>2713</v>
      </c>
      <c r="K67" s="254" t="s">
        <v>653</v>
      </c>
      <c r="L67" s="326" t="s">
        <v>192</v>
      </c>
      <c r="M67" s="435" t="s">
        <v>654</v>
      </c>
      <c r="N67" s="464"/>
      <c r="O67" s="464"/>
      <c r="P67" s="464"/>
      <c r="Q67" s="464" t="s">
        <v>58</v>
      </c>
      <c r="R67" s="464"/>
      <c r="S67" s="466"/>
      <c r="T67" s="469" t="s">
        <v>2714</v>
      </c>
      <c r="U67" s="469" t="s">
        <v>2715</v>
      </c>
      <c r="V67" s="474" t="s">
        <v>2716</v>
      </c>
      <c r="W67" s="475" t="s">
        <v>2717</v>
      </c>
      <c r="X67" s="475"/>
      <c r="Y67" s="474"/>
      <c r="Z67" s="476"/>
      <c r="AA67" s="476"/>
      <c r="AB67" s="477"/>
      <c r="AC67" s="477"/>
      <c r="AD67" s="533"/>
      <c r="AE67" s="477"/>
      <c r="AF67" s="476"/>
      <c r="AG67" s="476"/>
      <c r="AH67" s="476"/>
      <c r="AI67" s="478"/>
      <c r="AJ67" s="463"/>
    </row>
    <row r="68" spans="1:36" ht="51" customHeight="1" x14ac:dyDescent="0.2">
      <c r="A68" s="1036"/>
      <c r="B68" s="226" t="s">
        <v>658</v>
      </c>
      <c r="C68" s="328" t="s">
        <v>659</v>
      </c>
      <c r="D68" s="254" t="s">
        <v>660</v>
      </c>
      <c r="E68" s="254" t="s">
        <v>2044</v>
      </c>
      <c r="F68" s="255">
        <v>43891</v>
      </c>
      <c r="G68" s="255">
        <v>45139</v>
      </c>
      <c r="H68" s="254" t="s">
        <v>532</v>
      </c>
      <c r="I68" s="327">
        <v>10000</v>
      </c>
      <c r="J68" s="254" t="s">
        <v>2045</v>
      </c>
      <c r="K68" s="326" t="s">
        <v>663</v>
      </c>
      <c r="L68" s="326" t="s">
        <v>664</v>
      </c>
      <c r="M68" s="429" t="s">
        <v>2046</v>
      </c>
      <c r="N68" s="464"/>
      <c r="O68" s="464"/>
      <c r="P68" s="464" t="s">
        <v>58</v>
      </c>
      <c r="Q68" s="464"/>
      <c r="R68" s="464"/>
      <c r="S68" s="466"/>
      <c r="T68" s="467" t="s">
        <v>2718</v>
      </c>
      <c r="U68" s="534"/>
      <c r="V68" s="468"/>
      <c r="W68" s="475" t="s">
        <v>2719</v>
      </c>
      <c r="X68" s="475"/>
      <c r="Y68" s="474"/>
      <c r="Z68" s="476"/>
      <c r="AA68" s="476"/>
      <c r="AB68" s="477"/>
      <c r="AC68" s="477"/>
      <c r="AD68" s="476"/>
      <c r="AE68" s="477"/>
      <c r="AF68" s="476"/>
      <c r="AG68" s="476"/>
      <c r="AH68" s="476"/>
      <c r="AI68" s="478"/>
      <c r="AJ68" s="463"/>
    </row>
    <row r="69" spans="1:36" ht="51" customHeight="1" x14ac:dyDescent="0.25">
      <c r="A69" s="1036"/>
      <c r="B69" s="226" t="s">
        <v>670</v>
      </c>
      <c r="C69" s="328" t="s">
        <v>671</v>
      </c>
      <c r="D69" s="254" t="s">
        <v>672</v>
      </c>
      <c r="E69" s="254" t="s">
        <v>673</v>
      </c>
      <c r="F69" s="255">
        <v>43344</v>
      </c>
      <c r="G69" s="255">
        <v>45139</v>
      </c>
      <c r="H69" s="254" t="s">
        <v>2059</v>
      </c>
      <c r="I69" s="327">
        <v>300000</v>
      </c>
      <c r="J69" s="343" t="s">
        <v>675</v>
      </c>
      <c r="K69" s="326" t="s">
        <v>676</v>
      </c>
      <c r="L69" s="326" t="s">
        <v>1799</v>
      </c>
      <c r="M69" s="427"/>
      <c r="N69" s="464"/>
      <c r="O69" s="464"/>
      <c r="P69" s="464"/>
      <c r="Q69" s="464" t="s">
        <v>58</v>
      </c>
      <c r="R69" s="464"/>
      <c r="S69" s="466"/>
      <c r="T69" s="535" t="s">
        <v>2720</v>
      </c>
      <c r="U69" s="469"/>
      <c r="V69" s="474"/>
      <c r="W69" s="488" t="s">
        <v>2721</v>
      </c>
      <c r="X69" s="475"/>
      <c r="Y69" s="474"/>
      <c r="Z69" s="476"/>
      <c r="AA69" s="476"/>
      <c r="AB69" s="477"/>
      <c r="AC69" s="477"/>
      <c r="AD69" s="476"/>
      <c r="AE69" s="477"/>
      <c r="AF69" s="476"/>
      <c r="AG69" s="476"/>
      <c r="AH69" s="476"/>
      <c r="AI69" s="478"/>
      <c r="AJ69" s="463"/>
    </row>
    <row r="70" spans="1:36" ht="51" customHeight="1" x14ac:dyDescent="0.25">
      <c r="A70" s="1036"/>
      <c r="B70" s="226" t="s">
        <v>680</v>
      </c>
      <c r="C70" s="536" t="s">
        <v>681</v>
      </c>
      <c r="D70" s="537" t="s">
        <v>2060</v>
      </c>
      <c r="E70" s="537" t="s">
        <v>683</v>
      </c>
      <c r="F70" s="214">
        <v>43344</v>
      </c>
      <c r="G70" s="214">
        <v>45139</v>
      </c>
      <c r="H70" s="537" t="s">
        <v>2061</v>
      </c>
      <c r="I70" s="538">
        <v>50000</v>
      </c>
      <c r="J70" s="537" t="s">
        <v>685</v>
      </c>
      <c r="K70" s="537" t="s">
        <v>686</v>
      </c>
      <c r="L70" s="537" t="s">
        <v>2062</v>
      </c>
      <c r="M70" s="539"/>
      <c r="N70" s="464"/>
      <c r="O70" s="464"/>
      <c r="P70" s="464"/>
      <c r="Q70" s="464" t="s">
        <v>58</v>
      </c>
      <c r="R70" s="464"/>
      <c r="S70" s="466"/>
      <c r="T70" s="498" t="s">
        <v>2722</v>
      </c>
      <c r="U70" s="468"/>
      <c r="V70" s="474"/>
      <c r="W70" s="474" t="s">
        <v>2723</v>
      </c>
      <c r="X70" s="474"/>
      <c r="Y70" s="474"/>
      <c r="Z70" s="540"/>
      <c r="AA70" s="540"/>
      <c r="AB70" s="541"/>
      <c r="AC70" s="541"/>
      <c r="AD70" s="540"/>
      <c r="AE70" s="541"/>
      <c r="AF70" s="540"/>
      <c r="AG70" s="540"/>
      <c r="AH70" s="540"/>
      <c r="AI70" s="542"/>
      <c r="AJ70" s="220"/>
    </row>
    <row r="71" spans="1:36" ht="51" customHeight="1" x14ac:dyDescent="0.2">
      <c r="A71" s="1036"/>
      <c r="B71" s="226" t="s">
        <v>692</v>
      </c>
      <c r="C71" s="279" t="s">
        <v>693</v>
      </c>
      <c r="D71" s="254" t="s">
        <v>694</v>
      </c>
      <c r="E71" s="254" t="s">
        <v>695</v>
      </c>
      <c r="F71" s="255">
        <v>43497</v>
      </c>
      <c r="G71" s="255">
        <v>45139</v>
      </c>
      <c r="H71" s="254" t="s">
        <v>2067</v>
      </c>
      <c r="I71" s="327">
        <v>80000</v>
      </c>
      <c r="J71" s="240" t="s">
        <v>2068</v>
      </c>
      <c r="K71" s="254" t="s">
        <v>192</v>
      </c>
      <c r="L71" s="254" t="s">
        <v>192</v>
      </c>
      <c r="M71" s="429"/>
      <c r="N71" s="464"/>
      <c r="O71" s="464"/>
      <c r="P71" s="464"/>
      <c r="Q71" s="464" t="s">
        <v>58</v>
      </c>
      <c r="R71" s="464"/>
      <c r="S71" s="466"/>
      <c r="T71" s="543" t="s">
        <v>2724</v>
      </c>
      <c r="U71" s="469"/>
      <c r="V71" s="474" t="s">
        <v>2725</v>
      </c>
      <c r="W71" s="475" t="s">
        <v>2726</v>
      </c>
      <c r="X71" s="475"/>
      <c r="Y71" s="474"/>
      <c r="Z71" s="476"/>
      <c r="AA71" s="476"/>
      <c r="AB71" s="477"/>
      <c r="AC71" s="477"/>
      <c r="AD71" s="476"/>
      <c r="AE71" s="477"/>
      <c r="AF71" s="476"/>
      <c r="AG71" s="476"/>
      <c r="AH71" s="476"/>
      <c r="AI71" s="478" t="s">
        <v>2727</v>
      </c>
      <c r="AJ71" s="463"/>
    </row>
    <row r="72" spans="1:36" ht="51" customHeight="1" x14ac:dyDescent="0.25">
      <c r="A72" s="1036"/>
      <c r="B72" s="226" t="s">
        <v>701</v>
      </c>
      <c r="C72" s="279" t="s">
        <v>702</v>
      </c>
      <c r="D72" s="254" t="s">
        <v>703</v>
      </c>
      <c r="E72" s="254" t="s">
        <v>704</v>
      </c>
      <c r="F72" s="255">
        <v>43497</v>
      </c>
      <c r="G72" s="255">
        <v>45139</v>
      </c>
      <c r="H72" s="254" t="s">
        <v>2067</v>
      </c>
      <c r="I72" s="327">
        <v>85000</v>
      </c>
      <c r="J72" s="254" t="s">
        <v>2073</v>
      </c>
      <c r="K72" s="254" t="s">
        <v>192</v>
      </c>
      <c r="L72" s="254" t="s">
        <v>192</v>
      </c>
      <c r="M72" s="429"/>
      <c r="N72" s="464"/>
      <c r="O72" s="464"/>
      <c r="P72" s="464" t="s">
        <v>58</v>
      </c>
      <c r="Q72" s="464"/>
      <c r="R72" s="464"/>
      <c r="S72" s="466"/>
      <c r="T72" s="519" t="s">
        <v>2728</v>
      </c>
      <c r="U72" s="469"/>
      <c r="V72" s="474" t="s">
        <v>2729</v>
      </c>
      <c r="W72" s="500" t="s">
        <v>2726</v>
      </c>
      <c r="X72" s="475"/>
      <c r="Y72" s="474"/>
      <c r="Z72" s="476"/>
      <c r="AA72" s="476"/>
      <c r="AB72" s="477"/>
      <c r="AC72" s="477"/>
      <c r="AD72" s="476"/>
      <c r="AE72" s="477"/>
      <c r="AF72" s="476"/>
      <c r="AG72" s="476"/>
      <c r="AH72" s="476"/>
      <c r="AI72" s="478"/>
      <c r="AJ72" s="463"/>
    </row>
    <row r="73" spans="1:36" ht="51" customHeight="1" x14ac:dyDescent="0.2">
      <c r="A73" s="1036"/>
      <c r="B73" s="226" t="s">
        <v>707</v>
      </c>
      <c r="C73" s="279" t="s">
        <v>2078</v>
      </c>
      <c r="D73" s="338" t="s">
        <v>709</v>
      </c>
      <c r="E73" s="338" t="s">
        <v>710</v>
      </c>
      <c r="F73" s="255">
        <v>43405</v>
      </c>
      <c r="G73" s="255">
        <v>44044</v>
      </c>
      <c r="H73" s="254" t="s">
        <v>1976</v>
      </c>
      <c r="I73" s="344">
        <v>96000</v>
      </c>
      <c r="J73" s="338" t="s">
        <v>2079</v>
      </c>
      <c r="K73" s="338" t="s">
        <v>712</v>
      </c>
      <c r="L73" s="338" t="s">
        <v>713</v>
      </c>
      <c r="M73" s="429" t="s">
        <v>2080</v>
      </c>
      <c r="N73" s="464"/>
      <c r="O73" s="464"/>
      <c r="P73" s="464"/>
      <c r="Q73" s="464"/>
      <c r="R73" s="464"/>
      <c r="S73" s="466"/>
      <c r="T73" s="469"/>
      <c r="U73" s="469"/>
      <c r="V73" s="474"/>
      <c r="W73" s="475"/>
      <c r="X73" s="475"/>
      <c r="Y73" s="474"/>
      <c r="Z73" s="476"/>
      <c r="AA73" s="476"/>
      <c r="AB73" s="477"/>
      <c r="AC73" s="477"/>
      <c r="AD73" s="476"/>
      <c r="AE73" s="477"/>
      <c r="AF73" s="476"/>
      <c r="AG73" s="476"/>
      <c r="AH73" s="476"/>
      <c r="AI73" s="478"/>
      <c r="AJ73" s="463"/>
    </row>
    <row r="74" spans="1:36" ht="51" customHeight="1" x14ac:dyDescent="0.2">
      <c r="A74" s="1036"/>
      <c r="B74" s="226" t="s">
        <v>716</v>
      </c>
      <c r="C74" s="279" t="s">
        <v>724</v>
      </c>
      <c r="D74" s="544" t="s">
        <v>2730</v>
      </c>
      <c r="E74" s="336" t="s">
        <v>719</v>
      </c>
      <c r="F74" s="255">
        <v>43344</v>
      </c>
      <c r="G74" s="255">
        <v>45139</v>
      </c>
      <c r="H74" s="254" t="s">
        <v>1976</v>
      </c>
      <c r="I74" s="344">
        <v>80000</v>
      </c>
      <c r="J74" s="338" t="s">
        <v>2082</v>
      </c>
      <c r="K74" s="326" t="s">
        <v>192</v>
      </c>
      <c r="L74" s="329" t="s">
        <v>192</v>
      </c>
      <c r="M74" s="429"/>
      <c r="N74" s="464"/>
      <c r="O74" s="464"/>
      <c r="P74" s="464" t="s">
        <v>58</v>
      </c>
      <c r="Q74" s="464"/>
      <c r="R74" s="464"/>
      <c r="S74" s="466"/>
      <c r="T74" s="469" t="s">
        <v>2731</v>
      </c>
      <c r="U74" s="545"/>
      <c r="V74" s="474" t="s">
        <v>2732</v>
      </c>
      <c r="W74" s="475" t="s">
        <v>2733</v>
      </c>
      <c r="X74" s="475"/>
      <c r="Y74" s="474"/>
      <c r="Z74" s="476"/>
      <c r="AA74" s="476"/>
      <c r="AB74" s="477"/>
      <c r="AC74" s="477"/>
      <c r="AD74" s="476"/>
      <c r="AE74" s="477"/>
      <c r="AF74" s="476"/>
      <c r="AG74" s="476"/>
      <c r="AH74" s="476"/>
      <c r="AI74" s="478" t="s">
        <v>2734</v>
      </c>
      <c r="AJ74" s="463"/>
    </row>
    <row r="75" spans="1:36" ht="51" customHeight="1" x14ac:dyDescent="0.2">
      <c r="A75" s="1036"/>
      <c r="B75" s="226" t="s">
        <v>725</v>
      </c>
      <c r="C75" s="279" t="s">
        <v>2086</v>
      </c>
      <c r="D75" s="254" t="s">
        <v>727</v>
      </c>
      <c r="E75" s="254" t="s">
        <v>728</v>
      </c>
      <c r="F75" s="255">
        <v>43405</v>
      </c>
      <c r="G75" s="255">
        <v>44317</v>
      </c>
      <c r="H75" s="254" t="s">
        <v>1976</v>
      </c>
      <c r="I75" s="327">
        <v>80000</v>
      </c>
      <c r="J75" s="254" t="s">
        <v>729</v>
      </c>
      <c r="K75" s="254" t="s">
        <v>2087</v>
      </c>
      <c r="L75" s="254" t="s">
        <v>731</v>
      </c>
      <c r="M75" s="429" t="s">
        <v>733</v>
      </c>
      <c r="N75" s="464"/>
      <c r="O75" s="464"/>
      <c r="P75" s="464"/>
      <c r="Q75" s="464"/>
      <c r="R75" s="464"/>
      <c r="S75" s="466"/>
      <c r="T75" s="469"/>
      <c r="U75" s="469"/>
      <c r="V75" s="474"/>
      <c r="W75" s="475"/>
      <c r="X75" s="475"/>
      <c r="Y75" s="474"/>
      <c r="Z75" s="476"/>
      <c r="AA75" s="476"/>
      <c r="AB75" s="477"/>
      <c r="AC75" s="477"/>
      <c r="AD75" s="476"/>
      <c r="AE75" s="477"/>
      <c r="AF75" s="476"/>
      <c r="AG75" s="476"/>
      <c r="AH75" s="476"/>
      <c r="AI75" s="478"/>
      <c r="AJ75" s="463"/>
    </row>
    <row r="76" spans="1:36" ht="51" customHeight="1" x14ac:dyDescent="0.2">
      <c r="A76" s="1036"/>
      <c r="B76" s="226" t="s">
        <v>734</v>
      </c>
      <c r="C76" s="328" t="s">
        <v>735</v>
      </c>
      <c r="D76" s="254" t="s">
        <v>736</v>
      </c>
      <c r="E76" s="254" t="s">
        <v>737</v>
      </c>
      <c r="F76" s="255">
        <v>43344</v>
      </c>
      <c r="G76" s="255">
        <v>45139</v>
      </c>
      <c r="H76" s="254" t="s">
        <v>1882</v>
      </c>
      <c r="I76" s="325">
        <v>120000</v>
      </c>
      <c r="J76" s="343" t="s">
        <v>2088</v>
      </c>
      <c r="K76" s="326" t="s">
        <v>192</v>
      </c>
      <c r="L76" s="329" t="s">
        <v>192</v>
      </c>
      <c r="M76" s="427" t="s">
        <v>739</v>
      </c>
      <c r="N76" s="464"/>
      <c r="O76" s="464"/>
      <c r="P76" s="464" t="s">
        <v>58</v>
      </c>
      <c r="Q76" s="464"/>
      <c r="R76" s="464"/>
      <c r="S76" s="466"/>
      <c r="T76" s="469" t="s">
        <v>2735</v>
      </c>
      <c r="U76" s="469" t="s">
        <v>2736</v>
      </c>
      <c r="V76" s="546"/>
      <c r="W76" s="475" t="s">
        <v>2092</v>
      </c>
      <c r="X76" s="475"/>
      <c r="Y76" s="474"/>
      <c r="Z76" s="476"/>
      <c r="AA76" s="476"/>
      <c r="AB76" s="477"/>
      <c r="AC76" s="477"/>
      <c r="AD76" s="476"/>
      <c r="AE76" s="477"/>
      <c r="AF76" s="476"/>
      <c r="AG76" s="476"/>
      <c r="AH76" s="476"/>
      <c r="AI76" s="478"/>
      <c r="AJ76" s="463"/>
    </row>
    <row r="77" spans="1:36" ht="51" customHeight="1" x14ac:dyDescent="0.2">
      <c r="A77" s="1036"/>
      <c r="B77" s="226" t="s">
        <v>742</v>
      </c>
      <c r="C77" s="547" t="s">
        <v>2737</v>
      </c>
      <c r="D77" s="254" t="s">
        <v>744</v>
      </c>
      <c r="E77" s="254" t="s">
        <v>745</v>
      </c>
      <c r="F77" s="255">
        <v>43344</v>
      </c>
      <c r="G77" s="255">
        <v>45139</v>
      </c>
      <c r="H77" s="254" t="s">
        <v>1882</v>
      </c>
      <c r="I77" s="325">
        <v>20000</v>
      </c>
      <c r="J77" s="329" t="s">
        <v>746</v>
      </c>
      <c r="K77" s="254" t="s">
        <v>2094</v>
      </c>
      <c r="L77" s="329" t="s">
        <v>192</v>
      </c>
      <c r="M77" s="427" t="s">
        <v>2095</v>
      </c>
      <c r="N77" s="464"/>
      <c r="O77" s="464"/>
      <c r="P77" s="464"/>
      <c r="Q77" s="464"/>
      <c r="R77" s="464"/>
      <c r="S77" s="466"/>
      <c r="T77" s="469"/>
      <c r="U77" s="469"/>
      <c r="V77" s="546"/>
      <c r="W77" s="475"/>
      <c r="X77" s="475"/>
      <c r="Y77" s="474"/>
      <c r="Z77" s="476"/>
      <c r="AA77" s="476"/>
      <c r="AB77" s="477"/>
      <c r="AC77" s="477"/>
      <c r="AD77" s="476"/>
      <c r="AE77" s="477"/>
      <c r="AF77" s="476"/>
      <c r="AG77" s="476"/>
      <c r="AH77" s="476"/>
      <c r="AI77" s="478"/>
      <c r="AJ77" s="463"/>
    </row>
    <row r="78" spans="1:36" ht="51" customHeight="1" x14ac:dyDescent="0.2">
      <c r="A78" s="1036"/>
      <c r="B78" s="226" t="s">
        <v>750</v>
      </c>
      <c r="C78" s="328" t="s">
        <v>751</v>
      </c>
      <c r="D78" s="544" t="s">
        <v>2738</v>
      </c>
      <c r="E78" s="329" t="s">
        <v>753</v>
      </c>
      <c r="F78" s="255">
        <v>43344</v>
      </c>
      <c r="G78" s="255">
        <v>45139</v>
      </c>
      <c r="H78" s="254" t="s">
        <v>2101</v>
      </c>
      <c r="I78" s="325">
        <v>50000</v>
      </c>
      <c r="J78" s="254" t="s">
        <v>755</v>
      </c>
      <c r="K78" s="326" t="s">
        <v>192</v>
      </c>
      <c r="L78" s="329" t="s">
        <v>192</v>
      </c>
      <c r="M78" s="429"/>
      <c r="N78" s="464"/>
      <c r="O78" s="464"/>
      <c r="P78" s="464"/>
      <c r="Q78" s="464" t="s">
        <v>58</v>
      </c>
      <c r="R78" s="464"/>
      <c r="S78" s="466"/>
      <c r="T78" s="469" t="s">
        <v>2739</v>
      </c>
      <c r="U78" s="469"/>
      <c r="V78" s="474" t="s">
        <v>2740</v>
      </c>
      <c r="W78" s="475" t="s">
        <v>2741</v>
      </c>
      <c r="X78" s="475"/>
      <c r="Y78" s="474"/>
      <c r="Z78" s="476"/>
      <c r="AA78" s="476"/>
      <c r="AB78" s="477"/>
      <c r="AC78" s="477"/>
      <c r="AD78" s="476"/>
      <c r="AE78" s="477"/>
      <c r="AF78" s="476"/>
      <c r="AG78" s="476"/>
      <c r="AH78" s="476"/>
      <c r="AI78" s="478" t="s">
        <v>2742</v>
      </c>
      <c r="AJ78" s="463"/>
    </row>
    <row r="79" spans="1:36" ht="51" customHeight="1" x14ac:dyDescent="0.2">
      <c r="A79" s="1036"/>
      <c r="B79" s="226" t="s">
        <v>760</v>
      </c>
      <c r="C79" s="279" t="s">
        <v>761</v>
      </c>
      <c r="D79" s="254" t="s">
        <v>762</v>
      </c>
      <c r="E79" s="254" t="s">
        <v>763</v>
      </c>
      <c r="F79" s="255">
        <v>43344</v>
      </c>
      <c r="G79" s="255">
        <v>45139</v>
      </c>
      <c r="H79" s="254" t="s">
        <v>2107</v>
      </c>
      <c r="I79" s="325">
        <v>20000</v>
      </c>
      <c r="J79" s="239" t="s">
        <v>2108</v>
      </c>
      <c r="K79" s="326" t="s">
        <v>766</v>
      </c>
      <c r="L79" s="326" t="s">
        <v>192</v>
      </c>
      <c r="M79" s="429"/>
      <c r="N79" s="464"/>
      <c r="O79" s="464"/>
      <c r="P79" s="464"/>
      <c r="Q79" s="464" t="s">
        <v>58</v>
      </c>
      <c r="R79" s="464"/>
      <c r="S79" s="466"/>
      <c r="T79" s="469" t="s">
        <v>2743</v>
      </c>
      <c r="U79" s="469"/>
      <c r="V79" s="474"/>
      <c r="W79" s="475" t="s">
        <v>2744</v>
      </c>
      <c r="X79" s="475"/>
      <c r="Y79" s="474"/>
      <c r="Z79" s="476"/>
      <c r="AA79" s="476"/>
      <c r="AB79" s="477"/>
      <c r="AC79" s="477"/>
      <c r="AD79" s="476"/>
      <c r="AE79" s="477"/>
      <c r="AF79" s="476"/>
      <c r="AG79" s="476"/>
      <c r="AH79" s="476"/>
      <c r="AI79" s="478"/>
      <c r="AJ79" s="463"/>
    </row>
    <row r="80" spans="1:36" ht="51" customHeight="1" x14ac:dyDescent="0.25">
      <c r="A80" s="1036"/>
      <c r="B80" s="226" t="s">
        <v>769</v>
      </c>
      <c r="C80" s="279" t="s">
        <v>770</v>
      </c>
      <c r="D80" s="254" t="s">
        <v>771</v>
      </c>
      <c r="E80" s="254" t="s">
        <v>772</v>
      </c>
      <c r="F80" s="255">
        <v>43466</v>
      </c>
      <c r="G80" s="255">
        <v>45139</v>
      </c>
      <c r="H80" s="254" t="s">
        <v>1882</v>
      </c>
      <c r="I80" s="325">
        <v>12000</v>
      </c>
      <c r="J80" s="254" t="s">
        <v>773</v>
      </c>
      <c r="K80" s="254" t="s">
        <v>774</v>
      </c>
      <c r="L80" s="254" t="s">
        <v>634</v>
      </c>
      <c r="M80" s="429" t="s">
        <v>778</v>
      </c>
      <c r="N80" s="464"/>
      <c r="O80" s="464"/>
      <c r="P80" s="464"/>
      <c r="Q80" s="464" t="s">
        <v>58</v>
      </c>
      <c r="R80" s="464"/>
      <c r="S80" s="466"/>
      <c r="T80" s="548" t="s">
        <v>2745</v>
      </c>
      <c r="U80" s="469" t="s">
        <v>2746</v>
      </c>
      <c r="V80" s="474"/>
      <c r="W80" s="475"/>
      <c r="X80" s="475"/>
      <c r="Y80" s="474"/>
      <c r="Z80" s="476"/>
      <c r="AA80" s="476"/>
      <c r="AB80" s="477"/>
      <c r="AC80" s="477"/>
      <c r="AD80" s="476"/>
      <c r="AE80" s="477"/>
      <c r="AF80" s="476"/>
      <c r="AG80" s="476"/>
      <c r="AH80" s="476"/>
      <c r="AI80" s="478"/>
      <c r="AJ80" s="463"/>
    </row>
    <row r="81" spans="1:36" ht="51" customHeight="1" x14ac:dyDescent="0.25">
      <c r="A81" s="1036"/>
      <c r="B81" s="226" t="s">
        <v>779</v>
      </c>
      <c r="C81" s="279" t="s">
        <v>2116</v>
      </c>
      <c r="D81" s="254" t="s">
        <v>781</v>
      </c>
      <c r="E81" s="254" t="s">
        <v>782</v>
      </c>
      <c r="F81" s="255">
        <v>43344</v>
      </c>
      <c r="G81" s="255">
        <v>44105</v>
      </c>
      <c r="H81" s="254" t="s">
        <v>1882</v>
      </c>
      <c r="I81" s="325">
        <v>24000</v>
      </c>
      <c r="J81" s="326" t="s">
        <v>773</v>
      </c>
      <c r="K81" s="326" t="s">
        <v>783</v>
      </c>
      <c r="L81" s="326" t="s">
        <v>784</v>
      </c>
      <c r="M81" s="429" t="s">
        <v>788</v>
      </c>
      <c r="N81" s="464"/>
      <c r="O81" s="464"/>
      <c r="P81" s="464"/>
      <c r="Q81" s="464"/>
      <c r="R81" s="464"/>
      <c r="S81" s="466"/>
      <c r="T81" s="500"/>
      <c r="U81" s="469"/>
      <c r="V81" s="500"/>
      <c r="W81" s="500"/>
      <c r="X81" s="475"/>
      <c r="Y81" s="474"/>
      <c r="Z81" s="476"/>
      <c r="AA81" s="476"/>
      <c r="AB81" s="477"/>
      <c r="AC81" s="477"/>
      <c r="AD81" s="476"/>
      <c r="AE81" s="477"/>
      <c r="AF81" s="476"/>
      <c r="AG81" s="476"/>
      <c r="AH81" s="476"/>
      <c r="AI81" s="478"/>
      <c r="AJ81" s="463"/>
    </row>
    <row r="82" spans="1:36" ht="51" customHeight="1" x14ac:dyDescent="0.2">
      <c r="A82" s="1036"/>
      <c r="B82" s="226" t="s">
        <v>789</v>
      </c>
      <c r="C82" s="328" t="s">
        <v>790</v>
      </c>
      <c r="D82" s="544" t="s">
        <v>2747</v>
      </c>
      <c r="E82" s="254" t="s">
        <v>792</v>
      </c>
      <c r="F82" s="255">
        <v>43344</v>
      </c>
      <c r="G82" s="255">
        <v>45139</v>
      </c>
      <c r="H82" s="254" t="s">
        <v>2118</v>
      </c>
      <c r="I82" s="325">
        <v>500000</v>
      </c>
      <c r="J82" s="343" t="s">
        <v>483</v>
      </c>
      <c r="K82" s="326" t="s">
        <v>795</v>
      </c>
      <c r="L82" s="326" t="s">
        <v>796</v>
      </c>
      <c r="M82" s="427" t="s">
        <v>797</v>
      </c>
      <c r="N82" s="464"/>
      <c r="O82" s="464"/>
      <c r="P82" s="464"/>
      <c r="Q82" s="464" t="s">
        <v>58</v>
      </c>
      <c r="R82" s="464"/>
      <c r="S82" s="466"/>
      <c r="T82" s="469" t="s">
        <v>2748</v>
      </c>
      <c r="U82" s="469"/>
      <c r="V82" s="474" t="s">
        <v>2749</v>
      </c>
      <c r="W82" s="475" t="s">
        <v>2750</v>
      </c>
      <c r="X82" s="475"/>
      <c r="Y82" s="474"/>
      <c r="Z82" s="476"/>
      <c r="AA82" s="476"/>
      <c r="AB82" s="477"/>
      <c r="AC82" s="477"/>
      <c r="AD82" s="533"/>
      <c r="AE82" s="477"/>
      <c r="AF82" s="476"/>
      <c r="AG82" s="476"/>
      <c r="AH82" s="476"/>
      <c r="AI82" s="478"/>
      <c r="AJ82" s="463"/>
    </row>
    <row r="83" spans="1:36" ht="51" customHeight="1" x14ac:dyDescent="0.2">
      <c r="A83" s="1036"/>
      <c r="B83" s="226" t="s">
        <v>801</v>
      </c>
      <c r="C83" s="433" t="s">
        <v>2126</v>
      </c>
      <c r="D83" s="254" t="s">
        <v>803</v>
      </c>
      <c r="E83" s="254" t="s">
        <v>804</v>
      </c>
      <c r="F83" s="255">
        <v>44440</v>
      </c>
      <c r="G83" s="255">
        <v>45139</v>
      </c>
      <c r="H83" s="254" t="s">
        <v>2127</v>
      </c>
      <c r="I83" s="327">
        <v>200000</v>
      </c>
      <c r="J83" s="326" t="s">
        <v>2751</v>
      </c>
      <c r="K83" s="254" t="s">
        <v>225</v>
      </c>
      <c r="L83" s="254" t="s">
        <v>192</v>
      </c>
      <c r="M83" s="429" t="s">
        <v>806</v>
      </c>
      <c r="N83" s="464"/>
      <c r="O83" s="464"/>
      <c r="P83" s="464" t="s">
        <v>58</v>
      </c>
      <c r="Q83" s="464"/>
      <c r="R83" s="464"/>
      <c r="S83" s="466"/>
      <c r="T83" s="469" t="s">
        <v>2752</v>
      </c>
      <c r="U83" s="469"/>
      <c r="V83" s="474" t="s">
        <v>2753</v>
      </c>
      <c r="W83" s="475" t="s">
        <v>2754</v>
      </c>
      <c r="X83" s="475"/>
      <c r="Y83" s="474"/>
      <c r="Z83" s="476"/>
      <c r="AA83" s="476"/>
      <c r="AB83" s="477"/>
      <c r="AC83" s="477"/>
      <c r="AD83" s="476"/>
      <c r="AE83" s="477"/>
      <c r="AF83" s="476"/>
      <c r="AG83" s="476"/>
      <c r="AH83" s="476"/>
      <c r="AI83" s="478" t="s">
        <v>2755</v>
      </c>
      <c r="AJ83" s="463"/>
    </row>
    <row r="84" spans="1:36" ht="51" customHeight="1" x14ac:dyDescent="0.2">
      <c r="A84" s="1036"/>
      <c r="B84" s="504" t="s">
        <v>808</v>
      </c>
      <c r="C84" s="328" t="s">
        <v>809</v>
      </c>
      <c r="D84" s="505" t="s">
        <v>810</v>
      </c>
      <c r="E84" s="254" t="s">
        <v>811</v>
      </c>
      <c r="F84" s="255">
        <v>43344</v>
      </c>
      <c r="G84" s="255">
        <v>45139</v>
      </c>
      <c r="H84" s="254" t="s">
        <v>1847</v>
      </c>
      <c r="I84" s="327">
        <v>50000</v>
      </c>
      <c r="J84" s="254" t="s">
        <v>812</v>
      </c>
      <c r="K84" s="326" t="s">
        <v>192</v>
      </c>
      <c r="L84" s="329" t="s">
        <v>192</v>
      </c>
      <c r="M84" s="429"/>
      <c r="N84" s="464"/>
      <c r="O84" s="464"/>
      <c r="P84" s="464" t="s">
        <v>58</v>
      </c>
      <c r="Q84" s="464"/>
      <c r="R84" s="464"/>
      <c r="S84" s="466"/>
      <c r="T84" s="469" t="s">
        <v>2756</v>
      </c>
      <c r="U84" s="469"/>
      <c r="V84" s="490" t="s">
        <v>2757</v>
      </c>
      <c r="W84" s="475" t="s">
        <v>2758</v>
      </c>
      <c r="X84" s="475"/>
      <c r="Y84" s="474"/>
      <c r="Z84" s="476"/>
      <c r="AA84" s="476"/>
      <c r="AB84" s="477"/>
      <c r="AC84" s="477"/>
      <c r="AD84" s="476"/>
      <c r="AE84" s="477"/>
      <c r="AF84" s="476"/>
      <c r="AG84" s="476"/>
      <c r="AH84" s="476"/>
      <c r="AI84" s="478"/>
      <c r="AJ84" s="463"/>
    </row>
    <row r="85" spans="1:36" ht="51" customHeight="1" x14ac:dyDescent="0.2">
      <c r="A85" s="1036"/>
      <c r="B85" s="226" t="s">
        <v>815</v>
      </c>
      <c r="C85" s="506" t="s">
        <v>816</v>
      </c>
      <c r="D85" s="254" t="s">
        <v>817</v>
      </c>
      <c r="E85" s="254" t="s">
        <v>2133</v>
      </c>
      <c r="F85" s="255">
        <v>44044</v>
      </c>
      <c r="G85" s="255">
        <v>45139</v>
      </c>
      <c r="H85" s="254" t="s">
        <v>2134</v>
      </c>
      <c r="I85" s="325">
        <v>200000</v>
      </c>
      <c r="J85" s="254" t="s">
        <v>820</v>
      </c>
      <c r="K85" s="336" t="s">
        <v>2135</v>
      </c>
      <c r="L85" s="254" t="s">
        <v>192</v>
      </c>
      <c r="M85" s="429"/>
      <c r="N85" s="464"/>
      <c r="O85" s="464"/>
      <c r="P85" s="464"/>
      <c r="Q85" s="464" t="s">
        <v>58</v>
      </c>
      <c r="R85" s="464"/>
      <c r="S85" s="466"/>
      <c r="T85" s="515" t="s">
        <v>2759</v>
      </c>
      <c r="U85" s="515"/>
      <c r="V85" s="549" t="s">
        <v>2760</v>
      </c>
      <c r="W85" s="475" t="s">
        <v>2608</v>
      </c>
      <c r="X85" s="475"/>
      <c r="Y85" s="474"/>
      <c r="Z85" s="476"/>
      <c r="AA85" s="476"/>
      <c r="AB85" s="477"/>
      <c r="AC85" s="477"/>
      <c r="AD85" s="476"/>
      <c r="AE85" s="477"/>
      <c r="AF85" s="476"/>
      <c r="AG85" s="476"/>
      <c r="AH85" s="476"/>
      <c r="AI85" s="478"/>
      <c r="AJ85" s="463"/>
    </row>
    <row r="86" spans="1:36" ht="51" customHeight="1" x14ac:dyDescent="0.2">
      <c r="A86" s="1036"/>
      <c r="B86" s="226" t="s">
        <v>823</v>
      </c>
      <c r="C86" s="279" t="s">
        <v>824</v>
      </c>
      <c r="D86" s="254" t="s">
        <v>825</v>
      </c>
      <c r="E86" s="329" t="s">
        <v>826</v>
      </c>
      <c r="F86" s="345">
        <v>43344</v>
      </c>
      <c r="G86" s="255">
        <v>45139</v>
      </c>
      <c r="H86" s="254" t="s">
        <v>1999</v>
      </c>
      <c r="I86" s="325">
        <v>80000</v>
      </c>
      <c r="J86" s="254" t="s">
        <v>827</v>
      </c>
      <c r="K86" s="326" t="s">
        <v>192</v>
      </c>
      <c r="L86" s="329" t="s">
        <v>192</v>
      </c>
      <c r="M86" s="429" t="s">
        <v>828</v>
      </c>
      <c r="N86" s="464"/>
      <c r="O86" s="464"/>
      <c r="P86" s="464"/>
      <c r="Q86" s="464" t="s">
        <v>58</v>
      </c>
      <c r="R86" s="464"/>
      <c r="S86" s="466"/>
      <c r="T86" s="469" t="s">
        <v>2761</v>
      </c>
      <c r="U86" s="488" t="s">
        <v>2762</v>
      </c>
      <c r="V86" s="474"/>
      <c r="W86" s="475" t="s">
        <v>2763</v>
      </c>
      <c r="X86" s="475"/>
      <c r="Y86" s="474"/>
      <c r="Z86" s="476"/>
      <c r="AA86" s="476"/>
      <c r="AB86" s="477"/>
      <c r="AC86" s="477"/>
      <c r="AD86" s="476"/>
      <c r="AE86" s="477"/>
      <c r="AF86" s="476"/>
      <c r="AG86" s="476"/>
      <c r="AH86" s="476"/>
      <c r="AI86" s="478"/>
      <c r="AJ86" s="463"/>
    </row>
    <row r="87" spans="1:36" ht="51" customHeight="1" x14ac:dyDescent="0.2">
      <c r="A87" s="1036"/>
      <c r="B87" s="226" t="s">
        <v>832</v>
      </c>
      <c r="C87" s="279" t="s">
        <v>833</v>
      </c>
      <c r="D87" s="254" t="s">
        <v>834</v>
      </c>
      <c r="E87" s="254" t="s">
        <v>835</v>
      </c>
      <c r="F87" s="255">
        <v>43344</v>
      </c>
      <c r="G87" s="255">
        <v>45139</v>
      </c>
      <c r="H87" s="254" t="s">
        <v>2142</v>
      </c>
      <c r="I87" s="327">
        <v>75000</v>
      </c>
      <c r="J87" s="343" t="s">
        <v>837</v>
      </c>
      <c r="K87" s="254" t="s">
        <v>2143</v>
      </c>
      <c r="L87" s="254" t="s">
        <v>839</v>
      </c>
      <c r="M87" s="429" t="s">
        <v>2144</v>
      </c>
      <c r="N87" s="464"/>
      <c r="O87" s="464"/>
      <c r="P87" s="464" t="s">
        <v>58</v>
      </c>
      <c r="Q87" s="464"/>
      <c r="R87" s="464"/>
      <c r="S87" s="466"/>
      <c r="T87" s="469" t="s">
        <v>2764</v>
      </c>
      <c r="U87" s="469"/>
      <c r="V87" s="474"/>
      <c r="W87" s="550" t="s">
        <v>2765</v>
      </c>
      <c r="X87" s="475"/>
      <c r="Y87" s="474"/>
      <c r="Z87" s="476"/>
      <c r="AA87" s="476"/>
      <c r="AB87" s="477"/>
      <c r="AC87" s="477"/>
      <c r="AD87" s="476"/>
      <c r="AE87" s="477"/>
      <c r="AF87" s="476"/>
      <c r="AG87" s="476"/>
      <c r="AH87" s="476"/>
      <c r="AI87" s="478"/>
      <c r="AJ87" s="463"/>
    </row>
    <row r="88" spans="1:36" ht="51" customHeight="1" x14ac:dyDescent="0.2">
      <c r="A88" s="1036"/>
      <c r="B88" s="226" t="s">
        <v>843</v>
      </c>
      <c r="C88" s="328" t="s">
        <v>844</v>
      </c>
      <c r="D88" s="254" t="s">
        <v>845</v>
      </c>
      <c r="E88" s="254" t="s">
        <v>846</v>
      </c>
      <c r="F88" s="255">
        <v>43344</v>
      </c>
      <c r="G88" s="255">
        <v>45139</v>
      </c>
      <c r="H88" s="254" t="s">
        <v>2150</v>
      </c>
      <c r="I88" s="327">
        <v>118000</v>
      </c>
      <c r="J88" s="326" t="s">
        <v>2151</v>
      </c>
      <c r="K88" s="254" t="s">
        <v>849</v>
      </c>
      <c r="L88" s="254" t="s">
        <v>192</v>
      </c>
      <c r="M88" s="429"/>
      <c r="N88" s="464"/>
      <c r="O88" s="464"/>
      <c r="P88" s="464"/>
      <c r="Q88" s="464" t="s">
        <v>58</v>
      </c>
      <c r="R88" s="464"/>
      <c r="S88" s="466"/>
      <c r="T88" s="469" t="s">
        <v>2766</v>
      </c>
      <c r="U88" s="469" t="s">
        <v>2153</v>
      </c>
      <c r="V88" s="474" t="s">
        <v>2767</v>
      </c>
      <c r="W88" s="475" t="s">
        <v>2768</v>
      </c>
      <c r="X88" s="475"/>
      <c r="Y88" s="474"/>
      <c r="Z88" s="476"/>
      <c r="AA88" s="476"/>
      <c r="AB88" s="477"/>
      <c r="AC88" s="477"/>
      <c r="AD88" s="476"/>
      <c r="AE88" s="477"/>
      <c r="AF88" s="476"/>
      <c r="AG88" s="476"/>
      <c r="AH88" s="476"/>
      <c r="AI88" s="478"/>
      <c r="AJ88" s="463"/>
    </row>
    <row r="89" spans="1:36" ht="51" customHeight="1" x14ac:dyDescent="0.2">
      <c r="A89" s="1036"/>
      <c r="B89" s="226" t="s">
        <v>852</v>
      </c>
      <c r="C89" s="279" t="s">
        <v>2156</v>
      </c>
      <c r="D89" s="254" t="s">
        <v>854</v>
      </c>
      <c r="E89" s="254" t="s">
        <v>855</v>
      </c>
      <c r="F89" s="255">
        <v>43344</v>
      </c>
      <c r="G89" s="255">
        <v>43678</v>
      </c>
      <c r="H89" s="254" t="s">
        <v>2157</v>
      </c>
      <c r="I89" s="327">
        <v>200000</v>
      </c>
      <c r="J89" s="343" t="s">
        <v>2158</v>
      </c>
      <c r="K89" s="326" t="s">
        <v>858</v>
      </c>
      <c r="L89" s="326" t="s">
        <v>192</v>
      </c>
      <c r="M89" s="427" t="s">
        <v>2159</v>
      </c>
      <c r="N89" s="464"/>
      <c r="O89" s="464"/>
      <c r="P89" s="464"/>
      <c r="Q89" s="464"/>
      <c r="R89" s="464"/>
      <c r="S89" s="466"/>
      <c r="T89" s="551"/>
      <c r="U89" s="551"/>
      <c r="V89" s="552"/>
      <c r="W89" s="486"/>
      <c r="X89" s="494"/>
      <c r="Y89" s="553"/>
      <c r="Z89" s="554"/>
      <c r="AA89" s="554"/>
      <c r="AB89" s="554"/>
      <c r="AC89" s="521"/>
      <c r="AD89" s="555"/>
      <c r="AE89" s="554"/>
      <c r="AF89" s="555"/>
      <c r="AG89" s="554"/>
      <c r="AH89" s="554"/>
      <c r="AI89" s="556"/>
      <c r="AJ89" s="463"/>
    </row>
    <row r="90" spans="1:36" ht="51" customHeight="1" x14ac:dyDescent="0.2">
      <c r="A90" s="1036"/>
      <c r="B90" s="226" t="s">
        <v>864</v>
      </c>
      <c r="C90" s="547" t="s">
        <v>2769</v>
      </c>
      <c r="D90" s="254" t="s">
        <v>866</v>
      </c>
      <c r="E90" s="254" t="s">
        <v>867</v>
      </c>
      <c r="F90" s="255">
        <v>43344</v>
      </c>
      <c r="G90" s="255">
        <v>45139</v>
      </c>
      <c r="H90" s="254" t="s">
        <v>2161</v>
      </c>
      <c r="I90" s="228">
        <v>30000</v>
      </c>
      <c r="J90" s="343" t="s">
        <v>869</v>
      </c>
      <c r="K90" s="326" t="s">
        <v>870</v>
      </c>
      <c r="L90" s="326" t="s">
        <v>871</v>
      </c>
      <c r="M90" s="429"/>
      <c r="N90" s="464"/>
      <c r="O90" s="464"/>
      <c r="P90" s="464"/>
      <c r="Q90" s="464"/>
      <c r="R90" s="464"/>
      <c r="S90" s="466"/>
      <c r="T90" s="469"/>
      <c r="U90" s="469"/>
      <c r="V90" s="474"/>
      <c r="W90" s="475"/>
      <c r="X90" s="475"/>
      <c r="Y90" s="474"/>
      <c r="Z90" s="476"/>
      <c r="AA90" s="476"/>
      <c r="AB90" s="477"/>
      <c r="AC90" s="477"/>
      <c r="AD90" s="476"/>
      <c r="AE90" s="477"/>
      <c r="AF90" s="476"/>
      <c r="AG90" s="476"/>
      <c r="AH90" s="476"/>
      <c r="AI90" s="478"/>
      <c r="AJ90" s="463"/>
    </row>
    <row r="91" spans="1:36" ht="51" customHeight="1" x14ac:dyDescent="0.2">
      <c r="A91" s="1036"/>
      <c r="B91" s="226" t="s">
        <v>875</v>
      </c>
      <c r="C91" s="328" t="s">
        <v>876</v>
      </c>
      <c r="D91" s="254" t="s">
        <v>877</v>
      </c>
      <c r="E91" s="254" t="s">
        <v>878</v>
      </c>
      <c r="F91" s="255">
        <v>43344</v>
      </c>
      <c r="G91" s="255">
        <v>45139</v>
      </c>
      <c r="H91" s="254" t="s">
        <v>1847</v>
      </c>
      <c r="I91" s="327">
        <v>20000</v>
      </c>
      <c r="J91" s="343" t="s">
        <v>879</v>
      </c>
      <c r="K91" s="326" t="s">
        <v>880</v>
      </c>
      <c r="L91" s="326" t="s">
        <v>192</v>
      </c>
      <c r="M91" s="429"/>
      <c r="N91" s="464"/>
      <c r="O91" s="464"/>
      <c r="P91" s="464" t="s">
        <v>58</v>
      </c>
      <c r="Q91" s="464"/>
      <c r="R91" s="464"/>
      <c r="S91" s="466"/>
      <c r="T91" s="469" t="s">
        <v>2770</v>
      </c>
      <c r="U91" s="469"/>
      <c r="V91" s="474" t="s">
        <v>2771</v>
      </c>
      <c r="W91" s="475" t="s">
        <v>2772</v>
      </c>
      <c r="X91" s="475"/>
      <c r="Y91" s="474"/>
      <c r="Z91" s="476"/>
      <c r="AA91" s="476"/>
      <c r="AB91" s="477"/>
      <c r="AC91" s="477"/>
      <c r="AD91" s="476"/>
      <c r="AE91" s="477"/>
      <c r="AF91" s="476"/>
      <c r="AG91" s="476"/>
      <c r="AH91" s="476"/>
      <c r="AI91" s="478" t="s">
        <v>2773</v>
      </c>
      <c r="AJ91" s="463"/>
    </row>
    <row r="92" spans="1:36" ht="51" customHeight="1" x14ac:dyDescent="0.25">
      <c r="A92" s="1036"/>
      <c r="B92" s="226" t="s">
        <v>884</v>
      </c>
      <c r="C92" s="328" t="s">
        <v>885</v>
      </c>
      <c r="D92" s="254" t="s">
        <v>886</v>
      </c>
      <c r="E92" s="254" t="s">
        <v>887</v>
      </c>
      <c r="F92" s="255">
        <v>43344</v>
      </c>
      <c r="G92" s="255">
        <v>45139</v>
      </c>
      <c r="H92" s="254" t="s">
        <v>2171</v>
      </c>
      <c r="I92" s="325">
        <v>160000</v>
      </c>
      <c r="J92" s="343" t="s">
        <v>889</v>
      </c>
      <c r="K92" s="326" t="s">
        <v>2172</v>
      </c>
      <c r="L92" s="326" t="s">
        <v>891</v>
      </c>
      <c r="M92" s="346" t="s">
        <v>892</v>
      </c>
      <c r="N92" s="464"/>
      <c r="O92" s="464"/>
      <c r="P92" s="464" t="s">
        <v>58</v>
      </c>
      <c r="Q92" s="464"/>
      <c r="R92" s="464"/>
      <c r="S92" s="466"/>
      <c r="T92" s="469" t="s">
        <v>2774</v>
      </c>
      <c r="U92" s="469"/>
      <c r="V92" s="500"/>
      <c r="W92" s="557" t="s">
        <v>2775</v>
      </c>
      <c r="X92" s="475"/>
      <c r="Y92" s="474"/>
      <c r="Z92" s="476"/>
      <c r="AA92" s="476"/>
      <c r="AB92" s="477"/>
      <c r="AC92" s="477"/>
      <c r="AD92" s="476"/>
      <c r="AE92" s="477"/>
      <c r="AF92" s="476"/>
      <c r="AG92" s="476"/>
      <c r="AH92" s="476"/>
      <c r="AI92" s="500"/>
      <c r="AJ92" s="463"/>
    </row>
    <row r="93" spans="1:36" ht="51" customHeight="1" x14ac:dyDescent="0.2">
      <c r="A93" s="1036"/>
      <c r="B93" s="226" t="s">
        <v>897</v>
      </c>
      <c r="C93" s="328" t="s">
        <v>898</v>
      </c>
      <c r="D93" s="254" t="s">
        <v>899</v>
      </c>
      <c r="E93" s="254" t="s">
        <v>900</v>
      </c>
      <c r="F93" s="255">
        <v>43344</v>
      </c>
      <c r="G93" s="255">
        <v>45139</v>
      </c>
      <c r="H93" s="254" t="s">
        <v>2178</v>
      </c>
      <c r="I93" s="325">
        <v>50000</v>
      </c>
      <c r="J93" s="254" t="s">
        <v>902</v>
      </c>
      <c r="K93" s="254" t="s">
        <v>2179</v>
      </c>
      <c r="L93" s="254" t="s">
        <v>891</v>
      </c>
      <c r="M93" s="346" t="s">
        <v>904</v>
      </c>
      <c r="N93" s="464"/>
      <c r="O93" s="464"/>
      <c r="P93" s="464"/>
      <c r="Q93" s="464" t="s">
        <v>58</v>
      </c>
      <c r="R93" s="464"/>
      <c r="S93" s="466"/>
      <c r="T93" s="469" t="s">
        <v>2776</v>
      </c>
      <c r="U93" s="469"/>
      <c r="V93" s="474"/>
      <c r="W93" s="557" t="s">
        <v>2777</v>
      </c>
      <c r="X93" s="475"/>
      <c r="Y93" s="474"/>
      <c r="Z93" s="476"/>
      <c r="AA93" s="476"/>
      <c r="AB93" s="477"/>
      <c r="AC93" s="477"/>
      <c r="AD93" s="476"/>
      <c r="AE93" s="477"/>
      <c r="AF93" s="476"/>
      <c r="AG93" s="476"/>
      <c r="AH93" s="476"/>
      <c r="AI93" s="478"/>
      <c r="AJ93" s="463"/>
    </row>
    <row r="94" spans="1:36" ht="51" customHeight="1" x14ac:dyDescent="0.2">
      <c r="A94" s="1036"/>
      <c r="B94" s="226" t="s">
        <v>908</v>
      </c>
      <c r="C94" s="328" t="s">
        <v>909</v>
      </c>
      <c r="D94" s="254" t="s">
        <v>910</v>
      </c>
      <c r="E94" s="254" t="s">
        <v>911</v>
      </c>
      <c r="F94" s="255">
        <v>43344</v>
      </c>
      <c r="G94" s="255">
        <v>45139</v>
      </c>
      <c r="H94" s="254" t="s">
        <v>1847</v>
      </c>
      <c r="I94" s="327">
        <v>20000</v>
      </c>
      <c r="J94" s="343" t="s">
        <v>912</v>
      </c>
      <c r="K94" s="326" t="s">
        <v>913</v>
      </c>
      <c r="L94" s="326" t="s">
        <v>192</v>
      </c>
      <c r="M94" s="427" t="s">
        <v>914</v>
      </c>
      <c r="N94" s="464"/>
      <c r="O94" s="464"/>
      <c r="P94" s="464"/>
      <c r="Q94" s="464" t="s">
        <v>58</v>
      </c>
      <c r="R94" s="464"/>
      <c r="S94" s="466"/>
      <c r="T94" s="469"/>
      <c r="U94" s="488"/>
      <c r="V94" s="474"/>
      <c r="W94" s="475"/>
      <c r="X94" s="475"/>
      <c r="Y94" s="474"/>
      <c r="Z94" s="476"/>
      <c r="AA94" s="476"/>
      <c r="AB94" s="477"/>
      <c r="AC94" s="477"/>
      <c r="AD94" s="476"/>
      <c r="AE94" s="477"/>
      <c r="AF94" s="476"/>
      <c r="AG94" s="476"/>
      <c r="AH94" s="476"/>
      <c r="AI94" s="478" t="s">
        <v>2778</v>
      </c>
      <c r="AJ94" s="463"/>
    </row>
    <row r="95" spans="1:36" ht="51" customHeight="1" x14ac:dyDescent="0.2">
      <c r="A95" s="1036"/>
      <c r="B95" s="226" t="s">
        <v>917</v>
      </c>
      <c r="C95" s="279" t="s">
        <v>918</v>
      </c>
      <c r="D95" s="254" t="s">
        <v>919</v>
      </c>
      <c r="E95" s="254" t="s">
        <v>920</v>
      </c>
      <c r="F95" s="255">
        <v>43344</v>
      </c>
      <c r="G95" s="255">
        <v>45139</v>
      </c>
      <c r="H95" s="254" t="s">
        <v>2134</v>
      </c>
      <c r="I95" s="325">
        <v>20000</v>
      </c>
      <c r="J95" s="254" t="s">
        <v>921</v>
      </c>
      <c r="K95" s="254" t="s">
        <v>2186</v>
      </c>
      <c r="L95" s="326" t="s">
        <v>305</v>
      </c>
      <c r="M95" s="429"/>
      <c r="N95" s="464"/>
      <c r="O95" s="464"/>
      <c r="P95" s="464" t="s">
        <v>58</v>
      </c>
      <c r="Q95" s="464"/>
      <c r="R95" s="464"/>
      <c r="S95" s="466"/>
      <c r="T95" s="469" t="s">
        <v>2779</v>
      </c>
      <c r="U95" s="469"/>
      <c r="V95" s="558"/>
      <c r="W95" s="475" t="s">
        <v>2190</v>
      </c>
      <c r="X95" s="475"/>
      <c r="Y95" s="474"/>
      <c r="Z95" s="476"/>
      <c r="AA95" s="476"/>
      <c r="AB95" s="477"/>
      <c r="AC95" s="477"/>
      <c r="AD95" s="476"/>
      <c r="AE95" s="477"/>
      <c r="AF95" s="476"/>
      <c r="AG95" s="476"/>
      <c r="AH95" s="476"/>
      <c r="AI95" s="478"/>
      <c r="AJ95" s="463"/>
    </row>
    <row r="96" spans="1:36" ht="51" customHeight="1" x14ac:dyDescent="0.2">
      <c r="A96" s="1036"/>
      <c r="B96" s="226" t="s">
        <v>926</v>
      </c>
      <c r="C96" s="536" t="s">
        <v>2780</v>
      </c>
      <c r="D96" s="537" t="s">
        <v>2781</v>
      </c>
      <c r="E96" s="537" t="s">
        <v>929</v>
      </c>
      <c r="F96" s="214">
        <v>43344</v>
      </c>
      <c r="G96" s="214">
        <v>45139</v>
      </c>
      <c r="H96" s="537" t="s">
        <v>1882</v>
      </c>
      <c r="I96" s="538">
        <v>50000</v>
      </c>
      <c r="J96" s="537" t="s">
        <v>2782</v>
      </c>
      <c r="K96" s="537" t="s">
        <v>2192</v>
      </c>
      <c r="L96" s="559" t="s">
        <v>192</v>
      </c>
      <c r="M96" s="539"/>
      <c r="N96" s="464"/>
      <c r="O96" s="464"/>
      <c r="P96" s="464" t="s">
        <v>58</v>
      </c>
      <c r="Q96" s="464"/>
      <c r="R96" s="464"/>
      <c r="S96" s="466"/>
      <c r="T96" s="468" t="s">
        <v>2783</v>
      </c>
      <c r="U96" s="468"/>
      <c r="V96" s="481"/>
      <c r="W96" s="474" t="s">
        <v>2196</v>
      </c>
      <c r="X96" s="474" t="s">
        <v>2197</v>
      </c>
      <c r="Y96" s="474"/>
      <c r="Z96" s="540"/>
      <c r="AA96" s="540"/>
      <c r="AB96" s="541"/>
      <c r="AC96" s="541"/>
      <c r="AD96" s="540"/>
      <c r="AE96" s="541"/>
      <c r="AF96" s="540"/>
      <c r="AG96" s="540"/>
      <c r="AH96" s="540"/>
      <c r="AI96" s="478"/>
      <c r="AJ96" s="220"/>
    </row>
    <row r="97" spans="1:36" ht="51" customHeight="1" x14ac:dyDescent="0.2">
      <c r="A97" s="1036"/>
      <c r="B97" s="226" t="s">
        <v>935</v>
      </c>
      <c r="C97" s="279" t="s">
        <v>949</v>
      </c>
      <c r="D97" s="254" t="s">
        <v>937</v>
      </c>
      <c r="E97" s="254" t="s">
        <v>938</v>
      </c>
      <c r="F97" s="255">
        <v>43344</v>
      </c>
      <c r="G97" s="255">
        <v>45139</v>
      </c>
      <c r="H97" s="326" t="s">
        <v>2202</v>
      </c>
      <c r="I97" s="327">
        <v>500000</v>
      </c>
      <c r="J97" s="343" t="s">
        <v>2784</v>
      </c>
      <c r="K97" s="326" t="s">
        <v>2204</v>
      </c>
      <c r="L97" s="326" t="s">
        <v>2205</v>
      </c>
      <c r="M97" s="429" t="s">
        <v>2206</v>
      </c>
      <c r="N97" s="464"/>
      <c r="O97" s="464"/>
      <c r="P97" s="464"/>
      <c r="Q97" s="464" t="s">
        <v>58</v>
      </c>
      <c r="R97" s="464"/>
      <c r="S97" s="466" t="s">
        <v>6</v>
      </c>
      <c r="T97" s="469" t="s">
        <v>2785</v>
      </c>
      <c r="U97" s="515"/>
      <c r="V97" s="474" t="s">
        <v>2786</v>
      </c>
      <c r="W97" s="475" t="s">
        <v>2787</v>
      </c>
      <c r="X97" s="475"/>
      <c r="Y97" s="474"/>
      <c r="Z97" s="476"/>
      <c r="AA97" s="476"/>
      <c r="AB97" s="477"/>
      <c r="AC97" s="477"/>
      <c r="AD97" s="476"/>
      <c r="AE97" s="477"/>
      <c r="AF97" s="476"/>
      <c r="AG97" s="476"/>
      <c r="AH97" s="476"/>
      <c r="AI97" s="478" t="s">
        <v>2788</v>
      </c>
      <c r="AJ97" s="463"/>
    </row>
    <row r="98" spans="1:36" ht="51" customHeight="1" x14ac:dyDescent="0.2">
      <c r="A98" s="1036"/>
      <c r="B98" s="226" t="s">
        <v>953</v>
      </c>
      <c r="C98" s="560" t="s">
        <v>954</v>
      </c>
      <c r="D98" s="254" t="s">
        <v>955</v>
      </c>
      <c r="E98" s="254" t="s">
        <v>956</v>
      </c>
      <c r="F98" s="255">
        <v>43344</v>
      </c>
      <c r="G98" s="255">
        <v>45139</v>
      </c>
      <c r="H98" s="254" t="s">
        <v>2212</v>
      </c>
      <c r="I98" s="325">
        <v>5000</v>
      </c>
      <c r="J98" s="343" t="s">
        <v>2789</v>
      </c>
      <c r="K98" s="254" t="s">
        <v>958</v>
      </c>
      <c r="L98" s="254" t="s">
        <v>2214</v>
      </c>
      <c r="M98" s="429" t="s">
        <v>2215</v>
      </c>
      <c r="N98" s="464"/>
      <c r="O98" s="464"/>
      <c r="P98" s="464"/>
      <c r="Q98" s="464" t="s">
        <v>58</v>
      </c>
      <c r="R98" s="464"/>
      <c r="S98" s="466"/>
      <c r="T98" s="467"/>
      <c r="U98" s="467"/>
      <c r="V98" s="468"/>
      <c r="W98" s="467"/>
      <c r="X98" s="475"/>
      <c r="Y98" s="474"/>
      <c r="Z98" s="476"/>
      <c r="AA98" s="476"/>
      <c r="AB98" s="477"/>
      <c r="AC98" s="477"/>
      <c r="AD98" s="476"/>
      <c r="AE98" s="477"/>
      <c r="AF98" s="476"/>
      <c r="AG98" s="476"/>
      <c r="AH98" s="476"/>
      <c r="AI98" s="478"/>
      <c r="AJ98" s="463"/>
    </row>
    <row r="99" spans="1:36" ht="51" customHeight="1" x14ac:dyDescent="0.2">
      <c r="A99" s="1036"/>
      <c r="B99" s="226" t="s">
        <v>963</v>
      </c>
      <c r="C99" s="279" t="s">
        <v>975</v>
      </c>
      <c r="D99" s="254" t="s">
        <v>965</v>
      </c>
      <c r="E99" s="254" t="s">
        <v>975</v>
      </c>
      <c r="F99" s="255">
        <v>43344</v>
      </c>
      <c r="G99" s="255">
        <v>45139</v>
      </c>
      <c r="H99" s="254" t="s">
        <v>2221</v>
      </c>
      <c r="I99" s="325">
        <v>80000</v>
      </c>
      <c r="J99" s="254" t="s">
        <v>2222</v>
      </c>
      <c r="K99" s="254" t="s">
        <v>2223</v>
      </c>
      <c r="L99" s="254" t="s">
        <v>192</v>
      </c>
      <c r="M99" s="429" t="s">
        <v>2224</v>
      </c>
      <c r="N99" s="464"/>
      <c r="O99" s="464"/>
      <c r="P99" s="464"/>
      <c r="Q99" s="464" t="s">
        <v>58</v>
      </c>
      <c r="R99" s="464"/>
      <c r="S99" s="466"/>
      <c r="T99" s="515" t="s">
        <v>2790</v>
      </c>
      <c r="U99" s="515"/>
      <c r="V99" s="549"/>
      <c r="W99" s="475" t="s">
        <v>2605</v>
      </c>
      <c r="X99" s="516"/>
      <c r="Y99" s="474"/>
      <c r="Z99" s="476"/>
      <c r="AA99" s="476"/>
      <c r="AB99" s="477"/>
      <c r="AC99" s="477"/>
      <c r="AD99" s="476"/>
      <c r="AE99" s="477"/>
      <c r="AF99" s="476"/>
      <c r="AG99" s="476"/>
      <c r="AH99" s="476"/>
      <c r="AI99" s="478"/>
      <c r="AJ99" s="463"/>
    </row>
    <row r="100" spans="1:36" ht="51" customHeight="1" x14ac:dyDescent="0.2">
      <c r="A100" s="1037"/>
      <c r="B100" s="229" t="s">
        <v>976</v>
      </c>
      <c r="C100" s="441" t="s">
        <v>2230</v>
      </c>
      <c r="D100" s="442" t="s">
        <v>978</v>
      </c>
      <c r="E100" s="442" t="s">
        <v>979</v>
      </c>
      <c r="F100" s="255">
        <v>43405</v>
      </c>
      <c r="G100" s="255">
        <v>45139</v>
      </c>
      <c r="H100" s="442" t="s">
        <v>2231</v>
      </c>
      <c r="I100" s="443">
        <v>40000</v>
      </c>
      <c r="J100" s="442" t="s">
        <v>981</v>
      </c>
      <c r="K100" s="442" t="s">
        <v>982</v>
      </c>
      <c r="L100" s="442" t="s">
        <v>192</v>
      </c>
      <c r="M100" s="434" t="s">
        <v>2232</v>
      </c>
      <c r="N100" s="464"/>
      <c r="O100" s="464"/>
      <c r="P100" s="464"/>
      <c r="Q100" s="464"/>
      <c r="R100" s="464"/>
      <c r="S100" s="466"/>
      <c r="T100" s="469"/>
      <c r="U100" s="523"/>
      <c r="V100" s="526"/>
      <c r="W100" s="527"/>
      <c r="X100" s="527"/>
      <c r="Y100" s="526"/>
      <c r="Z100" s="528"/>
      <c r="AA100" s="528"/>
      <c r="AB100" s="529"/>
      <c r="AC100" s="529"/>
      <c r="AD100" s="528"/>
      <c r="AE100" s="529"/>
      <c r="AF100" s="528"/>
      <c r="AG100" s="528"/>
      <c r="AH100" s="528"/>
      <c r="AI100" s="530"/>
      <c r="AJ100" s="463"/>
    </row>
    <row r="101" spans="1:36" ht="51" customHeight="1" x14ac:dyDescent="0.2">
      <c r="A101" s="995" t="s">
        <v>986</v>
      </c>
      <c r="B101" s="222" t="s">
        <v>987</v>
      </c>
      <c r="C101" s="321" t="s">
        <v>988</v>
      </c>
      <c r="D101" s="260" t="s">
        <v>989</v>
      </c>
      <c r="E101" s="260" t="s">
        <v>990</v>
      </c>
      <c r="F101" s="255">
        <v>43344</v>
      </c>
      <c r="G101" s="255">
        <v>45139</v>
      </c>
      <c r="H101" s="260" t="s">
        <v>2009</v>
      </c>
      <c r="I101" s="322">
        <v>7300</v>
      </c>
      <c r="J101" s="323" t="s">
        <v>991</v>
      </c>
      <c r="K101" s="323" t="s">
        <v>2233</v>
      </c>
      <c r="L101" s="323" t="s">
        <v>265</v>
      </c>
      <c r="M101" s="324" t="s">
        <v>993</v>
      </c>
      <c r="N101" s="464"/>
      <c r="O101" s="464"/>
      <c r="P101" s="464"/>
      <c r="Q101" s="464" t="s">
        <v>58</v>
      </c>
      <c r="R101" s="464"/>
      <c r="S101" s="466"/>
      <c r="T101" s="467" t="s">
        <v>2791</v>
      </c>
      <c r="U101" s="467" t="s">
        <v>2792</v>
      </c>
      <c r="V101" s="489"/>
      <c r="W101" s="475" t="s">
        <v>2793</v>
      </c>
      <c r="X101" s="467"/>
      <c r="Y101" s="470"/>
      <c r="Z101" s="471"/>
      <c r="AA101" s="471"/>
      <c r="AB101" s="472"/>
      <c r="AC101" s="472"/>
      <c r="AD101" s="471"/>
      <c r="AE101" s="472"/>
      <c r="AF101" s="471"/>
      <c r="AG101" s="471"/>
      <c r="AH101" s="471"/>
      <c r="AI101" s="473"/>
      <c r="AJ101" s="463"/>
    </row>
    <row r="102" spans="1:36" ht="51" customHeight="1" x14ac:dyDescent="0.2">
      <c r="A102" s="993"/>
      <c r="B102" s="226" t="s">
        <v>997</v>
      </c>
      <c r="C102" s="561" t="s">
        <v>2794</v>
      </c>
      <c r="D102" s="254" t="s">
        <v>2239</v>
      </c>
      <c r="E102" s="254" t="s">
        <v>1000</v>
      </c>
      <c r="F102" s="255">
        <v>43344</v>
      </c>
      <c r="G102" s="255">
        <v>45139</v>
      </c>
      <c r="H102" s="254" t="s">
        <v>2240</v>
      </c>
      <c r="I102" s="327">
        <v>80000</v>
      </c>
      <c r="J102" s="254" t="s">
        <v>2241</v>
      </c>
      <c r="K102" s="326" t="s">
        <v>2242</v>
      </c>
      <c r="L102" s="326" t="s">
        <v>2242</v>
      </c>
      <c r="M102" s="438" t="s">
        <v>2243</v>
      </c>
      <c r="N102" s="464"/>
      <c r="O102" s="464"/>
      <c r="P102" s="464"/>
      <c r="Q102" s="464"/>
      <c r="R102" s="464"/>
      <c r="S102" s="466"/>
      <c r="T102" s="469"/>
      <c r="U102" s="469"/>
      <c r="V102" s="474" t="s">
        <v>2244</v>
      </c>
      <c r="W102" s="475" t="s">
        <v>2111</v>
      </c>
      <c r="X102" s="475" t="s">
        <v>2245</v>
      </c>
      <c r="Y102" s="474"/>
      <c r="Z102" s="476"/>
      <c r="AA102" s="476"/>
      <c r="AB102" s="477"/>
      <c r="AC102" s="477"/>
      <c r="AD102" s="476"/>
      <c r="AE102" s="477"/>
      <c r="AF102" s="476"/>
      <c r="AG102" s="476"/>
      <c r="AH102" s="476"/>
      <c r="AI102" s="478"/>
      <c r="AJ102" s="463"/>
    </row>
    <row r="103" spans="1:36" ht="51" customHeight="1" x14ac:dyDescent="0.2">
      <c r="A103" s="993"/>
      <c r="B103" s="226" t="s">
        <v>1014</v>
      </c>
      <c r="C103" s="279" t="s">
        <v>2246</v>
      </c>
      <c r="D103" s="254" t="s">
        <v>2247</v>
      </c>
      <c r="E103" s="254" t="s">
        <v>1000</v>
      </c>
      <c r="F103" s="255">
        <v>43344</v>
      </c>
      <c r="G103" s="255">
        <v>45139</v>
      </c>
      <c r="H103" s="254" t="s">
        <v>2240</v>
      </c>
      <c r="I103" s="327">
        <v>80000</v>
      </c>
      <c r="J103" s="254" t="s">
        <v>2248</v>
      </c>
      <c r="K103" s="326" t="s">
        <v>2242</v>
      </c>
      <c r="L103" s="326" t="s">
        <v>2242</v>
      </c>
      <c r="M103" s="429" t="s">
        <v>2249</v>
      </c>
      <c r="N103" s="464"/>
      <c r="O103" s="464"/>
      <c r="P103" s="464"/>
      <c r="Q103" s="464"/>
      <c r="R103" s="464"/>
      <c r="S103" s="466"/>
      <c r="T103" s="469"/>
      <c r="U103" s="469"/>
      <c r="V103" s="474"/>
      <c r="W103" s="475"/>
      <c r="X103" s="475"/>
      <c r="Y103" s="474"/>
      <c r="Z103" s="476"/>
      <c r="AA103" s="476"/>
      <c r="AB103" s="477"/>
      <c r="AC103" s="477"/>
      <c r="AD103" s="476"/>
      <c r="AE103" s="477"/>
      <c r="AF103" s="476"/>
      <c r="AG103" s="476"/>
      <c r="AH103" s="476"/>
      <c r="AI103" s="478"/>
      <c r="AJ103" s="463"/>
    </row>
    <row r="104" spans="1:36" ht="51" customHeight="1" x14ac:dyDescent="0.2">
      <c r="A104" s="993"/>
      <c r="B104" s="226" t="s">
        <v>1020</v>
      </c>
      <c r="C104" s="328" t="s">
        <v>1021</v>
      </c>
      <c r="D104" s="254" t="s">
        <v>1022</v>
      </c>
      <c r="E104" s="254" t="s">
        <v>1023</v>
      </c>
      <c r="F104" s="255">
        <v>43344</v>
      </c>
      <c r="G104" s="255">
        <v>45139</v>
      </c>
      <c r="H104" s="254" t="s">
        <v>2250</v>
      </c>
      <c r="I104" s="327">
        <v>90000</v>
      </c>
      <c r="J104" s="254" t="s">
        <v>2251</v>
      </c>
      <c r="K104" s="326" t="s">
        <v>1026</v>
      </c>
      <c r="L104" s="326" t="s">
        <v>1027</v>
      </c>
      <c r="M104" s="429"/>
      <c r="N104" s="464"/>
      <c r="O104" s="464"/>
      <c r="P104" s="464"/>
      <c r="Q104" s="464"/>
      <c r="R104" s="464" t="s">
        <v>58</v>
      </c>
      <c r="S104" s="466"/>
      <c r="T104" s="469"/>
      <c r="U104" s="488"/>
      <c r="V104" s="474" t="s">
        <v>2795</v>
      </c>
      <c r="W104" s="475"/>
      <c r="X104" s="475"/>
      <c r="Y104" s="474"/>
      <c r="Z104" s="476"/>
      <c r="AA104" s="476"/>
      <c r="AB104" s="477"/>
      <c r="AC104" s="477"/>
      <c r="AD104" s="476"/>
      <c r="AE104" s="477"/>
      <c r="AF104" s="476"/>
      <c r="AG104" s="476"/>
      <c r="AH104" s="476"/>
      <c r="AI104" s="478" t="s">
        <v>2796</v>
      </c>
      <c r="AJ104" s="463"/>
    </row>
    <row r="105" spans="1:36" ht="51" customHeight="1" x14ac:dyDescent="0.2">
      <c r="A105" s="993"/>
      <c r="B105" s="226" t="s">
        <v>1031</v>
      </c>
      <c r="C105" s="561" t="s">
        <v>2797</v>
      </c>
      <c r="D105" s="254" t="s">
        <v>1033</v>
      </c>
      <c r="E105" s="254" t="s">
        <v>1034</v>
      </c>
      <c r="F105" s="255">
        <v>43344</v>
      </c>
      <c r="G105" s="255">
        <v>45139</v>
      </c>
      <c r="H105" s="254" t="s">
        <v>2258</v>
      </c>
      <c r="I105" s="327">
        <v>120000</v>
      </c>
      <c r="J105" s="254" t="s">
        <v>2259</v>
      </c>
      <c r="K105" s="254" t="s">
        <v>1037</v>
      </c>
      <c r="L105" s="254" t="s">
        <v>1038</v>
      </c>
      <c r="M105" s="429"/>
      <c r="N105" s="464"/>
      <c r="O105" s="464"/>
      <c r="P105" s="464"/>
      <c r="Q105" s="464"/>
      <c r="R105" s="464"/>
      <c r="S105" s="466"/>
      <c r="T105" s="469"/>
      <c r="U105" s="469"/>
      <c r="V105" s="474"/>
      <c r="W105" s="475"/>
      <c r="X105" s="475"/>
      <c r="Y105" s="474"/>
      <c r="Z105" s="476"/>
      <c r="AA105" s="476"/>
      <c r="AB105" s="477"/>
      <c r="AC105" s="477"/>
      <c r="AD105" s="476"/>
      <c r="AE105" s="477"/>
      <c r="AF105" s="476"/>
      <c r="AG105" s="476"/>
      <c r="AH105" s="476"/>
      <c r="AI105" s="478"/>
      <c r="AJ105" s="463"/>
    </row>
    <row r="106" spans="1:36" ht="51" customHeight="1" x14ac:dyDescent="0.2">
      <c r="A106" s="993"/>
      <c r="B106" s="226" t="s">
        <v>1041</v>
      </c>
      <c r="C106" s="328" t="s">
        <v>1042</v>
      </c>
      <c r="D106" s="254" t="s">
        <v>1043</v>
      </c>
      <c r="E106" s="254" t="s">
        <v>1044</v>
      </c>
      <c r="F106" s="255">
        <v>43344</v>
      </c>
      <c r="G106" s="255">
        <v>45139</v>
      </c>
      <c r="H106" s="254" t="s">
        <v>2264</v>
      </c>
      <c r="I106" s="327">
        <v>25000</v>
      </c>
      <c r="J106" s="343" t="s">
        <v>1046</v>
      </c>
      <c r="K106" s="254" t="s">
        <v>2265</v>
      </c>
      <c r="L106" s="254" t="s">
        <v>192</v>
      </c>
      <c r="M106" s="429" t="s">
        <v>1048</v>
      </c>
      <c r="N106" s="464"/>
      <c r="O106" s="464"/>
      <c r="P106" s="464"/>
      <c r="Q106" s="464" t="s">
        <v>2379</v>
      </c>
      <c r="R106" s="464"/>
      <c r="S106" s="466"/>
      <c r="T106" s="562" t="s">
        <v>2798</v>
      </c>
      <c r="U106" s="469"/>
      <c r="V106" s="474" t="s">
        <v>2799</v>
      </c>
      <c r="W106" s="475" t="s">
        <v>2800</v>
      </c>
      <c r="X106" s="475"/>
      <c r="Y106" s="474"/>
      <c r="Z106" s="476"/>
      <c r="AA106" s="476"/>
      <c r="AB106" s="477"/>
      <c r="AC106" s="477"/>
      <c r="AD106" s="476"/>
      <c r="AE106" s="477"/>
      <c r="AF106" s="476"/>
      <c r="AG106" s="476"/>
      <c r="AH106" s="476"/>
      <c r="AI106" s="478" t="s">
        <v>2801</v>
      </c>
      <c r="AJ106" s="463"/>
    </row>
    <row r="107" spans="1:36" ht="51" customHeight="1" x14ac:dyDescent="0.2">
      <c r="A107" s="993"/>
      <c r="B107" s="226" t="s">
        <v>1051</v>
      </c>
      <c r="C107" s="279" t="s">
        <v>1063</v>
      </c>
      <c r="D107" s="254" t="s">
        <v>2271</v>
      </c>
      <c r="E107" s="254" t="s">
        <v>1054</v>
      </c>
      <c r="F107" s="255">
        <v>43344</v>
      </c>
      <c r="G107" s="255">
        <v>45139</v>
      </c>
      <c r="H107" s="254" t="s">
        <v>2272</v>
      </c>
      <c r="I107" s="339">
        <v>250000</v>
      </c>
      <c r="J107" s="336" t="s">
        <v>2802</v>
      </c>
      <c r="K107" s="326" t="s">
        <v>1057</v>
      </c>
      <c r="L107" s="326" t="s">
        <v>1058</v>
      </c>
      <c r="M107" s="429" t="s">
        <v>2274</v>
      </c>
      <c r="N107" s="464"/>
      <c r="O107" s="464"/>
      <c r="P107" s="464" t="s">
        <v>58</v>
      </c>
      <c r="Q107" s="464"/>
      <c r="R107" s="464"/>
      <c r="S107" s="466" t="s">
        <v>7</v>
      </c>
      <c r="T107" s="469" t="s">
        <v>2803</v>
      </c>
      <c r="U107" s="469"/>
      <c r="V107" s="474" t="s">
        <v>2804</v>
      </c>
      <c r="W107" s="475" t="s">
        <v>2276</v>
      </c>
      <c r="X107" s="475"/>
      <c r="Y107" s="474"/>
      <c r="Z107" s="476"/>
      <c r="AA107" s="476"/>
      <c r="AB107" s="477"/>
      <c r="AC107" s="477"/>
      <c r="AD107" s="476"/>
      <c r="AE107" s="477"/>
      <c r="AF107" s="476"/>
      <c r="AG107" s="476"/>
      <c r="AH107" s="476"/>
      <c r="AI107" s="478" t="s">
        <v>2805</v>
      </c>
      <c r="AJ107" s="463"/>
    </row>
    <row r="108" spans="1:36" ht="51" customHeight="1" x14ac:dyDescent="0.2">
      <c r="A108" s="993"/>
      <c r="B108" s="226" t="s">
        <v>1066</v>
      </c>
      <c r="C108" s="279" t="s">
        <v>1067</v>
      </c>
      <c r="D108" s="254" t="s">
        <v>1068</v>
      </c>
      <c r="E108" s="254" t="s">
        <v>1069</v>
      </c>
      <c r="F108" s="255">
        <v>43344</v>
      </c>
      <c r="G108" s="255">
        <v>45139</v>
      </c>
      <c r="H108" s="254" t="s">
        <v>2127</v>
      </c>
      <c r="I108" s="325">
        <v>150000</v>
      </c>
      <c r="J108" s="326" t="s">
        <v>1071</v>
      </c>
      <c r="K108" s="326" t="s">
        <v>1072</v>
      </c>
      <c r="L108" s="326" t="s">
        <v>265</v>
      </c>
      <c r="M108" s="429"/>
      <c r="N108" s="464"/>
      <c r="O108" s="464"/>
      <c r="P108" s="464" t="s">
        <v>58</v>
      </c>
      <c r="Q108" s="464"/>
      <c r="R108" s="464"/>
      <c r="S108" s="466"/>
      <c r="T108" s="523" t="s">
        <v>2806</v>
      </c>
      <c r="U108" s="523"/>
      <c r="V108" s="526" t="s">
        <v>2807</v>
      </c>
      <c r="W108" s="475" t="s">
        <v>2808</v>
      </c>
      <c r="X108" s="475"/>
      <c r="Y108" s="474"/>
      <c r="Z108" s="476"/>
      <c r="AA108" s="476"/>
      <c r="AB108" s="477"/>
      <c r="AC108" s="477"/>
      <c r="AD108" s="476"/>
      <c r="AE108" s="477"/>
      <c r="AF108" s="476"/>
      <c r="AG108" s="476"/>
      <c r="AH108" s="476"/>
      <c r="AI108" s="478"/>
      <c r="AJ108" s="463"/>
    </row>
    <row r="109" spans="1:36" ht="51" customHeight="1" x14ac:dyDescent="0.2">
      <c r="A109" s="993"/>
      <c r="B109" s="226" t="s">
        <v>1077</v>
      </c>
      <c r="C109" s="328" t="s">
        <v>1078</v>
      </c>
      <c r="D109" s="254" t="s">
        <v>1079</v>
      </c>
      <c r="E109" s="254" t="s">
        <v>1080</v>
      </c>
      <c r="F109" s="255">
        <v>43497</v>
      </c>
      <c r="G109" s="255">
        <v>45139</v>
      </c>
      <c r="H109" s="254" t="s">
        <v>2282</v>
      </c>
      <c r="I109" s="325">
        <v>90000</v>
      </c>
      <c r="J109" s="254" t="s">
        <v>1082</v>
      </c>
      <c r="K109" s="326" t="s">
        <v>1083</v>
      </c>
      <c r="L109" s="241" t="s">
        <v>265</v>
      </c>
      <c r="M109" s="429" t="s">
        <v>1084</v>
      </c>
      <c r="N109" s="464"/>
      <c r="O109" s="464"/>
      <c r="P109" s="464"/>
      <c r="Q109" s="464" t="s">
        <v>58</v>
      </c>
      <c r="R109" s="464"/>
      <c r="S109" s="466"/>
      <c r="T109" s="563" t="s">
        <v>2809</v>
      </c>
      <c r="U109" s="563"/>
      <c r="V109" s="564" t="s">
        <v>2810</v>
      </c>
      <c r="W109" s="469" t="s">
        <v>2285</v>
      </c>
      <c r="X109" s="475"/>
      <c r="Y109" s="474"/>
      <c r="Z109" s="476"/>
      <c r="AA109" s="476"/>
      <c r="AB109" s="477"/>
      <c r="AC109" s="477"/>
      <c r="AD109" s="476"/>
      <c r="AE109" s="477"/>
      <c r="AF109" s="476"/>
      <c r="AG109" s="476"/>
      <c r="AH109" s="476"/>
      <c r="AI109" s="478"/>
      <c r="AJ109" s="463"/>
    </row>
    <row r="110" spans="1:36" ht="51" customHeight="1" x14ac:dyDescent="0.2">
      <c r="A110" s="993"/>
      <c r="B110" s="226" t="s">
        <v>1088</v>
      </c>
      <c r="C110" s="288" t="s">
        <v>1089</v>
      </c>
      <c r="D110" s="336" t="s">
        <v>1090</v>
      </c>
      <c r="E110" s="336" t="s">
        <v>1091</v>
      </c>
      <c r="F110" s="255">
        <v>43344</v>
      </c>
      <c r="G110" s="255">
        <v>45139</v>
      </c>
      <c r="H110" s="254" t="s">
        <v>2020</v>
      </c>
      <c r="I110" s="327">
        <v>80000</v>
      </c>
      <c r="J110" s="254" t="s">
        <v>1092</v>
      </c>
      <c r="K110" s="254" t="s">
        <v>1093</v>
      </c>
      <c r="L110" s="326" t="s">
        <v>225</v>
      </c>
      <c r="M110" s="435"/>
      <c r="N110" s="464"/>
      <c r="O110" s="464"/>
      <c r="P110" s="464"/>
      <c r="Q110" s="464" t="s">
        <v>58</v>
      </c>
      <c r="R110" s="464"/>
      <c r="S110" s="466"/>
      <c r="T110" s="519" t="s">
        <v>2811</v>
      </c>
      <c r="U110" s="519" t="s">
        <v>2812</v>
      </c>
      <c r="V110" s="565"/>
      <c r="W110" s="475" t="s">
        <v>2289</v>
      </c>
      <c r="X110" s="475" t="s">
        <v>2290</v>
      </c>
      <c r="Y110" s="474"/>
      <c r="Z110" s="476"/>
      <c r="AA110" s="476"/>
      <c r="AB110" s="477"/>
      <c r="AC110" s="477"/>
      <c r="AD110" s="476"/>
      <c r="AE110" s="477"/>
      <c r="AF110" s="476"/>
      <c r="AG110" s="476"/>
      <c r="AH110" s="476"/>
      <c r="AI110" s="478"/>
      <c r="AJ110" s="463"/>
    </row>
    <row r="111" spans="1:36" ht="51" customHeight="1" x14ac:dyDescent="0.2">
      <c r="A111" s="993"/>
      <c r="B111" s="226" t="s">
        <v>1096</v>
      </c>
      <c r="C111" s="279" t="s">
        <v>1097</v>
      </c>
      <c r="D111" s="254" t="s">
        <v>2291</v>
      </c>
      <c r="E111" s="254" t="s">
        <v>1099</v>
      </c>
      <c r="F111" s="255">
        <v>43344</v>
      </c>
      <c r="G111" s="255">
        <v>45139</v>
      </c>
      <c r="H111" s="254" t="s">
        <v>2142</v>
      </c>
      <c r="I111" s="327">
        <v>62000</v>
      </c>
      <c r="J111" s="254" t="s">
        <v>1100</v>
      </c>
      <c r="K111" s="254" t="s">
        <v>1101</v>
      </c>
      <c r="L111" s="254" t="s">
        <v>1102</v>
      </c>
      <c r="M111" s="429" t="s">
        <v>1103</v>
      </c>
      <c r="N111" s="464"/>
      <c r="O111" s="464"/>
      <c r="P111" s="464" t="s">
        <v>58</v>
      </c>
      <c r="Q111" s="464"/>
      <c r="R111" s="464"/>
      <c r="S111" s="466"/>
      <c r="T111" s="469" t="s">
        <v>2813</v>
      </c>
      <c r="U111" s="469"/>
      <c r="V111" s="474" t="s">
        <v>2814</v>
      </c>
      <c r="W111" s="475" t="s">
        <v>2815</v>
      </c>
      <c r="X111" s="475"/>
      <c r="Y111" s="474"/>
      <c r="Z111" s="476"/>
      <c r="AA111" s="476"/>
      <c r="AB111" s="477"/>
      <c r="AC111" s="477"/>
      <c r="AD111" s="476"/>
      <c r="AE111" s="477"/>
      <c r="AF111" s="476"/>
      <c r="AG111" s="476"/>
      <c r="AH111" s="476"/>
      <c r="AI111" s="478"/>
      <c r="AJ111" s="463"/>
    </row>
    <row r="112" spans="1:36" ht="51" customHeight="1" x14ac:dyDescent="0.2">
      <c r="A112" s="993"/>
      <c r="B112" s="226" t="s">
        <v>1108</v>
      </c>
      <c r="C112" s="279" t="s">
        <v>2296</v>
      </c>
      <c r="D112" s="254" t="s">
        <v>1110</v>
      </c>
      <c r="E112" s="254" t="s">
        <v>1111</v>
      </c>
      <c r="F112" s="255">
        <v>43344</v>
      </c>
      <c r="G112" s="255">
        <v>43678</v>
      </c>
      <c r="H112" s="254" t="s">
        <v>2161</v>
      </c>
      <c r="I112" s="327">
        <v>62000</v>
      </c>
      <c r="J112" s="349" t="s">
        <v>1112</v>
      </c>
      <c r="K112" s="326" t="s">
        <v>1113</v>
      </c>
      <c r="L112" s="326" t="s">
        <v>1114</v>
      </c>
      <c r="M112" s="429" t="s">
        <v>2297</v>
      </c>
      <c r="N112" s="464"/>
      <c r="O112" s="464"/>
      <c r="P112" s="464"/>
      <c r="Q112" s="464"/>
      <c r="R112" s="464"/>
      <c r="S112" s="466"/>
      <c r="T112" s="469"/>
      <c r="U112" s="469"/>
      <c r="V112" s="474"/>
      <c r="W112" s="475"/>
      <c r="X112" s="475"/>
      <c r="Y112" s="474"/>
      <c r="Z112" s="476"/>
      <c r="AA112" s="476"/>
      <c r="AB112" s="477"/>
      <c r="AC112" s="477"/>
      <c r="AD112" s="476"/>
      <c r="AE112" s="477"/>
      <c r="AF112" s="476"/>
      <c r="AG112" s="476"/>
      <c r="AH112" s="476"/>
      <c r="AI112" s="478"/>
      <c r="AJ112" s="463"/>
    </row>
    <row r="113" spans="1:36" ht="51" customHeight="1" x14ac:dyDescent="0.2">
      <c r="A113" s="993"/>
      <c r="B113" s="226" t="s">
        <v>1118</v>
      </c>
      <c r="C113" s="328" t="s">
        <v>1119</v>
      </c>
      <c r="D113" s="254" t="s">
        <v>1120</v>
      </c>
      <c r="E113" s="254" t="s">
        <v>1121</v>
      </c>
      <c r="F113" s="255">
        <v>43344</v>
      </c>
      <c r="G113" s="255">
        <v>45139</v>
      </c>
      <c r="H113" s="254" t="s">
        <v>2127</v>
      </c>
      <c r="I113" s="325">
        <v>40000</v>
      </c>
      <c r="J113" s="326" t="s">
        <v>1122</v>
      </c>
      <c r="K113" s="326" t="s">
        <v>1123</v>
      </c>
      <c r="L113" s="326" t="s">
        <v>265</v>
      </c>
      <c r="M113" s="429" t="s">
        <v>1124</v>
      </c>
      <c r="N113" s="464"/>
      <c r="O113" s="464"/>
      <c r="P113" s="464" t="s">
        <v>58</v>
      </c>
      <c r="Q113" s="464"/>
      <c r="R113" s="464"/>
      <c r="S113" s="466"/>
      <c r="T113" s="469"/>
      <c r="U113" s="469"/>
      <c r="V113" s="474"/>
      <c r="W113" s="475" t="s">
        <v>595</v>
      </c>
      <c r="X113" s="475" t="s">
        <v>2299</v>
      </c>
      <c r="Y113" s="474"/>
      <c r="Z113" s="476"/>
      <c r="AA113" s="476"/>
      <c r="AB113" s="477"/>
      <c r="AC113" s="477"/>
      <c r="AD113" s="476"/>
      <c r="AE113" s="477"/>
      <c r="AF113" s="476"/>
      <c r="AG113" s="476"/>
      <c r="AH113" s="476"/>
      <c r="AI113" s="478"/>
      <c r="AJ113" s="463"/>
    </row>
    <row r="114" spans="1:36" ht="51" customHeight="1" x14ac:dyDescent="0.2">
      <c r="A114" s="993"/>
      <c r="B114" s="226" t="s">
        <v>1128</v>
      </c>
      <c r="C114" s="350" t="s">
        <v>2816</v>
      </c>
      <c r="D114" s="254" t="s">
        <v>1130</v>
      </c>
      <c r="E114" s="329" t="s">
        <v>1131</v>
      </c>
      <c r="F114" s="255">
        <v>43344</v>
      </c>
      <c r="G114" s="255">
        <v>45139</v>
      </c>
      <c r="H114" s="254" t="s">
        <v>2020</v>
      </c>
      <c r="I114" s="327">
        <v>60000</v>
      </c>
      <c r="J114" s="254" t="s">
        <v>2301</v>
      </c>
      <c r="K114" s="329" t="s">
        <v>1093</v>
      </c>
      <c r="L114" s="254" t="s">
        <v>225</v>
      </c>
      <c r="M114" s="429" t="s">
        <v>1133</v>
      </c>
      <c r="N114" s="464"/>
      <c r="O114" s="464"/>
      <c r="P114" s="464"/>
      <c r="Q114" s="464" t="s">
        <v>58</v>
      </c>
      <c r="R114" s="464"/>
      <c r="S114" s="466"/>
      <c r="T114" s="469" t="s">
        <v>2817</v>
      </c>
      <c r="U114" s="469" t="s">
        <v>2818</v>
      </c>
      <c r="V114" s="474"/>
      <c r="W114" s="488" t="s">
        <v>2819</v>
      </c>
      <c r="X114" s="475" t="s">
        <v>2306</v>
      </c>
      <c r="Y114" s="474"/>
      <c r="Z114" s="476"/>
      <c r="AA114" s="476"/>
      <c r="AB114" s="477"/>
      <c r="AC114" s="477"/>
      <c r="AD114" s="476"/>
      <c r="AE114" s="477"/>
      <c r="AF114" s="476"/>
      <c r="AG114" s="476"/>
      <c r="AH114" s="476"/>
      <c r="AI114" s="478" t="s">
        <v>2820</v>
      </c>
      <c r="AJ114" s="463"/>
    </row>
    <row r="115" spans="1:36" ht="51" customHeight="1" x14ac:dyDescent="0.2">
      <c r="A115" s="993"/>
      <c r="B115" s="226" t="s">
        <v>1136</v>
      </c>
      <c r="C115" s="279" t="s">
        <v>1137</v>
      </c>
      <c r="D115" s="254" t="s">
        <v>1138</v>
      </c>
      <c r="E115" s="254" t="s">
        <v>1139</v>
      </c>
      <c r="F115" s="255">
        <v>43344</v>
      </c>
      <c r="G115" s="255">
        <v>45139</v>
      </c>
      <c r="H115" s="254" t="s">
        <v>2308</v>
      </c>
      <c r="I115" s="325">
        <v>36000</v>
      </c>
      <c r="J115" s="349" t="s">
        <v>2309</v>
      </c>
      <c r="K115" s="254" t="s">
        <v>653</v>
      </c>
      <c r="L115" s="254" t="s">
        <v>1142</v>
      </c>
      <c r="M115" s="429" t="s">
        <v>327</v>
      </c>
      <c r="N115" s="464"/>
      <c r="O115" s="464"/>
      <c r="P115" s="464"/>
      <c r="Q115" s="464" t="s">
        <v>58</v>
      </c>
      <c r="R115" s="464"/>
      <c r="S115" s="466"/>
      <c r="T115" s="469" t="s">
        <v>2821</v>
      </c>
      <c r="U115" s="469"/>
      <c r="V115" s="474" t="s">
        <v>2822</v>
      </c>
      <c r="W115" s="475" t="s">
        <v>2823</v>
      </c>
      <c r="X115" s="475"/>
      <c r="Y115" s="474"/>
      <c r="Z115" s="476"/>
      <c r="AA115" s="476"/>
      <c r="AB115" s="477"/>
      <c r="AC115" s="477"/>
      <c r="AD115" s="476"/>
      <c r="AE115" s="477"/>
      <c r="AF115" s="476"/>
      <c r="AG115" s="476"/>
      <c r="AH115" s="476"/>
      <c r="AI115" s="478" t="s">
        <v>2824</v>
      </c>
      <c r="AJ115" s="463"/>
    </row>
    <row r="116" spans="1:36" ht="51" customHeight="1" x14ac:dyDescent="0.2">
      <c r="A116" s="993"/>
      <c r="B116" s="226" t="s">
        <v>1144</v>
      </c>
      <c r="C116" s="279" t="s">
        <v>1145</v>
      </c>
      <c r="D116" s="254" t="s">
        <v>1146</v>
      </c>
      <c r="E116" s="254" t="s">
        <v>1147</v>
      </c>
      <c r="F116" s="255">
        <v>43344</v>
      </c>
      <c r="G116" s="255">
        <v>45139</v>
      </c>
      <c r="H116" s="254" t="s">
        <v>2308</v>
      </c>
      <c r="I116" s="325">
        <v>70000</v>
      </c>
      <c r="J116" s="254" t="s">
        <v>1148</v>
      </c>
      <c r="K116" s="336" t="s">
        <v>1149</v>
      </c>
      <c r="L116" s="336" t="s">
        <v>1150</v>
      </c>
      <c r="M116" s="429" t="s">
        <v>327</v>
      </c>
      <c r="N116" s="464"/>
      <c r="O116" s="464"/>
      <c r="P116" s="464" t="s">
        <v>58</v>
      </c>
      <c r="Q116" s="464"/>
      <c r="R116" s="464"/>
      <c r="S116" s="466"/>
      <c r="T116" s="469" t="s">
        <v>2825</v>
      </c>
      <c r="U116" s="469"/>
      <c r="V116" s="474" t="s">
        <v>2826</v>
      </c>
      <c r="W116" s="475" t="s">
        <v>2827</v>
      </c>
      <c r="X116" s="475" t="s">
        <v>2316</v>
      </c>
      <c r="Y116" s="474"/>
      <c r="Z116" s="476"/>
      <c r="AA116" s="476"/>
      <c r="AB116" s="477"/>
      <c r="AC116" s="477"/>
      <c r="AD116" s="476"/>
      <c r="AE116" s="477"/>
      <c r="AF116" s="476"/>
      <c r="AG116" s="476"/>
      <c r="AH116" s="476"/>
      <c r="AI116" s="478"/>
      <c r="AJ116" s="463"/>
    </row>
    <row r="117" spans="1:36" ht="51" customHeight="1" x14ac:dyDescent="0.2">
      <c r="A117" s="993"/>
      <c r="B117" s="226" t="s">
        <v>1153</v>
      </c>
      <c r="C117" s="279" t="s">
        <v>1154</v>
      </c>
      <c r="D117" s="254" t="s">
        <v>1155</v>
      </c>
      <c r="E117" s="329" t="s">
        <v>1156</v>
      </c>
      <c r="F117" s="255">
        <v>43374</v>
      </c>
      <c r="G117" s="255">
        <v>45139</v>
      </c>
      <c r="H117" s="254" t="s">
        <v>2308</v>
      </c>
      <c r="I117" s="337">
        <v>30000</v>
      </c>
      <c r="J117" s="329" t="s">
        <v>1157</v>
      </c>
      <c r="K117" s="254" t="s">
        <v>1093</v>
      </c>
      <c r="L117" s="336" t="s">
        <v>1150</v>
      </c>
      <c r="M117" s="429" t="s">
        <v>1158</v>
      </c>
      <c r="N117" s="464"/>
      <c r="O117" s="464"/>
      <c r="P117" s="464" t="s">
        <v>58</v>
      </c>
      <c r="Q117" s="464"/>
      <c r="R117" s="464"/>
      <c r="S117" s="466"/>
      <c r="T117" s="469"/>
      <c r="U117" s="469"/>
      <c r="V117" s="481" t="s">
        <v>2828</v>
      </c>
      <c r="W117" s="475" t="s">
        <v>2315</v>
      </c>
      <c r="X117" s="475" t="s">
        <v>2320</v>
      </c>
      <c r="Y117" s="474"/>
      <c r="Z117" s="476"/>
      <c r="AA117" s="476"/>
      <c r="AB117" s="477"/>
      <c r="AC117" s="477"/>
      <c r="AD117" s="476"/>
      <c r="AE117" s="477"/>
      <c r="AF117" s="476"/>
      <c r="AG117" s="476"/>
      <c r="AH117" s="476"/>
      <c r="AI117" s="478"/>
      <c r="AJ117" s="463"/>
    </row>
    <row r="118" spans="1:36" ht="51" customHeight="1" x14ac:dyDescent="0.2">
      <c r="A118" s="993"/>
      <c r="B118" s="226" t="s">
        <v>1161</v>
      </c>
      <c r="C118" s="279" t="s">
        <v>2328</v>
      </c>
      <c r="D118" s="254" t="s">
        <v>1174</v>
      </c>
      <c r="E118" s="254" t="s">
        <v>1175</v>
      </c>
      <c r="F118" s="255">
        <v>43344</v>
      </c>
      <c r="G118" s="255">
        <v>45139</v>
      </c>
      <c r="H118" s="254" t="s">
        <v>2321</v>
      </c>
      <c r="I118" s="325">
        <v>350000</v>
      </c>
      <c r="J118" s="343" t="s">
        <v>1166</v>
      </c>
      <c r="K118" s="254" t="s">
        <v>2322</v>
      </c>
      <c r="L118" s="326" t="s">
        <v>1168</v>
      </c>
      <c r="M118" s="429" t="s">
        <v>1169</v>
      </c>
      <c r="N118" s="464"/>
      <c r="O118" s="464"/>
      <c r="P118" s="464" t="s">
        <v>58</v>
      </c>
      <c r="Q118" s="464"/>
      <c r="R118" s="464"/>
      <c r="S118" s="466"/>
      <c r="T118" s="467" t="s">
        <v>2829</v>
      </c>
      <c r="U118" s="520"/>
      <c r="V118" s="474" t="s">
        <v>2830</v>
      </c>
      <c r="W118" s="475" t="s">
        <v>2326</v>
      </c>
      <c r="X118" s="499" t="s">
        <v>2327</v>
      </c>
      <c r="Y118" s="474"/>
      <c r="Z118" s="476"/>
      <c r="AA118" s="476"/>
      <c r="AB118" s="477"/>
      <c r="AC118" s="477"/>
      <c r="AD118" s="476"/>
      <c r="AE118" s="477"/>
      <c r="AF118" s="476"/>
      <c r="AG118" s="476"/>
      <c r="AH118" s="476"/>
      <c r="AI118" s="478"/>
      <c r="AJ118" s="463"/>
    </row>
    <row r="119" spans="1:36" ht="51" customHeight="1" x14ac:dyDescent="0.2">
      <c r="A119" s="993"/>
      <c r="B119" s="226" t="s">
        <v>1176</v>
      </c>
      <c r="C119" s="328" t="s">
        <v>1177</v>
      </c>
      <c r="D119" s="254" t="s">
        <v>2329</v>
      </c>
      <c r="E119" s="254" t="s">
        <v>1179</v>
      </c>
      <c r="F119" s="255">
        <v>43344</v>
      </c>
      <c r="G119" s="255">
        <v>45139</v>
      </c>
      <c r="H119" s="254" t="s">
        <v>2321</v>
      </c>
      <c r="I119" s="325">
        <v>15000</v>
      </c>
      <c r="J119" s="343" t="s">
        <v>1181</v>
      </c>
      <c r="K119" s="326" t="s">
        <v>1182</v>
      </c>
      <c r="L119" s="326" t="s">
        <v>1183</v>
      </c>
      <c r="M119" s="346" t="s">
        <v>1184</v>
      </c>
      <c r="N119" s="464"/>
      <c r="O119" s="464"/>
      <c r="P119" s="464" t="s">
        <v>58</v>
      </c>
      <c r="Q119" s="464"/>
      <c r="R119" s="464"/>
      <c r="S119" s="466"/>
      <c r="T119" s="467" t="s">
        <v>2831</v>
      </c>
      <c r="U119" s="469"/>
      <c r="V119" s="474"/>
      <c r="W119" s="475" t="s">
        <v>2832</v>
      </c>
      <c r="X119" s="475"/>
      <c r="Y119" s="474"/>
      <c r="Z119" s="476"/>
      <c r="AA119" s="476"/>
      <c r="AB119" s="477"/>
      <c r="AC119" s="477"/>
      <c r="AD119" s="476"/>
      <c r="AE119" s="477"/>
      <c r="AF119" s="476"/>
      <c r="AG119" s="476"/>
      <c r="AH119" s="476"/>
      <c r="AI119" s="478"/>
      <c r="AJ119" s="463"/>
    </row>
    <row r="120" spans="1:36" ht="51" customHeight="1" x14ac:dyDescent="0.2">
      <c r="A120" s="993"/>
      <c r="B120" s="226" t="s">
        <v>1188</v>
      </c>
      <c r="C120" s="279" t="s">
        <v>1189</v>
      </c>
      <c r="D120" s="254" t="s">
        <v>1201</v>
      </c>
      <c r="E120" s="254" t="s">
        <v>1191</v>
      </c>
      <c r="F120" s="255">
        <v>43405</v>
      </c>
      <c r="G120" s="255">
        <v>45139</v>
      </c>
      <c r="H120" s="254" t="s">
        <v>2221</v>
      </c>
      <c r="I120" s="327">
        <v>500000</v>
      </c>
      <c r="J120" s="254" t="s">
        <v>1192</v>
      </c>
      <c r="K120" s="254" t="s">
        <v>2331</v>
      </c>
      <c r="L120" s="254" t="s">
        <v>1194</v>
      </c>
      <c r="M120" s="429" t="s">
        <v>1195</v>
      </c>
      <c r="N120" s="464"/>
      <c r="O120" s="464"/>
      <c r="P120" s="464"/>
      <c r="Q120" s="464" t="s">
        <v>58</v>
      </c>
      <c r="R120" s="464"/>
      <c r="S120" s="466"/>
      <c r="T120" s="469" t="s">
        <v>2833</v>
      </c>
      <c r="U120" s="469"/>
      <c r="V120" s="558"/>
      <c r="W120" s="475" t="s">
        <v>2335</v>
      </c>
      <c r="X120" s="475" t="s">
        <v>2336</v>
      </c>
      <c r="Y120" s="474"/>
      <c r="Z120" s="476"/>
      <c r="AA120" s="476"/>
      <c r="AB120" s="477"/>
      <c r="AC120" s="477"/>
      <c r="AD120" s="476"/>
      <c r="AE120" s="477"/>
      <c r="AF120" s="476"/>
      <c r="AG120" s="476"/>
      <c r="AH120" s="476"/>
      <c r="AI120" s="478"/>
      <c r="AJ120" s="463"/>
    </row>
    <row r="121" spans="1:36" ht="51" customHeight="1" x14ac:dyDescent="0.25">
      <c r="A121" s="993"/>
      <c r="B121" s="226" t="s">
        <v>1202</v>
      </c>
      <c r="C121" s="279" t="s">
        <v>1203</v>
      </c>
      <c r="D121" s="254" t="s">
        <v>1204</v>
      </c>
      <c r="E121" s="254" t="s">
        <v>1205</v>
      </c>
      <c r="F121" s="255">
        <v>43344</v>
      </c>
      <c r="G121" s="255">
        <v>45139</v>
      </c>
      <c r="H121" s="336" t="s">
        <v>2161</v>
      </c>
      <c r="I121" s="344">
        <v>60000</v>
      </c>
      <c r="J121" s="338" t="s">
        <v>1206</v>
      </c>
      <c r="K121" s="326" t="s">
        <v>1113</v>
      </c>
      <c r="L121" s="326" t="s">
        <v>1207</v>
      </c>
      <c r="M121" s="429" t="s">
        <v>2337</v>
      </c>
      <c r="N121" s="464"/>
      <c r="O121" s="464"/>
      <c r="P121" s="464" t="s">
        <v>58</v>
      </c>
      <c r="Q121" s="464"/>
      <c r="R121" s="464"/>
      <c r="S121" s="466"/>
      <c r="T121" s="469" t="s">
        <v>2834</v>
      </c>
      <c r="U121" s="566"/>
      <c r="V121" s="474" t="s">
        <v>2835</v>
      </c>
      <c r="W121" s="475" t="s">
        <v>2836</v>
      </c>
      <c r="X121" s="475"/>
      <c r="Y121" s="474"/>
      <c r="Z121" s="476"/>
      <c r="AA121" s="476"/>
      <c r="AB121" s="477"/>
      <c r="AC121" s="477"/>
      <c r="AD121" s="476"/>
      <c r="AE121" s="477"/>
      <c r="AF121" s="476"/>
      <c r="AG121" s="476"/>
      <c r="AH121" s="476"/>
      <c r="AI121" s="478" t="s">
        <v>2837</v>
      </c>
      <c r="AJ121" s="463"/>
    </row>
    <row r="122" spans="1:36" ht="51" customHeight="1" x14ac:dyDescent="0.2">
      <c r="A122" s="993"/>
      <c r="B122" s="226" t="s">
        <v>1209</v>
      </c>
      <c r="C122" s="328" t="s">
        <v>1210</v>
      </c>
      <c r="D122" s="254" t="s">
        <v>1211</v>
      </c>
      <c r="E122" s="254" t="s">
        <v>1212</v>
      </c>
      <c r="F122" s="255">
        <v>43344</v>
      </c>
      <c r="G122" s="255">
        <v>45139</v>
      </c>
      <c r="H122" s="254" t="s">
        <v>1999</v>
      </c>
      <c r="I122" s="325">
        <v>100000</v>
      </c>
      <c r="J122" s="326" t="s">
        <v>2342</v>
      </c>
      <c r="K122" s="326" t="s">
        <v>225</v>
      </c>
      <c r="L122" s="326" t="s">
        <v>225</v>
      </c>
      <c r="M122" s="429"/>
      <c r="N122" s="464"/>
      <c r="O122" s="464"/>
      <c r="P122" s="464"/>
      <c r="Q122" s="464" t="s">
        <v>58</v>
      </c>
      <c r="R122" s="464"/>
      <c r="S122" s="466"/>
      <c r="T122" s="567" t="s">
        <v>2838</v>
      </c>
      <c r="U122" s="563" t="s">
        <v>2839</v>
      </c>
      <c r="V122" s="474"/>
      <c r="W122" s="475" t="s">
        <v>2840</v>
      </c>
      <c r="X122" s="475"/>
      <c r="Y122" s="474"/>
      <c r="Z122" s="476"/>
      <c r="AA122" s="476"/>
      <c r="AB122" s="477"/>
      <c r="AC122" s="477"/>
      <c r="AD122" s="476"/>
      <c r="AE122" s="477"/>
      <c r="AF122" s="476"/>
      <c r="AG122" s="476"/>
      <c r="AH122" s="476"/>
      <c r="AI122" s="478"/>
      <c r="AJ122" s="463"/>
    </row>
    <row r="123" spans="1:36" ht="51" customHeight="1" x14ac:dyDescent="0.2">
      <c r="A123" s="993"/>
      <c r="B123" s="226" t="s">
        <v>1218</v>
      </c>
      <c r="C123" s="279" t="s">
        <v>1219</v>
      </c>
      <c r="D123" s="254" t="s">
        <v>2346</v>
      </c>
      <c r="E123" s="254" t="s">
        <v>1221</v>
      </c>
      <c r="F123" s="345">
        <v>43617</v>
      </c>
      <c r="G123" s="255">
        <v>45139</v>
      </c>
      <c r="H123" s="254" t="s">
        <v>2347</v>
      </c>
      <c r="I123" s="327">
        <v>5000</v>
      </c>
      <c r="J123" s="254" t="s">
        <v>2348</v>
      </c>
      <c r="K123" s="254" t="s">
        <v>192</v>
      </c>
      <c r="L123" s="254" t="s">
        <v>192</v>
      </c>
      <c r="M123" s="429"/>
      <c r="N123" s="464"/>
      <c r="O123" s="464"/>
      <c r="P123" s="464" t="s">
        <v>58</v>
      </c>
      <c r="Q123" s="464"/>
      <c r="R123" s="464"/>
      <c r="S123" s="466"/>
      <c r="T123" s="469" t="s">
        <v>2841</v>
      </c>
      <c r="U123" s="519" t="s">
        <v>2842</v>
      </c>
      <c r="V123" s="481" t="s">
        <v>2843</v>
      </c>
      <c r="W123" s="475" t="s">
        <v>2352</v>
      </c>
      <c r="X123" s="568"/>
      <c r="Y123" s="474"/>
      <c r="Z123" s="476"/>
      <c r="AA123" s="476"/>
      <c r="AB123" s="477"/>
      <c r="AC123" s="477"/>
      <c r="AD123" s="476"/>
      <c r="AE123" s="477"/>
      <c r="AF123" s="476"/>
      <c r="AG123" s="476"/>
      <c r="AH123" s="476"/>
      <c r="AI123" s="478"/>
      <c r="AJ123" s="463"/>
    </row>
    <row r="124" spans="1:36" ht="51" customHeight="1" x14ac:dyDescent="0.2">
      <c r="A124" s="993"/>
      <c r="B124" s="226" t="s">
        <v>1230</v>
      </c>
      <c r="C124" s="279" t="s">
        <v>2360</v>
      </c>
      <c r="D124" s="254" t="s">
        <v>2361</v>
      </c>
      <c r="E124" s="254" t="s">
        <v>1233</v>
      </c>
      <c r="F124" s="255">
        <v>43344</v>
      </c>
      <c r="G124" s="255">
        <v>45139</v>
      </c>
      <c r="H124" s="254" t="s">
        <v>2363</v>
      </c>
      <c r="I124" s="325">
        <v>1830</v>
      </c>
      <c r="J124" s="254" t="s">
        <v>1235</v>
      </c>
      <c r="K124" s="254" t="s">
        <v>192</v>
      </c>
      <c r="L124" s="254" t="s">
        <v>1236</v>
      </c>
      <c r="M124" s="429" t="s">
        <v>1237</v>
      </c>
      <c r="N124" s="464"/>
      <c r="O124" s="464"/>
      <c r="P124" s="464"/>
      <c r="Q124" s="464" t="s">
        <v>58</v>
      </c>
      <c r="R124" s="464"/>
      <c r="S124" s="466"/>
      <c r="T124" s="469" t="s">
        <v>2844</v>
      </c>
      <c r="U124" s="469"/>
      <c r="V124" s="546"/>
      <c r="W124" s="569" t="s">
        <v>2358</v>
      </c>
      <c r="X124" s="475" t="s">
        <v>2359</v>
      </c>
      <c r="Y124" s="474"/>
      <c r="Z124" s="476"/>
      <c r="AA124" s="476"/>
      <c r="AB124" s="477"/>
      <c r="AC124" s="477"/>
      <c r="AD124" s="476"/>
      <c r="AE124" s="477"/>
      <c r="AF124" s="476"/>
      <c r="AG124" s="476"/>
      <c r="AH124" s="476"/>
      <c r="AI124" s="478"/>
      <c r="AJ124" s="463"/>
    </row>
    <row r="125" spans="1:36" ht="51" customHeight="1" x14ac:dyDescent="0.2">
      <c r="A125" s="993"/>
      <c r="B125" s="226" t="s">
        <v>1241</v>
      </c>
      <c r="C125" s="547" t="s">
        <v>2845</v>
      </c>
      <c r="D125" s="254" t="s">
        <v>1252</v>
      </c>
      <c r="E125" s="254" t="s">
        <v>1244</v>
      </c>
      <c r="F125" s="255">
        <v>43344</v>
      </c>
      <c r="G125" s="255">
        <v>45139</v>
      </c>
      <c r="H125" s="254" t="s">
        <v>2363</v>
      </c>
      <c r="I125" s="327">
        <v>2000</v>
      </c>
      <c r="J125" s="254" t="s">
        <v>1246</v>
      </c>
      <c r="K125" s="254" t="s">
        <v>192</v>
      </c>
      <c r="L125" s="330" t="s">
        <v>1236</v>
      </c>
      <c r="M125" s="429" t="s">
        <v>1247</v>
      </c>
      <c r="N125" s="464"/>
      <c r="O125" s="464"/>
      <c r="P125" s="464"/>
      <c r="Q125" s="464"/>
      <c r="R125" s="464"/>
      <c r="S125" s="466"/>
      <c r="T125" s="469"/>
      <c r="U125" s="469"/>
      <c r="V125" s="474"/>
      <c r="W125" s="475" t="s">
        <v>1857</v>
      </c>
      <c r="X125" s="475" t="s">
        <v>2367</v>
      </c>
      <c r="Y125" s="474"/>
      <c r="Z125" s="476"/>
      <c r="AA125" s="476"/>
      <c r="AB125" s="477"/>
      <c r="AC125" s="477"/>
      <c r="AD125" s="476"/>
      <c r="AE125" s="477"/>
      <c r="AF125" s="476"/>
      <c r="AG125" s="476"/>
      <c r="AH125" s="476"/>
      <c r="AI125" s="478"/>
      <c r="AJ125" s="463"/>
    </row>
    <row r="126" spans="1:36" ht="51" customHeight="1" x14ac:dyDescent="0.2">
      <c r="A126" s="993"/>
      <c r="B126" s="226" t="s">
        <v>1253</v>
      </c>
      <c r="C126" s="279" t="s">
        <v>1254</v>
      </c>
      <c r="D126" s="254" t="s">
        <v>1255</v>
      </c>
      <c r="E126" s="254" t="s">
        <v>1256</v>
      </c>
      <c r="F126" s="255">
        <v>43344</v>
      </c>
      <c r="G126" s="255">
        <v>45139</v>
      </c>
      <c r="H126" s="254" t="s">
        <v>2321</v>
      </c>
      <c r="I126" s="327">
        <v>390000</v>
      </c>
      <c r="J126" s="254" t="s">
        <v>1257</v>
      </c>
      <c r="K126" s="254" t="s">
        <v>2368</v>
      </c>
      <c r="L126" s="254" t="s">
        <v>1259</v>
      </c>
      <c r="M126" s="429" t="s">
        <v>1169</v>
      </c>
      <c r="N126" s="464"/>
      <c r="O126" s="464"/>
      <c r="P126" s="464"/>
      <c r="Q126" s="464" t="s">
        <v>58</v>
      </c>
      <c r="R126" s="464"/>
      <c r="S126" s="466"/>
      <c r="T126" s="467" t="s">
        <v>2846</v>
      </c>
      <c r="U126" s="469" t="s">
        <v>2847</v>
      </c>
      <c r="V126" s="474"/>
      <c r="W126" s="475" t="s">
        <v>2371</v>
      </c>
      <c r="X126" s="475" t="s">
        <v>2372</v>
      </c>
      <c r="Y126" s="474"/>
      <c r="Z126" s="476"/>
      <c r="AA126" s="476"/>
      <c r="AB126" s="477"/>
      <c r="AC126" s="477"/>
      <c r="AD126" s="476"/>
      <c r="AE126" s="477"/>
      <c r="AF126" s="476"/>
      <c r="AG126" s="476"/>
      <c r="AH126" s="476"/>
      <c r="AI126" s="478" t="s">
        <v>2848</v>
      </c>
      <c r="AJ126" s="463"/>
    </row>
    <row r="127" spans="1:36" ht="51" customHeight="1" x14ac:dyDescent="0.2">
      <c r="A127" s="993"/>
      <c r="B127" s="226" t="s">
        <v>1263</v>
      </c>
      <c r="C127" s="328" t="s">
        <v>2373</v>
      </c>
      <c r="D127" s="254" t="s">
        <v>1265</v>
      </c>
      <c r="E127" s="254" t="s">
        <v>1266</v>
      </c>
      <c r="F127" s="255">
        <v>43344</v>
      </c>
      <c r="G127" s="255">
        <v>45139</v>
      </c>
      <c r="H127" s="254" t="s">
        <v>2374</v>
      </c>
      <c r="I127" s="327">
        <v>1200000</v>
      </c>
      <c r="J127" s="254" t="s">
        <v>2375</v>
      </c>
      <c r="K127" s="326" t="s">
        <v>1269</v>
      </c>
      <c r="L127" s="326" t="s">
        <v>265</v>
      </c>
      <c r="M127" s="444"/>
      <c r="N127" s="464"/>
      <c r="O127" s="464"/>
      <c r="P127" s="464"/>
      <c r="Q127" s="464" t="s">
        <v>58</v>
      </c>
      <c r="R127" s="464"/>
      <c r="S127" s="466"/>
      <c r="T127" s="469" t="s">
        <v>2849</v>
      </c>
      <c r="U127" s="469"/>
      <c r="V127" s="474"/>
      <c r="W127" s="475" t="s">
        <v>2378</v>
      </c>
      <c r="X127" s="475"/>
      <c r="Y127" s="474"/>
      <c r="Z127" s="476"/>
      <c r="AA127" s="476"/>
      <c r="AB127" s="477"/>
      <c r="AC127" s="477"/>
      <c r="AD127" s="476"/>
      <c r="AE127" s="477"/>
      <c r="AF127" s="476"/>
      <c r="AG127" s="476"/>
      <c r="AH127" s="476"/>
      <c r="AI127" s="478"/>
      <c r="AJ127" s="463"/>
    </row>
    <row r="128" spans="1:36" ht="51" customHeight="1" x14ac:dyDescent="0.2">
      <c r="A128" s="993"/>
      <c r="B128" s="226" t="s">
        <v>1273</v>
      </c>
      <c r="C128" s="279" t="s">
        <v>1274</v>
      </c>
      <c r="D128" s="336" t="s">
        <v>1275</v>
      </c>
      <c r="E128" s="336" t="s">
        <v>1276</v>
      </c>
      <c r="F128" s="255">
        <v>43405</v>
      </c>
      <c r="G128" s="255">
        <v>45139</v>
      </c>
      <c r="H128" s="254" t="s">
        <v>1976</v>
      </c>
      <c r="I128" s="339">
        <v>540000</v>
      </c>
      <c r="J128" s="336" t="s">
        <v>1914</v>
      </c>
      <c r="K128" s="336" t="s">
        <v>1277</v>
      </c>
      <c r="L128" s="336" t="s">
        <v>1278</v>
      </c>
      <c r="M128" s="429" t="s">
        <v>1279</v>
      </c>
      <c r="N128" s="464"/>
      <c r="O128" s="464" t="s">
        <v>58</v>
      </c>
      <c r="P128" s="464"/>
      <c r="Q128" s="464"/>
      <c r="R128" s="464"/>
      <c r="S128" s="466" t="s">
        <v>7</v>
      </c>
      <c r="T128" s="469" t="s">
        <v>2850</v>
      </c>
      <c r="U128" s="469"/>
      <c r="V128" s="570" t="s">
        <v>2851</v>
      </c>
      <c r="W128" s="475" t="s">
        <v>2382</v>
      </c>
      <c r="X128" s="475" t="s">
        <v>2383</v>
      </c>
      <c r="Y128" s="474"/>
      <c r="Z128" s="476"/>
      <c r="AA128" s="476"/>
      <c r="AB128" s="477"/>
      <c r="AC128" s="477"/>
      <c r="AD128" s="476"/>
      <c r="AE128" s="477"/>
      <c r="AF128" s="476"/>
      <c r="AG128" s="476"/>
      <c r="AH128" s="476"/>
      <c r="AI128" s="478"/>
      <c r="AJ128" s="463"/>
    </row>
    <row r="129" spans="1:36" ht="51" customHeight="1" x14ac:dyDescent="0.2">
      <c r="A129" s="993"/>
      <c r="B129" s="226" t="s">
        <v>1282</v>
      </c>
      <c r="C129" s="279" t="s">
        <v>2384</v>
      </c>
      <c r="D129" s="254" t="s">
        <v>1284</v>
      </c>
      <c r="E129" s="254" t="s">
        <v>1285</v>
      </c>
      <c r="F129" s="255">
        <v>43344</v>
      </c>
      <c r="G129" s="345">
        <v>44409</v>
      </c>
      <c r="H129" s="254" t="s">
        <v>1976</v>
      </c>
      <c r="I129" s="325">
        <v>60000</v>
      </c>
      <c r="J129" s="329" t="s">
        <v>1286</v>
      </c>
      <c r="K129" s="254" t="s">
        <v>1287</v>
      </c>
      <c r="L129" s="326" t="s">
        <v>1288</v>
      </c>
      <c r="M129" s="429" t="s">
        <v>2385</v>
      </c>
      <c r="N129" s="464"/>
      <c r="O129" s="464"/>
      <c r="P129" s="464"/>
      <c r="Q129" s="464"/>
      <c r="R129" s="464"/>
      <c r="S129" s="466"/>
      <c r="T129" s="469"/>
      <c r="U129" s="469"/>
      <c r="V129" s="474"/>
      <c r="W129" s="475"/>
      <c r="X129" s="475"/>
      <c r="Y129" s="474"/>
      <c r="Z129" s="476"/>
      <c r="AA129" s="476"/>
      <c r="AB129" s="477"/>
      <c r="AC129" s="477"/>
      <c r="AD129" s="476"/>
      <c r="AE129" s="477"/>
      <c r="AF129" s="476"/>
      <c r="AG129" s="476"/>
      <c r="AH129" s="476"/>
      <c r="AI129" s="478"/>
      <c r="AJ129" s="463"/>
    </row>
    <row r="130" spans="1:36" ht="51" customHeight="1" x14ac:dyDescent="0.2">
      <c r="A130" s="993"/>
      <c r="B130" s="226" t="s">
        <v>1293</v>
      </c>
      <c r="C130" s="279" t="s">
        <v>1294</v>
      </c>
      <c r="D130" s="254" t="s">
        <v>1295</v>
      </c>
      <c r="E130" s="254" t="s">
        <v>1296</v>
      </c>
      <c r="F130" s="255">
        <v>43344</v>
      </c>
      <c r="G130" s="255">
        <v>45139</v>
      </c>
      <c r="H130" s="254" t="s">
        <v>2321</v>
      </c>
      <c r="I130" s="327">
        <v>250000</v>
      </c>
      <c r="J130" s="254" t="s">
        <v>2386</v>
      </c>
      <c r="K130" s="254" t="s">
        <v>192</v>
      </c>
      <c r="L130" s="254" t="s">
        <v>192</v>
      </c>
      <c r="M130" s="429" t="s">
        <v>1298</v>
      </c>
      <c r="N130" s="464"/>
      <c r="O130" s="464"/>
      <c r="P130" s="464" t="s">
        <v>58</v>
      </c>
      <c r="Q130" s="464"/>
      <c r="R130" s="464"/>
      <c r="S130" s="466"/>
      <c r="T130" s="469" t="s">
        <v>2852</v>
      </c>
      <c r="U130" s="469"/>
      <c r="V130" s="526" t="s">
        <v>2853</v>
      </c>
      <c r="W130" s="475" t="s">
        <v>2854</v>
      </c>
      <c r="X130" s="475" t="s">
        <v>2391</v>
      </c>
      <c r="Y130" s="474"/>
      <c r="Z130" s="476"/>
      <c r="AA130" s="476"/>
      <c r="AB130" s="477"/>
      <c r="AC130" s="477"/>
      <c r="AD130" s="476"/>
      <c r="AE130" s="477"/>
      <c r="AF130" s="476"/>
      <c r="AG130" s="476"/>
      <c r="AH130" s="476"/>
      <c r="AI130" s="478"/>
      <c r="AJ130" s="463"/>
    </row>
    <row r="131" spans="1:36" ht="51" customHeight="1" x14ac:dyDescent="0.2">
      <c r="A131" s="993"/>
      <c r="B131" s="229" t="s">
        <v>1303</v>
      </c>
      <c r="C131" s="441" t="s">
        <v>1304</v>
      </c>
      <c r="D131" s="292" t="s">
        <v>1305</v>
      </c>
      <c r="E131" s="292" t="s">
        <v>1306</v>
      </c>
      <c r="F131" s="571">
        <v>43344</v>
      </c>
      <c r="G131" s="571">
        <v>45139</v>
      </c>
      <c r="H131" s="292" t="s">
        <v>2202</v>
      </c>
      <c r="I131" s="340">
        <v>2000000</v>
      </c>
      <c r="J131" s="572" t="s">
        <v>1307</v>
      </c>
      <c r="K131" s="573" t="s">
        <v>2392</v>
      </c>
      <c r="L131" s="573" t="s">
        <v>1309</v>
      </c>
      <c r="M131" s="574" t="s">
        <v>1310</v>
      </c>
      <c r="N131" s="464"/>
      <c r="O131" s="464"/>
      <c r="P131" s="464" t="s">
        <v>58</v>
      </c>
      <c r="Q131" s="464"/>
      <c r="R131" s="464"/>
      <c r="S131" s="466"/>
      <c r="T131" s="523" t="s">
        <v>2855</v>
      </c>
      <c r="U131" s="523"/>
      <c r="V131" s="526" t="s">
        <v>2856</v>
      </c>
      <c r="W131" s="527" t="s">
        <v>939</v>
      </c>
      <c r="X131" s="527" t="s">
        <v>2396</v>
      </c>
      <c r="Y131" s="526"/>
      <c r="Z131" s="528"/>
      <c r="AA131" s="528"/>
      <c r="AB131" s="529"/>
      <c r="AC131" s="529"/>
      <c r="AD131" s="528"/>
      <c r="AE131" s="529"/>
      <c r="AF131" s="528"/>
      <c r="AG131" s="528"/>
      <c r="AH131" s="528"/>
      <c r="AI131" s="530"/>
      <c r="AJ131" s="463"/>
    </row>
    <row r="132" spans="1:36" ht="51" customHeight="1" x14ac:dyDescent="0.2">
      <c r="A132" s="996"/>
      <c r="B132" s="232" t="s">
        <v>1705</v>
      </c>
      <c r="C132" s="575" t="s">
        <v>1706</v>
      </c>
      <c r="D132" s="318" t="s">
        <v>1707</v>
      </c>
      <c r="E132" s="318" t="s">
        <v>1708</v>
      </c>
      <c r="F132" s="576">
        <v>43891</v>
      </c>
      <c r="G132" s="576">
        <v>45139</v>
      </c>
      <c r="H132" s="318" t="s">
        <v>2397</v>
      </c>
      <c r="I132" s="358">
        <v>350000</v>
      </c>
      <c r="J132" s="318" t="s">
        <v>1710</v>
      </c>
      <c r="K132" s="318" t="s">
        <v>1711</v>
      </c>
      <c r="L132" s="318" t="s">
        <v>1712</v>
      </c>
      <c r="M132" s="359"/>
      <c r="N132" s="464"/>
      <c r="O132" s="464"/>
      <c r="P132" s="464" t="s">
        <v>58</v>
      </c>
      <c r="Q132" s="464"/>
      <c r="R132" s="464"/>
      <c r="S132" s="466"/>
      <c r="T132" s="577" t="s">
        <v>2857</v>
      </c>
      <c r="U132" s="577"/>
      <c r="V132" s="578" t="s">
        <v>2858</v>
      </c>
      <c r="W132" s="569" t="s">
        <v>2859</v>
      </c>
      <c r="X132" s="569" t="s">
        <v>2400</v>
      </c>
      <c r="Y132" s="579"/>
      <c r="Z132" s="580"/>
      <c r="AA132" s="580"/>
      <c r="AB132" s="581"/>
      <c r="AC132" s="581"/>
      <c r="AD132" s="580"/>
      <c r="AE132" s="581"/>
      <c r="AF132" s="580"/>
      <c r="AG132" s="580"/>
      <c r="AH132" s="580"/>
      <c r="AI132" s="582"/>
      <c r="AJ132" s="583"/>
    </row>
    <row r="133" spans="1:36" ht="51" customHeight="1" x14ac:dyDescent="0.2">
      <c r="A133" s="995" t="s">
        <v>1313</v>
      </c>
      <c r="B133" s="584" t="s">
        <v>1314</v>
      </c>
      <c r="C133" s="506" t="s">
        <v>1326</v>
      </c>
      <c r="D133" s="585" t="s">
        <v>1327</v>
      </c>
      <c r="E133" s="586" t="s">
        <v>1317</v>
      </c>
      <c r="F133" s="587">
        <v>43344</v>
      </c>
      <c r="G133" s="255">
        <v>45139</v>
      </c>
      <c r="H133" s="585" t="s">
        <v>1847</v>
      </c>
      <c r="I133" s="588">
        <v>5000</v>
      </c>
      <c r="J133" s="589" t="s">
        <v>1318</v>
      </c>
      <c r="K133" s="589" t="s">
        <v>1319</v>
      </c>
      <c r="L133" s="589" t="s">
        <v>1320</v>
      </c>
      <c r="M133" s="590" t="s">
        <v>1321</v>
      </c>
      <c r="N133" s="464"/>
      <c r="O133" s="464"/>
      <c r="P133" s="464" t="s">
        <v>58</v>
      </c>
      <c r="Q133" s="464"/>
      <c r="R133" s="464"/>
      <c r="S133" s="466"/>
      <c r="T133" s="591"/>
      <c r="U133" s="519"/>
      <c r="V133" s="565"/>
      <c r="W133" s="592" t="s">
        <v>262</v>
      </c>
      <c r="X133" s="592"/>
      <c r="Y133" s="565"/>
      <c r="Z133" s="593"/>
      <c r="AA133" s="593"/>
      <c r="AB133" s="486"/>
      <c r="AC133" s="486"/>
      <c r="AD133" s="593"/>
      <c r="AE133" s="486"/>
      <c r="AF133" s="593"/>
      <c r="AG133" s="593"/>
      <c r="AH133" s="593"/>
      <c r="AI133" s="594"/>
      <c r="AJ133" s="463"/>
    </row>
    <row r="134" spans="1:36" ht="51" customHeight="1" x14ac:dyDescent="0.2">
      <c r="A134" s="1036"/>
      <c r="B134" s="226" t="s">
        <v>1328</v>
      </c>
      <c r="C134" s="279" t="s">
        <v>1329</v>
      </c>
      <c r="D134" s="254" t="s">
        <v>1330</v>
      </c>
      <c r="E134" s="254" t="s">
        <v>1331</v>
      </c>
      <c r="F134" s="255">
        <v>43497</v>
      </c>
      <c r="G134" s="255">
        <v>45139</v>
      </c>
      <c r="H134" s="254" t="s">
        <v>2404</v>
      </c>
      <c r="I134" s="327">
        <v>8000</v>
      </c>
      <c r="J134" s="254" t="s">
        <v>2860</v>
      </c>
      <c r="K134" s="254" t="s">
        <v>192</v>
      </c>
      <c r="L134" s="254" t="s">
        <v>192</v>
      </c>
      <c r="M134" s="429" t="s">
        <v>1334</v>
      </c>
      <c r="N134" s="464"/>
      <c r="O134" s="464"/>
      <c r="P134" s="464"/>
      <c r="Q134" s="464" t="s">
        <v>58</v>
      </c>
      <c r="R134" s="464"/>
      <c r="S134" s="466"/>
      <c r="T134" s="467" t="s">
        <v>2861</v>
      </c>
      <c r="U134" s="467"/>
      <c r="V134" s="474"/>
      <c r="W134" s="488" t="s">
        <v>1338</v>
      </c>
      <c r="X134" s="499" t="s">
        <v>2409</v>
      </c>
      <c r="Y134" s="474"/>
      <c r="Z134" s="476"/>
      <c r="AA134" s="476"/>
      <c r="AB134" s="477"/>
      <c r="AC134" s="477"/>
      <c r="AD134" s="476"/>
      <c r="AE134" s="477"/>
      <c r="AF134" s="476"/>
      <c r="AG134" s="476"/>
      <c r="AH134" s="476"/>
      <c r="AI134" s="478"/>
      <c r="AJ134" s="463"/>
    </row>
    <row r="135" spans="1:36" ht="51" customHeight="1" x14ac:dyDescent="0.2">
      <c r="A135" s="1036"/>
      <c r="B135" s="226" t="s">
        <v>1341</v>
      </c>
      <c r="C135" s="279" t="s">
        <v>1342</v>
      </c>
      <c r="D135" s="254" t="s">
        <v>1343</v>
      </c>
      <c r="E135" s="254" t="s">
        <v>1344</v>
      </c>
      <c r="F135" s="255">
        <v>43647</v>
      </c>
      <c r="G135" s="255">
        <v>45139</v>
      </c>
      <c r="H135" s="254" t="s">
        <v>1847</v>
      </c>
      <c r="I135" s="327">
        <v>10000</v>
      </c>
      <c r="J135" s="254" t="s">
        <v>1345</v>
      </c>
      <c r="K135" s="254" t="s">
        <v>913</v>
      </c>
      <c r="L135" s="254" t="s">
        <v>192</v>
      </c>
      <c r="M135" s="429" t="s">
        <v>1346</v>
      </c>
      <c r="N135" s="464"/>
      <c r="O135" s="464"/>
      <c r="P135" s="464"/>
      <c r="Q135" s="464"/>
      <c r="R135" s="464" t="s">
        <v>58</v>
      </c>
      <c r="S135" s="466"/>
      <c r="T135" s="469"/>
      <c r="U135" s="469"/>
      <c r="V135" s="474"/>
      <c r="W135" s="475" t="s">
        <v>262</v>
      </c>
      <c r="X135" s="475"/>
      <c r="Y135" s="474"/>
      <c r="Z135" s="476"/>
      <c r="AA135" s="476"/>
      <c r="AB135" s="477"/>
      <c r="AC135" s="477"/>
      <c r="AD135" s="476"/>
      <c r="AE135" s="477"/>
      <c r="AF135" s="476"/>
      <c r="AG135" s="476"/>
      <c r="AH135" s="476"/>
      <c r="AI135" s="478"/>
      <c r="AJ135" s="463"/>
    </row>
    <row r="136" spans="1:36" ht="51" customHeight="1" x14ac:dyDescent="0.2">
      <c r="A136" s="1036"/>
      <c r="B136" s="226" t="s">
        <v>1349</v>
      </c>
      <c r="C136" s="279" t="s">
        <v>1350</v>
      </c>
      <c r="D136" s="254" t="s">
        <v>2420</v>
      </c>
      <c r="E136" s="254" t="s">
        <v>1352</v>
      </c>
      <c r="F136" s="255">
        <v>43497</v>
      </c>
      <c r="G136" s="255">
        <v>44044</v>
      </c>
      <c r="H136" s="254" t="s">
        <v>2413</v>
      </c>
      <c r="I136" s="327">
        <v>10000</v>
      </c>
      <c r="J136" s="254" t="s">
        <v>1354</v>
      </c>
      <c r="K136" s="254" t="s">
        <v>2414</v>
      </c>
      <c r="L136" s="254" t="s">
        <v>1356</v>
      </c>
      <c r="M136" s="429" t="s">
        <v>1357</v>
      </c>
      <c r="N136" s="464"/>
      <c r="O136" s="464"/>
      <c r="P136" s="464"/>
      <c r="Q136" s="464" t="s">
        <v>58</v>
      </c>
      <c r="R136" s="464"/>
      <c r="S136" s="466"/>
      <c r="T136" s="562" t="s">
        <v>2862</v>
      </c>
      <c r="U136" s="469"/>
      <c r="V136" s="558"/>
      <c r="W136" s="475" t="s">
        <v>2863</v>
      </c>
      <c r="X136" s="475" t="s">
        <v>2419</v>
      </c>
      <c r="Y136" s="474"/>
      <c r="Z136" s="595"/>
      <c r="AA136" s="476"/>
      <c r="AB136" s="477"/>
      <c r="AC136" s="477"/>
      <c r="AD136" s="476"/>
      <c r="AE136" s="477"/>
      <c r="AF136" s="476"/>
      <c r="AG136" s="476"/>
      <c r="AH136" s="476"/>
      <c r="AI136" s="478"/>
      <c r="AJ136" s="463"/>
    </row>
    <row r="137" spans="1:36" ht="51" customHeight="1" x14ac:dyDescent="0.2">
      <c r="A137" s="1036"/>
      <c r="B137" s="226" t="s">
        <v>1360</v>
      </c>
      <c r="C137" s="279" t="s">
        <v>1365</v>
      </c>
      <c r="D137" s="254" t="s">
        <v>2428</v>
      </c>
      <c r="E137" s="254" t="s">
        <v>1352</v>
      </c>
      <c r="F137" s="255">
        <v>43497</v>
      </c>
      <c r="G137" s="255">
        <v>45139</v>
      </c>
      <c r="H137" s="254" t="s">
        <v>2413</v>
      </c>
      <c r="I137" s="327">
        <v>10000</v>
      </c>
      <c r="J137" s="254" t="s">
        <v>1354</v>
      </c>
      <c r="K137" s="254" t="s">
        <v>2421</v>
      </c>
      <c r="L137" s="254" t="s">
        <v>1356</v>
      </c>
      <c r="M137" s="429" t="s">
        <v>2422</v>
      </c>
      <c r="N137" s="464"/>
      <c r="O137" s="464"/>
      <c r="P137" s="464" t="s">
        <v>58</v>
      </c>
      <c r="Q137" s="464"/>
      <c r="R137" s="464"/>
      <c r="S137" s="466"/>
      <c r="T137" s="469" t="s">
        <v>2864</v>
      </c>
      <c r="U137" s="469"/>
      <c r="V137" s="558"/>
      <c r="W137" s="475" t="s">
        <v>2426</v>
      </c>
      <c r="X137" s="475" t="s">
        <v>2427</v>
      </c>
      <c r="Y137" s="474"/>
      <c r="Z137" s="476"/>
      <c r="AA137" s="476"/>
      <c r="AB137" s="477"/>
      <c r="AC137" s="596"/>
      <c r="AD137" s="476"/>
      <c r="AE137" s="477"/>
      <c r="AF137" s="476"/>
      <c r="AG137" s="476"/>
      <c r="AH137" s="476"/>
      <c r="AI137" s="478"/>
      <c r="AJ137" s="463"/>
    </row>
    <row r="138" spans="1:36" ht="51" customHeight="1" x14ac:dyDescent="0.2">
      <c r="A138" s="1036"/>
      <c r="B138" s="226" t="s">
        <v>1367</v>
      </c>
      <c r="C138" s="279" t="s">
        <v>1375</v>
      </c>
      <c r="D138" s="254" t="s">
        <v>1376</v>
      </c>
      <c r="E138" s="254" t="s">
        <v>1370</v>
      </c>
      <c r="F138" s="255">
        <v>43344</v>
      </c>
      <c r="G138" s="255">
        <v>45139</v>
      </c>
      <c r="H138" s="254" t="s">
        <v>1986</v>
      </c>
      <c r="I138" s="327">
        <v>5000</v>
      </c>
      <c r="J138" s="254" t="s">
        <v>2429</v>
      </c>
      <c r="K138" s="254" t="s">
        <v>192</v>
      </c>
      <c r="L138" s="254" t="s">
        <v>192</v>
      </c>
      <c r="M138" s="429" t="s">
        <v>2430</v>
      </c>
      <c r="N138" s="464"/>
      <c r="O138" s="464"/>
      <c r="P138" s="464" t="s">
        <v>58</v>
      </c>
      <c r="Q138" s="464"/>
      <c r="R138" s="464"/>
      <c r="S138" s="466"/>
      <c r="T138" s="469" t="s">
        <v>2865</v>
      </c>
      <c r="U138" s="469"/>
      <c r="V138" s="474"/>
      <c r="W138" s="475" t="s">
        <v>2433</v>
      </c>
      <c r="X138" s="475" t="s">
        <v>2434</v>
      </c>
      <c r="Y138" s="474"/>
      <c r="Z138" s="476"/>
      <c r="AA138" s="476"/>
      <c r="AB138" s="477"/>
      <c r="AC138" s="477"/>
      <c r="AD138" s="476"/>
      <c r="AE138" s="477"/>
      <c r="AF138" s="476"/>
      <c r="AG138" s="476"/>
      <c r="AH138" s="476"/>
      <c r="AI138" s="478"/>
      <c r="AJ138" s="463"/>
    </row>
    <row r="139" spans="1:36" ht="51" customHeight="1" x14ac:dyDescent="0.2">
      <c r="A139" s="1036"/>
      <c r="B139" s="226" t="s">
        <v>1378</v>
      </c>
      <c r="C139" s="279" t="s">
        <v>1379</v>
      </c>
      <c r="D139" s="292" t="s">
        <v>1380</v>
      </c>
      <c r="E139" s="254" t="s">
        <v>1381</v>
      </c>
      <c r="F139" s="255">
        <v>43344</v>
      </c>
      <c r="G139" s="255">
        <v>45139</v>
      </c>
      <c r="H139" s="254" t="s">
        <v>2009</v>
      </c>
      <c r="I139" s="325">
        <v>1098</v>
      </c>
      <c r="J139" s="254" t="s">
        <v>304</v>
      </c>
      <c r="K139" s="254" t="s">
        <v>1382</v>
      </c>
      <c r="L139" s="254" t="s">
        <v>192</v>
      </c>
      <c r="M139" s="429" t="s">
        <v>1383</v>
      </c>
      <c r="N139" s="464"/>
      <c r="O139" s="464"/>
      <c r="P139" s="464"/>
      <c r="Q139" s="464" t="s">
        <v>58</v>
      </c>
      <c r="R139" s="464"/>
      <c r="S139" s="466"/>
      <c r="T139" s="467" t="s">
        <v>2866</v>
      </c>
      <c r="U139" s="520" t="s">
        <v>2867</v>
      </c>
      <c r="V139" s="474" t="s">
        <v>2868</v>
      </c>
      <c r="W139" s="475" t="s">
        <v>2436</v>
      </c>
      <c r="X139" s="475"/>
      <c r="Y139" s="474"/>
      <c r="Z139" s="476"/>
      <c r="AA139" s="476"/>
      <c r="AB139" s="477"/>
      <c r="AC139" s="477"/>
      <c r="AD139" s="476"/>
      <c r="AE139" s="477"/>
      <c r="AF139" s="476"/>
      <c r="AG139" s="476"/>
      <c r="AH139" s="476"/>
      <c r="AI139" s="478"/>
      <c r="AJ139" s="463"/>
    </row>
    <row r="140" spans="1:36" ht="51" customHeight="1" x14ac:dyDescent="0.2">
      <c r="A140" s="1036"/>
      <c r="B140" s="226" t="s">
        <v>1386</v>
      </c>
      <c r="C140" s="346" t="s">
        <v>1387</v>
      </c>
      <c r="D140" s="254" t="s">
        <v>1388</v>
      </c>
      <c r="E140" s="505" t="s">
        <v>1389</v>
      </c>
      <c r="F140" s="255">
        <v>43344</v>
      </c>
      <c r="G140" s="255">
        <v>45139</v>
      </c>
      <c r="H140" s="254" t="s">
        <v>2009</v>
      </c>
      <c r="I140" s="325">
        <v>5000</v>
      </c>
      <c r="J140" s="326" t="s">
        <v>1390</v>
      </c>
      <c r="K140" s="254" t="s">
        <v>1391</v>
      </c>
      <c r="L140" s="254" t="s">
        <v>192</v>
      </c>
      <c r="M140" s="429"/>
      <c r="N140" s="464"/>
      <c r="O140" s="464"/>
      <c r="P140" s="464"/>
      <c r="Q140" s="464" t="s">
        <v>58</v>
      </c>
      <c r="R140" s="464"/>
      <c r="S140" s="466"/>
      <c r="T140" s="467" t="s">
        <v>2869</v>
      </c>
      <c r="U140" s="520" t="s">
        <v>2870</v>
      </c>
      <c r="V140" s="474"/>
      <c r="W140" s="475" t="s">
        <v>2438</v>
      </c>
      <c r="X140" s="475" t="s">
        <v>2439</v>
      </c>
      <c r="Y140" s="474"/>
      <c r="Z140" s="476"/>
      <c r="AA140" s="476"/>
      <c r="AB140" s="477"/>
      <c r="AC140" s="477"/>
      <c r="AD140" s="476"/>
      <c r="AE140" s="477"/>
      <c r="AF140" s="476"/>
      <c r="AG140" s="476"/>
      <c r="AH140" s="476"/>
      <c r="AI140" s="478"/>
      <c r="AJ140" s="463"/>
    </row>
    <row r="141" spans="1:36" ht="51" customHeight="1" x14ac:dyDescent="0.25">
      <c r="A141" s="1036"/>
      <c r="B141" s="226" t="s">
        <v>1394</v>
      </c>
      <c r="C141" s="279" t="s">
        <v>2440</v>
      </c>
      <c r="D141" s="585" t="s">
        <v>1396</v>
      </c>
      <c r="E141" s="254" t="s">
        <v>1397</v>
      </c>
      <c r="F141" s="255">
        <v>43344</v>
      </c>
      <c r="G141" s="255">
        <v>45139</v>
      </c>
      <c r="H141" s="597" t="s">
        <v>2871</v>
      </c>
      <c r="I141" s="327">
        <v>50000</v>
      </c>
      <c r="J141" s="254" t="s">
        <v>1398</v>
      </c>
      <c r="K141" s="239" t="s">
        <v>2442</v>
      </c>
      <c r="L141" s="254" t="s">
        <v>192</v>
      </c>
      <c r="M141" s="429"/>
      <c r="N141" s="464"/>
      <c r="O141" s="464"/>
      <c r="P141" s="464" t="s">
        <v>58</v>
      </c>
      <c r="Q141" s="464"/>
      <c r="R141" s="464"/>
      <c r="S141" s="466"/>
      <c r="T141" s="498" t="s">
        <v>2872</v>
      </c>
      <c r="U141" s="469"/>
      <c r="V141" s="474" t="s">
        <v>2873</v>
      </c>
      <c r="W141" s="475" t="s">
        <v>2444</v>
      </c>
      <c r="X141" s="480" t="s">
        <v>2445</v>
      </c>
      <c r="Y141" s="474"/>
      <c r="Z141" s="476"/>
      <c r="AA141" s="476"/>
      <c r="AB141" s="477"/>
      <c r="AC141" s="477"/>
      <c r="AD141" s="476"/>
      <c r="AE141" s="477"/>
      <c r="AF141" s="476"/>
      <c r="AG141" s="476"/>
      <c r="AH141" s="476"/>
      <c r="AI141" s="478"/>
      <c r="AJ141" s="463"/>
    </row>
    <row r="142" spans="1:36" ht="51" customHeight="1" x14ac:dyDescent="0.25">
      <c r="A142" s="1036"/>
      <c r="B142" s="226" t="s">
        <v>1404</v>
      </c>
      <c r="C142" s="279" t="s">
        <v>1405</v>
      </c>
      <c r="D142" s="329" t="s">
        <v>1406</v>
      </c>
      <c r="E142" s="329" t="s">
        <v>1407</v>
      </c>
      <c r="F142" s="255">
        <v>43525</v>
      </c>
      <c r="G142" s="255">
        <v>45139</v>
      </c>
      <c r="H142" s="254" t="s">
        <v>2446</v>
      </c>
      <c r="I142" s="325">
        <v>50000</v>
      </c>
      <c r="J142" s="329" t="s">
        <v>1409</v>
      </c>
      <c r="K142" s="329" t="s">
        <v>2447</v>
      </c>
      <c r="L142" s="329" t="s">
        <v>1411</v>
      </c>
      <c r="M142" s="429"/>
      <c r="N142" s="464"/>
      <c r="O142" s="464" t="s">
        <v>58</v>
      </c>
      <c r="P142" s="464"/>
      <c r="Q142" s="464"/>
      <c r="R142" s="464"/>
      <c r="S142" s="466" t="s">
        <v>7</v>
      </c>
      <c r="T142" s="518" t="s">
        <v>2874</v>
      </c>
      <c r="U142" s="469"/>
      <c r="V142" s="474"/>
      <c r="W142" s="475" t="s">
        <v>2450</v>
      </c>
      <c r="X142" s="475" t="s">
        <v>2451</v>
      </c>
      <c r="Y142" s="474"/>
      <c r="Z142" s="476"/>
      <c r="AA142" s="476"/>
      <c r="AB142" s="477"/>
      <c r="AC142" s="477"/>
      <c r="AD142" s="476"/>
      <c r="AE142" s="477"/>
      <c r="AF142" s="476"/>
      <c r="AG142" s="476"/>
      <c r="AH142" s="476"/>
      <c r="AI142" s="478"/>
      <c r="AJ142" s="463"/>
    </row>
    <row r="143" spans="1:36" ht="51" customHeight="1" x14ac:dyDescent="0.2">
      <c r="A143" s="1036"/>
      <c r="B143" s="226" t="s">
        <v>1415</v>
      </c>
      <c r="C143" s="279" t="s">
        <v>1427</v>
      </c>
      <c r="D143" s="254" t="s">
        <v>2452</v>
      </c>
      <c r="E143" s="254" t="s">
        <v>1418</v>
      </c>
      <c r="F143" s="255">
        <v>43466</v>
      </c>
      <c r="G143" s="255">
        <v>45139</v>
      </c>
      <c r="H143" s="254" t="s">
        <v>2453</v>
      </c>
      <c r="I143" s="327">
        <v>25000</v>
      </c>
      <c r="J143" s="254" t="s">
        <v>2875</v>
      </c>
      <c r="K143" s="254" t="s">
        <v>1421</v>
      </c>
      <c r="L143" s="254" t="s">
        <v>192</v>
      </c>
      <c r="M143" s="429" t="s">
        <v>2454</v>
      </c>
      <c r="N143" s="464"/>
      <c r="O143" s="464"/>
      <c r="P143" s="464"/>
      <c r="Q143" s="464" t="s">
        <v>58</v>
      </c>
      <c r="R143" s="464"/>
      <c r="S143" s="466"/>
      <c r="T143" s="519" t="s">
        <v>2876</v>
      </c>
      <c r="U143" s="488" t="s">
        <v>2877</v>
      </c>
      <c r="V143" s="474" t="s">
        <v>2878</v>
      </c>
      <c r="W143" s="475" t="s">
        <v>2458</v>
      </c>
      <c r="X143" s="475" t="s">
        <v>2459</v>
      </c>
      <c r="Y143" s="474"/>
      <c r="Z143" s="476"/>
      <c r="AA143" s="476"/>
      <c r="AB143" s="477"/>
      <c r="AC143" s="477"/>
      <c r="AD143" s="476"/>
      <c r="AE143" s="477"/>
      <c r="AF143" s="476"/>
      <c r="AG143" s="476"/>
      <c r="AH143" s="476"/>
      <c r="AI143" s="478" t="s">
        <v>2879</v>
      </c>
      <c r="AJ143" s="463"/>
    </row>
    <row r="144" spans="1:36" ht="51" customHeight="1" x14ac:dyDescent="0.2">
      <c r="A144" s="1036"/>
      <c r="B144" s="226" t="s">
        <v>1429</v>
      </c>
      <c r="C144" s="279" t="s">
        <v>2461</v>
      </c>
      <c r="D144" s="254" t="s">
        <v>1431</v>
      </c>
      <c r="E144" s="254" t="s">
        <v>1432</v>
      </c>
      <c r="F144" s="255">
        <v>43497</v>
      </c>
      <c r="G144" s="255">
        <v>45139</v>
      </c>
      <c r="H144" s="254" t="s">
        <v>2462</v>
      </c>
      <c r="I144" s="325">
        <v>200000</v>
      </c>
      <c r="J144" s="254" t="s">
        <v>1434</v>
      </c>
      <c r="K144" s="254" t="s">
        <v>1435</v>
      </c>
      <c r="L144" s="254" t="s">
        <v>1436</v>
      </c>
      <c r="M144" s="429" t="s">
        <v>2463</v>
      </c>
      <c r="N144" s="464"/>
      <c r="O144" s="464"/>
      <c r="P144" s="464"/>
      <c r="Q144" s="464"/>
      <c r="R144" s="464"/>
      <c r="S144" s="466"/>
      <c r="T144" s="469"/>
      <c r="U144" s="469"/>
      <c r="V144" s="474"/>
      <c r="W144" s="475"/>
      <c r="X144" s="475"/>
      <c r="Y144" s="474"/>
      <c r="Z144" s="476"/>
      <c r="AA144" s="476"/>
      <c r="AB144" s="477"/>
      <c r="AC144" s="477"/>
      <c r="AD144" s="476"/>
      <c r="AE144" s="477"/>
      <c r="AF144" s="476"/>
      <c r="AG144" s="476"/>
      <c r="AH144" s="476"/>
      <c r="AI144" s="478"/>
      <c r="AJ144" s="463"/>
    </row>
    <row r="145" spans="1:36" ht="51" customHeight="1" x14ac:dyDescent="0.2">
      <c r="A145" s="1036"/>
      <c r="B145" s="226" t="s">
        <v>1439</v>
      </c>
      <c r="C145" s="497" t="s">
        <v>2880</v>
      </c>
      <c r="D145" s="544" t="s">
        <v>2881</v>
      </c>
      <c r="E145" s="254" t="s">
        <v>2466</v>
      </c>
      <c r="F145" s="255">
        <v>43497</v>
      </c>
      <c r="G145" s="255">
        <v>45139</v>
      </c>
      <c r="H145" s="254" t="s">
        <v>1451</v>
      </c>
      <c r="I145" s="228">
        <v>10000</v>
      </c>
      <c r="J145" s="254" t="s">
        <v>1444</v>
      </c>
      <c r="K145" s="330" t="s">
        <v>1840</v>
      </c>
      <c r="L145" s="330" t="s">
        <v>1446</v>
      </c>
      <c r="M145" s="431" t="s">
        <v>2467</v>
      </c>
      <c r="N145" s="464"/>
      <c r="O145" s="464"/>
      <c r="P145" s="464"/>
      <c r="Q145" s="464" t="s">
        <v>58</v>
      </c>
      <c r="R145" s="464"/>
      <c r="S145" s="466"/>
      <c r="T145" s="515" t="s">
        <v>2882</v>
      </c>
      <c r="U145" s="469" t="s">
        <v>2883</v>
      </c>
      <c r="V145" s="474"/>
      <c r="W145" s="475" t="s">
        <v>2470</v>
      </c>
      <c r="X145" s="475" t="s">
        <v>2471</v>
      </c>
      <c r="Y145" s="474"/>
      <c r="Z145" s="476"/>
      <c r="AA145" s="476"/>
      <c r="AB145" s="477"/>
      <c r="AC145" s="477"/>
      <c r="AD145" s="476"/>
      <c r="AE145" s="477"/>
      <c r="AF145" s="476"/>
      <c r="AG145" s="476"/>
      <c r="AH145" s="476"/>
      <c r="AI145" s="478"/>
      <c r="AJ145" s="463"/>
    </row>
    <row r="146" spans="1:36" ht="51" customHeight="1" x14ac:dyDescent="0.2">
      <c r="A146" s="1036"/>
      <c r="B146" s="226" t="s">
        <v>1452</v>
      </c>
      <c r="C146" s="497" t="s">
        <v>2884</v>
      </c>
      <c r="D146" s="254" t="s">
        <v>1454</v>
      </c>
      <c r="E146" s="254" t="s">
        <v>1455</v>
      </c>
      <c r="F146" s="255">
        <v>43800</v>
      </c>
      <c r="G146" s="255">
        <v>45139</v>
      </c>
      <c r="H146" s="254" t="s">
        <v>2473</v>
      </c>
      <c r="I146" s="325">
        <v>5000</v>
      </c>
      <c r="J146" s="254" t="s">
        <v>1456</v>
      </c>
      <c r="K146" s="254" t="s">
        <v>1457</v>
      </c>
      <c r="L146" s="329" t="s">
        <v>2474</v>
      </c>
      <c r="M146" s="429"/>
      <c r="N146" s="464"/>
      <c r="O146" s="464"/>
      <c r="P146" s="464" t="s">
        <v>58</v>
      </c>
      <c r="Q146" s="464"/>
      <c r="R146" s="464"/>
      <c r="S146" s="466"/>
      <c r="T146" s="469" t="s">
        <v>2885</v>
      </c>
      <c r="U146" s="469"/>
      <c r="V146" s="474"/>
      <c r="W146" s="475" t="s">
        <v>2477</v>
      </c>
      <c r="X146" s="475" t="s">
        <v>2478</v>
      </c>
      <c r="Y146" s="474"/>
      <c r="Z146" s="476"/>
      <c r="AA146" s="476"/>
      <c r="AB146" s="477"/>
      <c r="AC146" s="477"/>
      <c r="AD146" s="476"/>
      <c r="AE146" s="477"/>
      <c r="AF146" s="476"/>
      <c r="AG146" s="476"/>
      <c r="AH146" s="476"/>
      <c r="AI146" s="478"/>
      <c r="AJ146" s="463"/>
    </row>
    <row r="147" spans="1:36" ht="51" customHeight="1" x14ac:dyDescent="0.2">
      <c r="A147" s="1036"/>
      <c r="B147" s="226" t="s">
        <v>1462</v>
      </c>
      <c r="C147" s="511" t="s">
        <v>2886</v>
      </c>
      <c r="D147" s="254" t="s">
        <v>1464</v>
      </c>
      <c r="E147" s="254" t="s">
        <v>2480</v>
      </c>
      <c r="F147" s="255">
        <v>43678</v>
      </c>
      <c r="G147" s="255">
        <v>45139</v>
      </c>
      <c r="H147" s="254" t="s">
        <v>2363</v>
      </c>
      <c r="I147" s="327">
        <v>3600000</v>
      </c>
      <c r="J147" s="254" t="s">
        <v>1466</v>
      </c>
      <c r="K147" s="254" t="s">
        <v>1467</v>
      </c>
      <c r="L147" s="254" t="s">
        <v>1468</v>
      </c>
      <c r="M147" s="429" t="s">
        <v>2481</v>
      </c>
      <c r="N147" s="464"/>
      <c r="O147" s="464"/>
      <c r="P147" s="464" t="s">
        <v>58</v>
      </c>
      <c r="Q147" s="464"/>
      <c r="R147" s="464"/>
      <c r="S147" s="466"/>
      <c r="T147" s="490" t="s">
        <v>2887</v>
      </c>
      <c r="U147" s="469"/>
      <c r="V147" s="474" t="s">
        <v>2888</v>
      </c>
      <c r="W147" s="475" t="s">
        <v>1245</v>
      </c>
      <c r="X147" s="475"/>
      <c r="Y147" s="474"/>
      <c r="Z147" s="476"/>
      <c r="AA147" s="476"/>
      <c r="AB147" s="477"/>
      <c r="AC147" s="477"/>
      <c r="AD147" s="476"/>
      <c r="AE147" s="477"/>
      <c r="AF147" s="476"/>
      <c r="AG147" s="476"/>
      <c r="AH147" s="476"/>
      <c r="AI147" s="478"/>
      <c r="AJ147" s="463"/>
    </row>
    <row r="148" spans="1:36" ht="51" customHeight="1" x14ac:dyDescent="0.2">
      <c r="A148" s="1036"/>
      <c r="B148" s="226" t="s">
        <v>1473</v>
      </c>
      <c r="C148" s="279" t="s">
        <v>2485</v>
      </c>
      <c r="D148" s="254" t="s">
        <v>1475</v>
      </c>
      <c r="E148" s="254" t="s">
        <v>1476</v>
      </c>
      <c r="F148" s="255">
        <v>43862</v>
      </c>
      <c r="G148" s="255">
        <v>45139</v>
      </c>
      <c r="H148" s="254" t="s">
        <v>2486</v>
      </c>
      <c r="I148" s="327">
        <v>40000</v>
      </c>
      <c r="J148" s="254" t="s">
        <v>1478</v>
      </c>
      <c r="K148" s="254" t="s">
        <v>1479</v>
      </c>
      <c r="L148" s="254" t="s">
        <v>1480</v>
      </c>
      <c r="M148" s="429" t="s">
        <v>1484</v>
      </c>
      <c r="N148" s="464"/>
      <c r="O148" s="464"/>
      <c r="P148" s="464"/>
      <c r="Q148" s="464"/>
      <c r="R148" s="464"/>
      <c r="S148" s="466"/>
      <c r="T148" s="469"/>
      <c r="U148" s="469"/>
      <c r="V148" s="474"/>
      <c r="W148" s="475"/>
      <c r="X148" s="475"/>
      <c r="Y148" s="474"/>
      <c r="Z148" s="476"/>
      <c r="AA148" s="476"/>
      <c r="AB148" s="477"/>
      <c r="AC148" s="477"/>
      <c r="AD148" s="476"/>
      <c r="AE148" s="477"/>
      <c r="AF148" s="476"/>
      <c r="AG148" s="476"/>
      <c r="AH148" s="476"/>
      <c r="AI148" s="478"/>
      <c r="AJ148" s="463"/>
    </row>
    <row r="149" spans="1:36" ht="51" customHeight="1" x14ac:dyDescent="0.2">
      <c r="A149" s="1036"/>
      <c r="B149" s="226" t="s">
        <v>1486</v>
      </c>
      <c r="C149" s="328" t="s">
        <v>2487</v>
      </c>
      <c r="D149" s="254" t="s">
        <v>1488</v>
      </c>
      <c r="E149" s="254" t="s">
        <v>1489</v>
      </c>
      <c r="F149" s="255">
        <v>43344</v>
      </c>
      <c r="G149" s="255">
        <v>45139</v>
      </c>
      <c r="H149" s="254" t="s">
        <v>2161</v>
      </c>
      <c r="I149" s="325">
        <v>15000</v>
      </c>
      <c r="J149" s="329" t="s">
        <v>2488</v>
      </c>
      <c r="K149" s="326" t="s">
        <v>1491</v>
      </c>
      <c r="L149" s="326" t="s">
        <v>192</v>
      </c>
      <c r="M149" s="429" t="s">
        <v>2489</v>
      </c>
      <c r="N149" s="464"/>
      <c r="O149" s="464"/>
      <c r="P149" s="464"/>
      <c r="Q149" s="464"/>
      <c r="R149" s="464" t="s">
        <v>58</v>
      </c>
      <c r="S149" s="466"/>
      <c r="T149" s="480"/>
      <c r="U149" s="493"/>
      <c r="V149" s="483"/>
      <c r="W149" s="477" t="s">
        <v>868</v>
      </c>
      <c r="X149" s="493"/>
      <c r="Y149" s="483"/>
      <c r="Z149" s="493"/>
      <c r="AA149" s="493"/>
      <c r="AB149" s="493"/>
      <c r="AC149" s="598"/>
      <c r="AD149" s="495"/>
      <c r="AE149" s="493"/>
      <c r="AF149" s="495"/>
      <c r="AG149" s="493"/>
      <c r="AH149" s="493"/>
      <c r="AI149" s="599"/>
      <c r="AJ149" s="463"/>
    </row>
    <row r="150" spans="1:36" ht="51" customHeight="1" x14ac:dyDescent="0.2">
      <c r="A150" s="1036"/>
      <c r="B150" s="226" t="s">
        <v>1493</v>
      </c>
      <c r="C150" s="279" t="s">
        <v>2490</v>
      </c>
      <c r="D150" s="254" t="s">
        <v>1495</v>
      </c>
      <c r="E150" s="254" t="s">
        <v>1496</v>
      </c>
      <c r="F150" s="255">
        <v>43344</v>
      </c>
      <c r="G150" s="255">
        <v>44409</v>
      </c>
      <c r="H150" s="254" t="s">
        <v>2161</v>
      </c>
      <c r="I150" s="327">
        <v>5000</v>
      </c>
      <c r="J150" s="329" t="s">
        <v>1497</v>
      </c>
      <c r="K150" s="326" t="s">
        <v>422</v>
      </c>
      <c r="L150" s="326" t="s">
        <v>192</v>
      </c>
      <c r="M150" s="243" t="s">
        <v>2491</v>
      </c>
      <c r="N150" s="464"/>
      <c r="O150" s="464"/>
      <c r="P150" s="464"/>
      <c r="Q150" s="464"/>
      <c r="R150" s="464"/>
      <c r="S150" s="466"/>
      <c r="T150" s="469"/>
      <c r="U150" s="469"/>
      <c r="V150" s="474"/>
      <c r="W150" s="475"/>
      <c r="X150" s="475"/>
      <c r="Y150" s="474"/>
      <c r="Z150" s="476"/>
      <c r="AA150" s="476"/>
      <c r="AB150" s="477"/>
      <c r="AC150" s="477"/>
      <c r="AD150" s="476"/>
      <c r="AE150" s="477"/>
      <c r="AF150" s="476"/>
      <c r="AG150" s="476"/>
      <c r="AH150" s="476"/>
      <c r="AI150" s="478"/>
      <c r="AJ150" s="463"/>
    </row>
    <row r="151" spans="1:36" ht="51" customHeight="1" x14ac:dyDescent="0.2">
      <c r="A151" s="1036"/>
      <c r="B151" s="226" t="s">
        <v>1504</v>
      </c>
      <c r="C151" s="279" t="s">
        <v>1505</v>
      </c>
      <c r="D151" s="254" t="s">
        <v>2492</v>
      </c>
      <c r="E151" s="254" t="s">
        <v>1516</v>
      </c>
      <c r="F151" s="255">
        <v>43617</v>
      </c>
      <c r="G151" s="255">
        <v>45139</v>
      </c>
      <c r="H151" s="254" t="s">
        <v>2347</v>
      </c>
      <c r="I151" s="327">
        <v>55000</v>
      </c>
      <c r="J151" s="254" t="s">
        <v>1508</v>
      </c>
      <c r="K151" s="254" t="s">
        <v>1509</v>
      </c>
      <c r="L151" s="326" t="s">
        <v>192</v>
      </c>
      <c r="M151" s="429" t="s">
        <v>1518</v>
      </c>
      <c r="N151" s="464"/>
      <c r="O151" s="464"/>
      <c r="P151" s="464"/>
      <c r="Q151" s="464" t="s">
        <v>58</v>
      </c>
      <c r="R151" s="464"/>
      <c r="S151" s="466"/>
      <c r="T151" s="469" t="s">
        <v>2889</v>
      </c>
      <c r="U151" s="570" t="s">
        <v>2890</v>
      </c>
      <c r="V151" s="474" t="s">
        <v>2891</v>
      </c>
      <c r="W151" s="475" t="s">
        <v>2892</v>
      </c>
      <c r="X151" s="475" t="s">
        <v>2893</v>
      </c>
      <c r="Y151" s="474"/>
      <c r="Z151" s="476"/>
      <c r="AA151" s="476"/>
      <c r="AB151" s="477"/>
      <c r="AC151" s="477"/>
      <c r="AD151" s="476"/>
      <c r="AE151" s="477"/>
      <c r="AF151" s="476"/>
      <c r="AG151" s="476"/>
      <c r="AH151" s="476"/>
      <c r="AI151" s="478"/>
      <c r="AJ151" s="463"/>
    </row>
    <row r="152" spans="1:36" ht="51" customHeight="1" x14ac:dyDescent="0.2">
      <c r="A152" s="1036"/>
      <c r="B152" s="226" t="s">
        <v>1519</v>
      </c>
      <c r="C152" s="279" t="s">
        <v>2498</v>
      </c>
      <c r="D152" s="254" t="s">
        <v>1521</v>
      </c>
      <c r="E152" s="254" t="s">
        <v>1522</v>
      </c>
      <c r="F152" s="255">
        <v>43344</v>
      </c>
      <c r="G152" s="255">
        <v>45139</v>
      </c>
      <c r="H152" s="254" t="s">
        <v>2161</v>
      </c>
      <c r="I152" s="325">
        <v>30000</v>
      </c>
      <c r="J152" s="329" t="s">
        <v>1523</v>
      </c>
      <c r="K152" s="326" t="s">
        <v>1524</v>
      </c>
      <c r="L152" s="326" t="s">
        <v>192</v>
      </c>
      <c r="M152" s="243" t="s">
        <v>2499</v>
      </c>
      <c r="N152" s="464"/>
      <c r="O152" s="464"/>
      <c r="P152" s="464"/>
      <c r="Q152" s="464"/>
      <c r="R152" s="464"/>
      <c r="S152" s="466"/>
      <c r="T152" s="469"/>
      <c r="U152" s="469"/>
      <c r="V152" s="474"/>
      <c r="W152" s="475"/>
      <c r="X152" s="475"/>
      <c r="Y152" s="474"/>
      <c r="Z152" s="476"/>
      <c r="AA152" s="476"/>
      <c r="AB152" s="477"/>
      <c r="AC152" s="477"/>
      <c r="AD152" s="476"/>
      <c r="AE152" s="477"/>
      <c r="AF152" s="476"/>
      <c r="AG152" s="476"/>
      <c r="AH152" s="476"/>
      <c r="AI152" s="478"/>
      <c r="AJ152" s="463"/>
    </row>
    <row r="153" spans="1:36" ht="51" customHeight="1" x14ac:dyDescent="0.2">
      <c r="A153" s="1036"/>
      <c r="B153" s="226" t="s">
        <v>1527</v>
      </c>
      <c r="C153" s="279" t="s">
        <v>2500</v>
      </c>
      <c r="D153" s="254" t="s">
        <v>1529</v>
      </c>
      <c r="E153" s="254" t="s">
        <v>1530</v>
      </c>
      <c r="F153" s="255">
        <v>43344</v>
      </c>
      <c r="G153" s="255">
        <v>45139</v>
      </c>
      <c r="H153" s="254" t="s">
        <v>2161</v>
      </c>
      <c r="I153" s="325">
        <v>5000</v>
      </c>
      <c r="J153" s="241" t="s">
        <v>1531</v>
      </c>
      <c r="K153" s="326" t="s">
        <v>1532</v>
      </c>
      <c r="L153" s="326" t="s">
        <v>1532</v>
      </c>
      <c r="M153" s="243" t="s">
        <v>2501</v>
      </c>
      <c r="N153" s="464"/>
      <c r="O153" s="464"/>
      <c r="P153" s="464"/>
      <c r="Q153" s="464"/>
      <c r="R153" s="464"/>
      <c r="S153" s="466"/>
      <c r="T153" s="469"/>
      <c r="U153" s="469"/>
      <c r="V153" s="474"/>
      <c r="W153" s="475"/>
      <c r="X153" s="475"/>
      <c r="Y153" s="474"/>
      <c r="Z153" s="476"/>
      <c r="AA153" s="476"/>
      <c r="AB153" s="477"/>
      <c r="AC153" s="477"/>
      <c r="AD153" s="476"/>
      <c r="AE153" s="477"/>
      <c r="AF153" s="476"/>
      <c r="AG153" s="476"/>
      <c r="AH153" s="476"/>
      <c r="AI153" s="478"/>
      <c r="AJ153" s="463"/>
    </row>
    <row r="154" spans="1:36" ht="51" customHeight="1" x14ac:dyDescent="0.2">
      <c r="A154" s="1036"/>
      <c r="B154" s="226" t="s">
        <v>1534</v>
      </c>
      <c r="C154" s="279" t="s">
        <v>2502</v>
      </c>
      <c r="D154" s="254" t="s">
        <v>1536</v>
      </c>
      <c r="E154" s="254" t="s">
        <v>1537</v>
      </c>
      <c r="F154" s="255">
        <v>43344</v>
      </c>
      <c r="G154" s="255">
        <v>45139</v>
      </c>
      <c r="H154" s="254" t="s">
        <v>2161</v>
      </c>
      <c r="I154" s="344">
        <v>30000</v>
      </c>
      <c r="J154" s="338" t="s">
        <v>1538</v>
      </c>
      <c r="K154" s="254" t="s">
        <v>1113</v>
      </c>
      <c r="L154" s="254" t="s">
        <v>56</v>
      </c>
      <c r="M154" s="243" t="s">
        <v>2503</v>
      </c>
      <c r="N154" s="464"/>
      <c r="O154" s="464"/>
      <c r="P154" s="464"/>
      <c r="Q154" s="464"/>
      <c r="R154" s="464"/>
      <c r="S154" s="466"/>
      <c r="T154" s="469"/>
      <c r="U154" s="469"/>
      <c r="V154" s="474"/>
      <c r="W154" s="475"/>
      <c r="X154" s="475"/>
      <c r="Y154" s="474"/>
      <c r="Z154" s="476"/>
      <c r="AA154" s="476"/>
      <c r="AB154" s="477"/>
      <c r="AC154" s="477"/>
      <c r="AD154" s="476"/>
      <c r="AE154" s="477"/>
      <c r="AF154" s="476"/>
      <c r="AG154" s="476"/>
      <c r="AH154" s="476"/>
      <c r="AI154" s="478"/>
      <c r="AJ154" s="463"/>
    </row>
    <row r="155" spans="1:36" ht="51" customHeight="1" x14ac:dyDescent="0.2">
      <c r="A155" s="1036"/>
      <c r="B155" s="226" t="s">
        <v>1542</v>
      </c>
      <c r="C155" s="279" t="s">
        <v>1543</v>
      </c>
      <c r="D155" s="254" t="s">
        <v>1544</v>
      </c>
      <c r="E155" s="254" t="s">
        <v>1545</v>
      </c>
      <c r="F155" s="255">
        <v>43344</v>
      </c>
      <c r="G155" s="255">
        <v>45139</v>
      </c>
      <c r="H155" s="254" t="s">
        <v>1976</v>
      </c>
      <c r="I155" s="325">
        <v>120000</v>
      </c>
      <c r="J155" s="338" t="s">
        <v>1546</v>
      </c>
      <c r="K155" s="326" t="s">
        <v>1547</v>
      </c>
      <c r="L155" s="326" t="s">
        <v>1548</v>
      </c>
      <c r="M155" s="429" t="s">
        <v>1549</v>
      </c>
      <c r="N155" s="464"/>
      <c r="O155" s="464"/>
      <c r="P155" s="464" t="s">
        <v>58</v>
      </c>
      <c r="Q155" s="464"/>
      <c r="R155" s="464"/>
      <c r="S155" s="466"/>
      <c r="T155" s="469" t="s">
        <v>2731</v>
      </c>
      <c r="U155" s="562"/>
      <c r="V155" s="474"/>
      <c r="W155" s="475" t="s">
        <v>2506</v>
      </c>
      <c r="X155" s="475" t="s">
        <v>2507</v>
      </c>
      <c r="Y155" s="474"/>
      <c r="Z155" s="476"/>
      <c r="AA155" s="476"/>
      <c r="AB155" s="477"/>
      <c r="AC155" s="477"/>
      <c r="AD155" s="476"/>
      <c r="AE155" s="477"/>
      <c r="AF155" s="476"/>
      <c r="AG155" s="476"/>
      <c r="AH155" s="476"/>
      <c r="AI155" s="478"/>
      <c r="AJ155" s="463"/>
    </row>
    <row r="156" spans="1:36" ht="51" customHeight="1" x14ac:dyDescent="0.2">
      <c r="A156" s="1036"/>
      <c r="B156" s="226" t="s">
        <v>1552</v>
      </c>
      <c r="C156" s="279" t="s">
        <v>2508</v>
      </c>
      <c r="D156" s="254" t="s">
        <v>1554</v>
      </c>
      <c r="E156" s="254" t="s">
        <v>1555</v>
      </c>
      <c r="F156" s="255">
        <v>43344</v>
      </c>
      <c r="G156" s="255">
        <v>45139</v>
      </c>
      <c r="H156" s="254" t="s">
        <v>2161</v>
      </c>
      <c r="I156" s="325">
        <v>30000</v>
      </c>
      <c r="J156" s="329" t="s">
        <v>1556</v>
      </c>
      <c r="K156" s="326" t="s">
        <v>1207</v>
      </c>
      <c r="L156" s="326" t="s">
        <v>422</v>
      </c>
      <c r="M156" s="243" t="s">
        <v>2509</v>
      </c>
      <c r="N156" s="464"/>
      <c r="O156" s="464"/>
      <c r="P156" s="464"/>
      <c r="Q156" s="464"/>
      <c r="R156" s="464"/>
      <c r="S156" s="466"/>
      <c r="T156" s="469"/>
      <c r="U156" s="469"/>
      <c r="V156" s="474"/>
      <c r="W156" s="475"/>
      <c r="X156" s="475"/>
      <c r="Y156" s="474"/>
      <c r="Z156" s="476"/>
      <c r="AA156" s="476"/>
      <c r="AB156" s="477"/>
      <c r="AC156" s="477"/>
      <c r="AD156" s="476"/>
      <c r="AE156" s="477"/>
      <c r="AF156" s="476"/>
      <c r="AG156" s="476"/>
      <c r="AH156" s="476"/>
      <c r="AI156" s="478"/>
      <c r="AJ156" s="463"/>
    </row>
    <row r="157" spans="1:36" ht="51" customHeight="1" x14ac:dyDescent="0.2">
      <c r="A157" s="1036"/>
      <c r="B157" s="226" t="s">
        <v>1559</v>
      </c>
      <c r="C157" s="279" t="s">
        <v>2510</v>
      </c>
      <c r="D157" s="254" t="s">
        <v>1561</v>
      </c>
      <c r="E157" s="254" t="s">
        <v>1562</v>
      </c>
      <c r="F157" s="345">
        <v>43709</v>
      </c>
      <c r="G157" s="255">
        <v>45139</v>
      </c>
      <c r="H157" s="254" t="s">
        <v>1986</v>
      </c>
      <c r="I157" s="327">
        <v>25000</v>
      </c>
      <c r="J157" s="254" t="s">
        <v>2511</v>
      </c>
      <c r="K157" s="326" t="s">
        <v>192</v>
      </c>
      <c r="L157" s="326" t="s">
        <v>192</v>
      </c>
      <c r="M157" s="429"/>
      <c r="N157" s="464"/>
      <c r="O157" s="464"/>
      <c r="P157" s="464"/>
      <c r="Q157" s="464"/>
      <c r="R157" s="464"/>
      <c r="S157" s="466"/>
      <c r="T157" s="469"/>
      <c r="U157" s="469"/>
      <c r="V157" s="474"/>
      <c r="W157" s="475"/>
      <c r="X157" s="475"/>
      <c r="Y157" s="474"/>
      <c r="Z157" s="476"/>
      <c r="AA157" s="476"/>
      <c r="AB157" s="477"/>
      <c r="AC157" s="477"/>
      <c r="AD157" s="476"/>
      <c r="AE157" s="477"/>
      <c r="AF157" s="476"/>
      <c r="AG157" s="476"/>
      <c r="AH157" s="476"/>
      <c r="AI157" s="478"/>
      <c r="AJ157" s="463"/>
    </row>
    <row r="158" spans="1:36" ht="51" customHeight="1" x14ac:dyDescent="0.2">
      <c r="A158" s="1036"/>
      <c r="B158" s="226" t="s">
        <v>1567</v>
      </c>
      <c r="C158" s="279" t="s">
        <v>1568</v>
      </c>
      <c r="D158" s="336" t="s">
        <v>1569</v>
      </c>
      <c r="E158" s="336" t="s">
        <v>1570</v>
      </c>
      <c r="F158" s="255">
        <v>43344</v>
      </c>
      <c r="G158" s="255">
        <v>45139</v>
      </c>
      <c r="H158" s="254" t="s">
        <v>1798</v>
      </c>
      <c r="I158" s="327">
        <v>2000000</v>
      </c>
      <c r="J158" s="336" t="s">
        <v>1571</v>
      </c>
      <c r="K158" s="326" t="s">
        <v>192</v>
      </c>
      <c r="L158" s="326" t="s">
        <v>192</v>
      </c>
      <c r="M158" s="429" t="s">
        <v>1572</v>
      </c>
      <c r="N158" s="464"/>
      <c r="O158" s="464"/>
      <c r="P158" s="464"/>
      <c r="Q158" s="464" t="s">
        <v>58</v>
      </c>
      <c r="R158" s="464"/>
      <c r="S158" s="466"/>
      <c r="T158" s="515" t="s">
        <v>2894</v>
      </c>
      <c r="U158" s="600" t="s">
        <v>2895</v>
      </c>
      <c r="V158" s="474"/>
      <c r="W158" s="488" t="s">
        <v>2514</v>
      </c>
      <c r="X158" s="516" t="s">
        <v>2515</v>
      </c>
      <c r="Y158" s="474"/>
      <c r="Z158" s="476"/>
      <c r="AA158" s="476"/>
      <c r="AB158" s="477"/>
      <c r="AC158" s="477"/>
      <c r="AD158" s="476"/>
      <c r="AE158" s="477"/>
      <c r="AF158" s="476"/>
      <c r="AG158" s="476"/>
      <c r="AH158" s="476"/>
      <c r="AI158" s="478"/>
      <c r="AJ158" s="463"/>
    </row>
    <row r="159" spans="1:36" ht="51" customHeight="1" x14ac:dyDescent="0.2">
      <c r="A159" s="1036"/>
      <c r="B159" s="226" t="s">
        <v>1575</v>
      </c>
      <c r="C159" s="328" t="s">
        <v>1576</v>
      </c>
      <c r="D159" s="254" t="s">
        <v>1577</v>
      </c>
      <c r="E159" s="254" t="s">
        <v>1578</v>
      </c>
      <c r="F159" s="255">
        <v>43405</v>
      </c>
      <c r="G159" s="255">
        <v>45139</v>
      </c>
      <c r="H159" s="326" t="s">
        <v>1976</v>
      </c>
      <c r="I159" s="344">
        <v>360000</v>
      </c>
      <c r="J159" s="338" t="s">
        <v>1579</v>
      </c>
      <c r="K159" s="326" t="s">
        <v>1580</v>
      </c>
      <c r="L159" s="326" t="s">
        <v>192</v>
      </c>
      <c r="M159" s="429" t="s">
        <v>1581</v>
      </c>
      <c r="N159" s="464"/>
      <c r="O159" s="464"/>
      <c r="P159" s="464" t="s">
        <v>58</v>
      </c>
      <c r="Q159" s="464"/>
      <c r="R159" s="464"/>
      <c r="S159" s="466"/>
      <c r="T159" s="562" t="s">
        <v>2682</v>
      </c>
      <c r="U159" s="469"/>
      <c r="V159" s="474"/>
      <c r="W159" s="475" t="s">
        <v>2517</v>
      </c>
      <c r="X159" s="475" t="s">
        <v>2518</v>
      </c>
      <c r="Y159" s="474"/>
      <c r="Z159" s="476"/>
      <c r="AA159" s="476"/>
      <c r="AB159" s="477"/>
      <c r="AC159" s="477"/>
      <c r="AD159" s="476"/>
      <c r="AE159" s="477"/>
      <c r="AF159" s="476"/>
      <c r="AG159" s="476"/>
      <c r="AH159" s="476"/>
      <c r="AI159" s="478" t="s">
        <v>2896</v>
      </c>
      <c r="AJ159" s="463"/>
    </row>
    <row r="160" spans="1:36" ht="51" customHeight="1" x14ac:dyDescent="0.2">
      <c r="A160" s="1036"/>
      <c r="B160" s="226" t="s">
        <v>1584</v>
      </c>
      <c r="C160" s="279" t="s">
        <v>1585</v>
      </c>
      <c r="D160" s="254" t="s">
        <v>2519</v>
      </c>
      <c r="E160" s="254" t="s">
        <v>1587</v>
      </c>
      <c r="F160" s="255">
        <v>43466</v>
      </c>
      <c r="G160" s="255">
        <v>45139</v>
      </c>
      <c r="H160" s="254" t="s">
        <v>1882</v>
      </c>
      <c r="I160" s="325">
        <v>20000</v>
      </c>
      <c r="J160" s="326" t="s">
        <v>246</v>
      </c>
      <c r="K160" s="326" t="s">
        <v>1588</v>
      </c>
      <c r="L160" s="326" t="s">
        <v>192</v>
      </c>
      <c r="M160" s="429" t="s">
        <v>2520</v>
      </c>
      <c r="N160" s="601"/>
      <c r="O160" s="601"/>
      <c r="P160" s="601" t="s">
        <v>58</v>
      </c>
      <c r="Q160" s="601"/>
      <c r="R160" s="601"/>
      <c r="S160" s="602"/>
      <c r="T160" s="523" t="s">
        <v>2897</v>
      </c>
      <c r="U160" s="469"/>
      <c r="V160" s="474" t="s">
        <v>2522</v>
      </c>
      <c r="W160" s="475" t="s">
        <v>2898</v>
      </c>
      <c r="X160" s="475" t="s">
        <v>2524</v>
      </c>
      <c r="Y160" s="474"/>
      <c r="Z160" s="476"/>
      <c r="AA160" s="476"/>
      <c r="AB160" s="477"/>
      <c r="AC160" s="477"/>
      <c r="AD160" s="476"/>
      <c r="AE160" s="477"/>
      <c r="AF160" s="476"/>
      <c r="AG160" s="476"/>
      <c r="AH160" s="476"/>
      <c r="AI160" s="478"/>
      <c r="AJ160" s="463"/>
    </row>
    <row r="161" spans="1:40" ht="51" customHeight="1" x14ac:dyDescent="0.2">
      <c r="A161" s="1036"/>
      <c r="B161" s="226" t="s">
        <v>1595</v>
      </c>
      <c r="C161" s="279" t="s">
        <v>1596</v>
      </c>
      <c r="D161" s="329" t="s">
        <v>1597</v>
      </c>
      <c r="E161" s="338" t="s">
        <v>1598</v>
      </c>
      <c r="F161" s="255">
        <v>43344</v>
      </c>
      <c r="G161" s="255">
        <v>45139</v>
      </c>
      <c r="H161" s="336" t="s">
        <v>2525</v>
      </c>
      <c r="I161" s="344">
        <v>50000</v>
      </c>
      <c r="J161" s="254" t="s">
        <v>1599</v>
      </c>
      <c r="K161" s="254" t="s">
        <v>1600</v>
      </c>
      <c r="L161" s="254" t="s">
        <v>1600</v>
      </c>
      <c r="M161" s="434" t="s">
        <v>1601</v>
      </c>
      <c r="N161" s="464"/>
      <c r="O161" s="464"/>
      <c r="P161" s="464" t="s">
        <v>58</v>
      </c>
      <c r="Q161" s="464"/>
      <c r="R161" s="464"/>
      <c r="S161" s="466" t="s">
        <v>7</v>
      </c>
      <c r="T161" s="516"/>
      <c r="U161" s="515"/>
      <c r="V161" s="474" t="s">
        <v>2899</v>
      </c>
      <c r="W161" s="603" t="s">
        <v>163</v>
      </c>
      <c r="X161" s="604" t="s">
        <v>2528</v>
      </c>
      <c r="Y161" s="474"/>
      <c r="Z161" s="476"/>
      <c r="AA161" s="476"/>
      <c r="AB161" s="477"/>
      <c r="AC161" s="477"/>
      <c r="AD161" s="476"/>
      <c r="AE161" s="477"/>
      <c r="AF161" s="476"/>
      <c r="AG161" s="476"/>
      <c r="AH161" s="476"/>
      <c r="AI161" s="478"/>
      <c r="AJ161" s="463"/>
    </row>
    <row r="162" spans="1:40" ht="51" customHeight="1" x14ac:dyDescent="0.2">
      <c r="A162" s="1036"/>
      <c r="B162" s="226" t="s">
        <v>1605</v>
      </c>
      <c r="C162" s="279" t="s">
        <v>1606</v>
      </c>
      <c r="D162" s="254" t="s">
        <v>1607</v>
      </c>
      <c r="E162" s="254" t="s">
        <v>1608</v>
      </c>
      <c r="F162" s="255">
        <v>43344</v>
      </c>
      <c r="G162" s="255">
        <v>45139</v>
      </c>
      <c r="H162" s="254" t="s">
        <v>2529</v>
      </c>
      <c r="I162" s="325">
        <v>30000</v>
      </c>
      <c r="J162" s="254" t="s">
        <v>1610</v>
      </c>
      <c r="K162" s="329" t="s">
        <v>1611</v>
      </c>
      <c r="L162" s="605" t="s">
        <v>192</v>
      </c>
      <c r="M162" s="434"/>
      <c r="N162" s="464"/>
      <c r="O162" s="464"/>
      <c r="P162" s="464"/>
      <c r="Q162" s="464" t="s">
        <v>58</v>
      </c>
      <c r="R162" s="464"/>
      <c r="S162" s="466" t="s">
        <v>7</v>
      </c>
      <c r="T162" s="606" t="s">
        <v>2900</v>
      </c>
      <c r="U162" s="488" t="s">
        <v>2531</v>
      </c>
      <c r="V162" s="474"/>
      <c r="W162" s="475" t="s">
        <v>2532</v>
      </c>
      <c r="X162" s="475" t="s">
        <v>2533</v>
      </c>
      <c r="Y162" s="474"/>
      <c r="Z162" s="476"/>
      <c r="AA162" s="476"/>
      <c r="AB162" s="477"/>
      <c r="AC162" s="477"/>
      <c r="AD162" s="476"/>
      <c r="AE162" s="477"/>
      <c r="AF162" s="476"/>
      <c r="AG162" s="476"/>
      <c r="AH162" s="476"/>
      <c r="AI162" s="478"/>
      <c r="AJ162" s="463"/>
    </row>
    <row r="163" spans="1:40" ht="51" customHeight="1" x14ac:dyDescent="0.2">
      <c r="A163" s="1036"/>
      <c r="B163" s="226" t="s">
        <v>1614</v>
      </c>
      <c r="C163" s="279" t="s">
        <v>1623</v>
      </c>
      <c r="D163" s="329" t="s">
        <v>1624</v>
      </c>
      <c r="E163" s="338" t="s">
        <v>1617</v>
      </c>
      <c r="F163" s="255">
        <v>43497</v>
      </c>
      <c r="G163" s="255">
        <v>45139</v>
      </c>
      <c r="H163" s="254" t="s">
        <v>1847</v>
      </c>
      <c r="I163" s="325">
        <v>30000</v>
      </c>
      <c r="J163" s="338" t="s">
        <v>1618</v>
      </c>
      <c r="K163" s="338" t="s">
        <v>2534</v>
      </c>
      <c r="L163" s="607" t="s">
        <v>1620</v>
      </c>
      <c r="M163" s="434" t="s">
        <v>2535</v>
      </c>
      <c r="N163" s="464"/>
      <c r="O163" s="464"/>
      <c r="P163" s="464" t="s">
        <v>58</v>
      </c>
      <c r="Q163" s="464"/>
      <c r="R163" s="464"/>
      <c r="S163" s="466"/>
      <c r="T163" s="523"/>
      <c r="U163" s="469"/>
      <c r="V163" s="474"/>
      <c r="W163" s="475" t="s">
        <v>2537</v>
      </c>
      <c r="X163" s="475" t="s">
        <v>2538</v>
      </c>
      <c r="Y163" s="474"/>
      <c r="Z163" s="476"/>
      <c r="AA163" s="476"/>
      <c r="AB163" s="477"/>
      <c r="AC163" s="477"/>
      <c r="AD163" s="476"/>
      <c r="AE163" s="477"/>
      <c r="AF163" s="476"/>
      <c r="AG163" s="476"/>
      <c r="AH163" s="476"/>
      <c r="AI163" s="478"/>
      <c r="AJ163" s="463"/>
    </row>
    <row r="164" spans="1:40" ht="51" customHeight="1" x14ac:dyDescent="0.2">
      <c r="A164" s="1036"/>
      <c r="B164" s="226" t="s">
        <v>1625</v>
      </c>
      <c r="C164" s="279" t="s">
        <v>2546</v>
      </c>
      <c r="D164" s="254" t="s">
        <v>2547</v>
      </c>
      <c r="E164" s="254" t="s">
        <v>1628</v>
      </c>
      <c r="F164" s="255">
        <v>43344</v>
      </c>
      <c r="G164" s="255">
        <v>45139</v>
      </c>
      <c r="H164" s="254" t="s">
        <v>2539</v>
      </c>
      <c r="I164" s="327">
        <v>70000</v>
      </c>
      <c r="J164" s="254" t="s">
        <v>1629</v>
      </c>
      <c r="K164" s="254" t="s">
        <v>2540</v>
      </c>
      <c r="L164" s="608" t="s">
        <v>192</v>
      </c>
      <c r="M164" s="434" t="s">
        <v>1631</v>
      </c>
      <c r="N164" s="464"/>
      <c r="O164" s="464"/>
      <c r="P164" s="464" t="s">
        <v>58</v>
      </c>
      <c r="Q164" s="464"/>
      <c r="R164" s="464"/>
      <c r="S164" s="466"/>
      <c r="T164" s="523" t="s">
        <v>2901</v>
      </c>
      <c r="U164" s="488"/>
      <c r="V164" s="481"/>
      <c r="W164" s="475" t="s">
        <v>2544</v>
      </c>
      <c r="X164" s="516" t="s">
        <v>2545</v>
      </c>
      <c r="Y164" s="474"/>
      <c r="Z164" s="476"/>
      <c r="AA164" s="476"/>
      <c r="AB164" s="477"/>
      <c r="AC164" s="477"/>
      <c r="AD164" s="476"/>
      <c r="AE164" s="477"/>
      <c r="AF164" s="476"/>
      <c r="AG164" s="476"/>
      <c r="AH164" s="476"/>
      <c r="AI164" s="478"/>
      <c r="AJ164" s="463"/>
    </row>
    <row r="165" spans="1:40" ht="51" customHeight="1" x14ac:dyDescent="0.2">
      <c r="A165" s="1036"/>
      <c r="B165" s="226" t="s">
        <v>1635</v>
      </c>
      <c r="C165" s="279" t="s">
        <v>1636</v>
      </c>
      <c r="D165" s="254" t="s">
        <v>1637</v>
      </c>
      <c r="E165" s="254" t="s">
        <v>1638</v>
      </c>
      <c r="F165" s="255">
        <v>43344</v>
      </c>
      <c r="G165" s="255">
        <v>45139</v>
      </c>
      <c r="H165" s="254" t="s">
        <v>2548</v>
      </c>
      <c r="I165" s="327">
        <v>66000</v>
      </c>
      <c r="J165" s="254" t="s">
        <v>2549</v>
      </c>
      <c r="K165" s="254" t="s">
        <v>1641</v>
      </c>
      <c r="L165" s="608" t="s">
        <v>192</v>
      </c>
      <c r="M165" s="434" t="s">
        <v>1644</v>
      </c>
      <c r="N165" s="464"/>
      <c r="O165" s="464"/>
      <c r="P165" s="464" t="s">
        <v>58</v>
      </c>
      <c r="Q165" s="464"/>
      <c r="R165" s="464"/>
      <c r="S165" s="466"/>
      <c r="T165" s="523" t="s">
        <v>2902</v>
      </c>
      <c r="U165" s="469"/>
      <c r="V165" s="474"/>
      <c r="W165" s="475" t="s">
        <v>2903</v>
      </c>
      <c r="X165" s="475" t="s">
        <v>2553</v>
      </c>
      <c r="Y165" s="474"/>
      <c r="Z165" s="476"/>
      <c r="AA165" s="476"/>
      <c r="AB165" s="477"/>
      <c r="AC165" s="477"/>
      <c r="AD165" s="476"/>
      <c r="AE165" s="477"/>
      <c r="AF165" s="476"/>
      <c r="AG165" s="476"/>
      <c r="AH165" s="476"/>
      <c r="AI165" s="478"/>
      <c r="AJ165" s="463"/>
    </row>
    <row r="166" spans="1:40" ht="51" customHeight="1" x14ac:dyDescent="0.2">
      <c r="A166" s="1036"/>
      <c r="B166" s="226" t="s">
        <v>1645</v>
      </c>
      <c r="C166" s="263" t="s">
        <v>1656</v>
      </c>
      <c r="D166" s="254" t="s">
        <v>1647</v>
      </c>
      <c r="E166" s="254" t="s">
        <v>1648</v>
      </c>
      <c r="F166" s="255">
        <v>43344</v>
      </c>
      <c r="G166" s="255">
        <v>45139</v>
      </c>
      <c r="H166" s="254" t="s">
        <v>2554</v>
      </c>
      <c r="I166" s="327">
        <v>15000</v>
      </c>
      <c r="J166" s="254" t="s">
        <v>1650</v>
      </c>
      <c r="K166" s="254" t="s">
        <v>1651</v>
      </c>
      <c r="L166" s="608" t="s">
        <v>192</v>
      </c>
      <c r="M166" s="434"/>
      <c r="N166" s="464"/>
      <c r="O166" s="464"/>
      <c r="P166" s="464" t="s">
        <v>58</v>
      </c>
      <c r="Q166" s="464"/>
      <c r="R166" s="464"/>
      <c r="S166" s="466"/>
      <c r="T166" s="520" t="s">
        <v>2904</v>
      </c>
      <c r="U166" s="467"/>
      <c r="V166" s="468"/>
      <c r="W166" s="467" t="s">
        <v>2558</v>
      </c>
      <c r="X166" s="467" t="s">
        <v>2559</v>
      </c>
      <c r="Y166" s="474"/>
      <c r="Z166" s="476"/>
      <c r="AA166" s="476"/>
      <c r="AB166" s="477"/>
      <c r="AC166" s="477"/>
      <c r="AD166" s="476"/>
      <c r="AE166" s="477"/>
      <c r="AF166" s="476"/>
      <c r="AG166" s="476"/>
      <c r="AH166" s="476"/>
      <c r="AI166" s="478"/>
      <c r="AJ166" s="463"/>
    </row>
    <row r="167" spans="1:40" ht="51" customHeight="1" x14ac:dyDescent="0.2">
      <c r="A167" s="1036"/>
      <c r="B167" s="226" t="s">
        <v>1657</v>
      </c>
      <c r="C167" s="354" t="s">
        <v>1658</v>
      </c>
      <c r="D167" s="254" t="s">
        <v>1659</v>
      </c>
      <c r="E167" s="254" t="s">
        <v>1660</v>
      </c>
      <c r="F167" s="255">
        <v>43344</v>
      </c>
      <c r="G167" s="255">
        <v>45139</v>
      </c>
      <c r="H167" s="254" t="s">
        <v>2560</v>
      </c>
      <c r="I167" s="327">
        <v>120000</v>
      </c>
      <c r="J167" s="254" t="s">
        <v>2561</v>
      </c>
      <c r="K167" s="326" t="s">
        <v>1662</v>
      </c>
      <c r="L167" s="609" t="s">
        <v>1799</v>
      </c>
      <c r="M167" s="610" t="s">
        <v>2562</v>
      </c>
      <c r="N167" s="464"/>
      <c r="O167" s="464"/>
      <c r="P167" s="464"/>
      <c r="Q167" s="464" t="s">
        <v>58</v>
      </c>
      <c r="R167" s="464"/>
      <c r="S167" s="466"/>
      <c r="T167" s="523" t="s">
        <v>2905</v>
      </c>
      <c r="U167" s="469"/>
      <c r="V167" s="474"/>
      <c r="W167" s="475" t="s">
        <v>1664</v>
      </c>
      <c r="X167" s="475"/>
      <c r="Y167" s="474"/>
      <c r="Z167" s="476"/>
      <c r="AA167" s="476"/>
      <c r="AB167" s="477"/>
      <c r="AC167" s="477"/>
      <c r="AD167" s="476"/>
      <c r="AE167" s="477"/>
      <c r="AF167" s="476"/>
      <c r="AG167" s="476"/>
      <c r="AH167" s="476"/>
      <c r="AI167" s="478" t="s">
        <v>2906</v>
      </c>
      <c r="AJ167" s="463"/>
    </row>
    <row r="168" spans="1:40" ht="51" customHeight="1" x14ac:dyDescent="0.2">
      <c r="A168" s="1036"/>
      <c r="B168" s="226" t="s">
        <v>1665</v>
      </c>
      <c r="C168" s="263" t="s">
        <v>1666</v>
      </c>
      <c r="D168" s="329" t="s">
        <v>1674</v>
      </c>
      <c r="E168" s="336" t="s">
        <v>1668</v>
      </c>
      <c r="F168" s="353">
        <v>43405</v>
      </c>
      <c r="G168" s="255">
        <v>45139</v>
      </c>
      <c r="H168" s="254" t="s">
        <v>1999</v>
      </c>
      <c r="I168" s="325">
        <v>20000</v>
      </c>
      <c r="J168" s="254" t="s">
        <v>1669</v>
      </c>
      <c r="K168" s="336" t="s">
        <v>1670</v>
      </c>
      <c r="L168" s="608" t="s">
        <v>192</v>
      </c>
      <c r="M168" s="434"/>
      <c r="N168" s="464"/>
      <c r="O168" s="464"/>
      <c r="P168" s="464" t="s">
        <v>58</v>
      </c>
      <c r="Q168" s="464"/>
      <c r="R168" s="464"/>
      <c r="S168" s="466"/>
      <c r="T168" s="523" t="s">
        <v>2907</v>
      </c>
      <c r="U168" s="469" t="s">
        <v>2908</v>
      </c>
      <c r="V168" s="474" t="s">
        <v>2909</v>
      </c>
      <c r="W168" s="475" t="s">
        <v>2910</v>
      </c>
      <c r="X168" s="516"/>
      <c r="Y168" s="474"/>
      <c r="Z168" s="476"/>
      <c r="AA168" s="476"/>
      <c r="AB168" s="477"/>
      <c r="AC168" s="477"/>
      <c r="AD168" s="476"/>
      <c r="AE168" s="477"/>
      <c r="AF168" s="476"/>
      <c r="AG168" s="476"/>
      <c r="AH168" s="476"/>
      <c r="AI168" s="478"/>
      <c r="AJ168" s="463"/>
    </row>
    <row r="169" spans="1:40" ht="51" customHeight="1" x14ac:dyDescent="0.2">
      <c r="A169" s="1036"/>
      <c r="B169" s="226" t="s">
        <v>1675</v>
      </c>
      <c r="C169" s="263" t="s">
        <v>1676</v>
      </c>
      <c r="D169" s="254" t="s">
        <v>1677</v>
      </c>
      <c r="E169" s="254" t="s">
        <v>1678</v>
      </c>
      <c r="F169" s="353">
        <v>43405</v>
      </c>
      <c r="G169" s="255">
        <v>45139</v>
      </c>
      <c r="H169" s="254" t="s">
        <v>1976</v>
      </c>
      <c r="I169" s="327">
        <v>480000</v>
      </c>
      <c r="J169" s="254" t="s">
        <v>1679</v>
      </c>
      <c r="K169" s="336" t="s">
        <v>1680</v>
      </c>
      <c r="L169" s="611" t="s">
        <v>1681</v>
      </c>
      <c r="M169" s="434"/>
      <c r="N169" s="464"/>
      <c r="O169" s="464" t="s">
        <v>58</v>
      </c>
      <c r="P169" s="464"/>
      <c r="Q169" s="464"/>
      <c r="R169" s="464"/>
      <c r="S169" s="466"/>
      <c r="T169" s="469" t="s">
        <v>2731</v>
      </c>
      <c r="U169" s="469"/>
      <c r="V169" s="474" t="s">
        <v>2911</v>
      </c>
      <c r="W169" s="475" t="s">
        <v>2571</v>
      </c>
      <c r="X169" s="499"/>
      <c r="Y169" s="474"/>
      <c r="Z169" s="476"/>
      <c r="AA169" s="476"/>
      <c r="AB169" s="477"/>
      <c r="AC169" s="477"/>
      <c r="AD169" s="476"/>
      <c r="AE169" s="477"/>
      <c r="AF169" s="476"/>
      <c r="AG169" s="476"/>
      <c r="AH169" s="476"/>
      <c r="AI169" s="478" t="s">
        <v>2911</v>
      </c>
      <c r="AJ169" s="463"/>
    </row>
    <row r="170" spans="1:40" ht="51" customHeight="1" x14ac:dyDescent="0.2">
      <c r="A170" s="1037"/>
      <c r="B170" s="232" t="s">
        <v>1683</v>
      </c>
      <c r="C170" s="308" t="s">
        <v>1684</v>
      </c>
      <c r="D170" s="318" t="s">
        <v>1685</v>
      </c>
      <c r="E170" s="355" t="s">
        <v>1686</v>
      </c>
      <c r="F170" s="356">
        <v>43497</v>
      </c>
      <c r="G170" s="357">
        <v>45139</v>
      </c>
      <c r="H170" s="318" t="s">
        <v>2573</v>
      </c>
      <c r="I170" s="358">
        <v>30000</v>
      </c>
      <c r="J170" s="318" t="s">
        <v>1650</v>
      </c>
      <c r="K170" s="318" t="s">
        <v>1651</v>
      </c>
      <c r="L170" s="355" t="s">
        <v>192</v>
      </c>
      <c r="M170" s="429"/>
      <c r="N170" s="464"/>
      <c r="O170" s="464"/>
      <c r="P170" s="464" t="s">
        <v>58</v>
      </c>
      <c r="Q170" s="464"/>
      <c r="R170" s="464"/>
      <c r="S170" s="466"/>
      <c r="T170" s="612" t="s">
        <v>2912</v>
      </c>
      <c r="U170" s="525"/>
      <c r="V170" s="579"/>
      <c r="W170" s="569" t="s">
        <v>1691</v>
      </c>
      <c r="X170" s="569"/>
      <c r="Y170" s="579"/>
      <c r="Z170" s="580"/>
      <c r="AA170" s="580"/>
      <c r="AB170" s="581"/>
      <c r="AC170" s="581"/>
      <c r="AD170" s="580"/>
      <c r="AE170" s="581"/>
      <c r="AF170" s="580"/>
      <c r="AG170" s="580"/>
      <c r="AH170" s="580"/>
      <c r="AI170" s="582"/>
      <c r="AJ170" s="463"/>
    </row>
    <row r="171" spans="1:40" ht="41.25" customHeight="1" x14ac:dyDescent="0.2">
      <c r="A171" s="2"/>
      <c r="B171" s="2"/>
      <c r="C171" s="2"/>
      <c r="D171" s="2"/>
      <c r="E171" s="2"/>
      <c r="F171" s="2"/>
      <c r="G171" s="2"/>
      <c r="H171" s="2"/>
      <c r="I171" s="2"/>
      <c r="J171" s="2"/>
      <c r="K171" s="2"/>
      <c r="L171" s="2"/>
      <c r="M171" s="2"/>
      <c r="N171" s="457"/>
      <c r="T171" s="613"/>
      <c r="U171" s="613"/>
      <c r="V171" s="613"/>
      <c r="W171" s="613"/>
      <c r="X171" s="613"/>
      <c r="Y171" s="613"/>
      <c r="Z171" s="613"/>
      <c r="AA171" s="613"/>
      <c r="AB171" s="613"/>
      <c r="AC171" s="613"/>
      <c r="AD171" s="613"/>
      <c r="AE171" s="613"/>
      <c r="AF171" s="613"/>
      <c r="AG171" s="613"/>
      <c r="AH171" s="613"/>
      <c r="AI171" s="614"/>
      <c r="AJ171" s="462"/>
    </row>
    <row r="172" spans="1:40" ht="41.25" customHeight="1" x14ac:dyDescent="0.2">
      <c r="A172" s="2"/>
      <c r="B172" s="5"/>
      <c r="C172" s="2"/>
      <c r="D172" s="2"/>
      <c r="E172" s="2"/>
      <c r="F172" s="2"/>
      <c r="G172" s="2"/>
      <c r="H172" s="2"/>
      <c r="I172" s="2"/>
      <c r="J172" s="2"/>
      <c r="K172" s="2"/>
      <c r="L172" s="2"/>
      <c r="M172" s="2"/>
      <c r="N172" s="457"/>
      <c r="T172" s="613"/>
      <c r="U172" s="613"/>
      <c r="V172" s="613"/>
      <c r="W172" s="613"/>
      <c r="X172" s="613"/>
      <c r="Y172" s="613"/>
      <c r="Z172" s="613"/>
      <c r="AA172" s="613"/>
      <c r="AB172" s="613"/>
      <c r="AC172" s="613"/>
      <c r="AD172" s="613"/>
      <c r="AE172" s="613"/>
      <c r="AF172" s="613"/>
      <c r="AG172" s="613"/>
      <c r="AH172" s="613"/>
      <c r="AI172" s="614"/>
      <c r="AJ172" s="462"/>
    </row>
    <row r="173" spans="1:40" customFormat="1" ht="41.25" customHeight="1" x14ac:dyDescent="0.2">
      <c r="A173" s="2"/>
      <c r="B173" s="2"/>
      <c r="C173" s="2"/>
      <c r="D173" s="2"/>
      <c r="E173" s="2"/>
      <c r="F173" s="2"/>
      <c r="G173" s="2"/>
      <c r="H173" s="2"/>
      <c r="I173" s="2"/>
      <c r="J173" s="2"/>
      <c r="K173" s="2"/>
      <c r="L173" s="379"/>
      <c r="M173" s="2"/>
      <c r="N173" s="2"/>
      <c r="O173" s="2"/>
      <c r="P173" s="2"/>
      <c r="Q173" s="2"/>
      <c r="R173" s="2"/>
      <c r="S173" s="2"/>
      <c r="T173" s="613"/>
      <c r="U173" s="613"/>
      <c r="V173" s="613"/>
      <c r="W173" s="613"/>
      <c r="X173" s="613"/>
      <c r="Y173" s="613"/>
      <c r="Z173" s="613"/>
      <c r="AA173" s="613"/>
      <c r="AB173" s="613"/>
      <c r="AC173" s="613"/>
      <c r="AD173" s="613"/>
      <c r="AE173" s="613"/>
      <c r="AF173" s="613"/>
      <c r="AG173" s="613"/>
      <c r="AH173" s="613"/>
      <c r="AI173" s="614"/>
      <c r="AJ173" s="462"/>
      <c r="AK173" s="2"/>
      <c r="AL173" s="2"/>
      <c r="AM173" s="4"/>
      <c r="AN173" s="2"/>
    </row>
    <row r="174" spans="1:40" customFormat="1" ht="41.25" customHeight="1" x14ac:dyDescent="0.2">
      <c r="A174" s="390" t="s">
        <v>1692</v>
      </c>
      <c r="B174" s="393"/>
      <c r="C174" s="393"/>
      <c r="D174" s="393"/>
      <c r="E174" s="393"/>
      <c r="F174" s="393"/>
      <c r="G174" s="393"/>
      <c r="H174" s="393"/>
      <c r="I174" s="393"/>
      <c r="J174" s="393"/>
      <c r="K174" s="393"/>
      <c r="L174" s="202"/>
      <c r="M174" s="448"/>
      <c r="N174" s="2"/>
      <c r="O174" s="2"/>
      <c r="P174" s="2"/>
      <c r="Q174" s="2"/>
      <c r="R174" s="2"/>
      <c r="S174" s="2"/>
      <c r="T174" s="613"/>
      <c r="U174" s="613"/>
      <c r="V174" s="613"/>
      <c r="W174" s="613"/>
      <c r="X174" s="613"/>
      <c r="Y174" s="613"/>
      <c r="Z174" s="613"/>
      <c r="AA174" s="613"/>
      <c r="AB174" s="613"/>
      <c r="AC174" s="613"/>
      <c r="AD174" s="613"/>
      <c r="AE174" s="613"/>
      <c r="AF174" s="613"/>
      <c r="AG174" s="613"/>
      <c r="AH174" s="613"/>
      <c r="AI174" s="614"/>
      <c r="AJ174" s="462"/>
      <c r="AK174" s="2"/>
      <c r="AL174" s="2"/>
      <c r="AM174" s="4"/>
      <c r="AN174" s="2"/>
    </row>
    <row r="175" spans="1:40" customFormat="1" ht="41.25" customHeight="1" x14ac:dyDescent="0.2">
      <c r="A175" s="147"/>
      <c r="B175" s="449"/>
      <c r="C175" s="449"/>
      <c r="D175" s="149"/>
      <c r="E175" s="149"/>
      <c r="F175" s="149"/>
      <c r="G175" s="149"/>
      <c r="H175" s="149"/>
      <c r="I175" s="149"/>
      <c r="J175" s="149"/>
      <c r="K175" s="149"/>
      <c r="L175" s="149"/>
      <c r="M175" s="149"/>
      <c r="N175" s="149"/>
      <c r="O175" s="2"/>
      <c r="P175" s="2"/>
      <c r="Q175" s="2"/>
      <c r="R175" s="2"/>
      <c r="S175" s="2"/>
      <c r="T175" s="613"/>
      <c r="U175" s="613"/>
      <c r="V175" s="613"/>
      <c r="W175" s="613"/>
      <c r="X175" s="613"/>
      <c r="Y175" s="613"/>
      <c r="Z175" s="613"/>
      <c r="AA175" s="613"/>
      <c r="AB175" s="613"/>
      <c r="AC175" s="613"/>
      <c r="AD175" s="613"/>
      <c r="AE175" s="613"/>
      <c r="AF175" s="613"/>
      <c r="AG175" s="613"/>
      <c r="AH175" s="613"/>
      <c r="AI175" s="614"/>
      <c r="AJ175" s="462"/>
      <c r="AK175" s="2"/>
      <c r="AL175" s="2"/>
      <c r="AM175" s="4"/>
      <c r="AN175" s="2"/>
    </row>
    <row r="176" spans="1:40" customFormat="1" ht="41.25" customHeight="1" x14ac:dyDescent="0.2">
      <c r="A176" s="150" t="s">
        <v>1693</v>
      </c>
      <c r="B176" s="450"/>
      <c r="C176" s="203">
        <v>2</v>
      </c>
      <c r="D176" s="2"/>
      <c r="E176" s="2"/>
      <c r="F176" s="213"/>
      <c r="G176" s="2"/>
      <c r="H176" s="2"/>
      <c r="I176" s="2"/>
      <c r="J176" s="2"/>
      <c r="K176" s="2"/>
      <c r="L176" s="2"/>
      <c r="M176" s="2"/>
      <c r="N176" s="2"/>
      <c r="O176" s="2"/>
      <c r="P176" s="2"/>
      <c r="Q176" s="2"/>
      <c r="R176" s="2"/>
      <c r="S176" s="2"/>
      <c r="T176" s="615" t="s">
        <v>2913</v>
      </c>
      <c r="U176" s="613"/>
      <c r="V176" s="613"/>
      <c r="W176" s="613"/>
      <c r="X176" s="613"/>
      <c r="Y176" s="613"/>
      <c r="Z176" s="613"/>
      <c r="AA176" s="613"/>
      <c r="AB176" s="613"/>
      <c r="AC176" s="613"/>
      <c r="AD176" s="613"/>
      <c r="AE176" s="613"/>
      <c r="AF176" s="613"/>
      <c r="AG176" s="613"/>
      <c r="AH176" s="613"/>
      <c r="AI176" s="614"/>
      <c r="AJ176" s="462"/>
      <c r="AK176" s="2"/>
      <c r="AL176" s="2"/>
      <c r="AM176" s="4"/>
      <c r="AN176" s="2"/>
    </row>
    <row r="177" spans="1:40" customFormat="1" ht="41.25" customHeight="1" x14ac:dyDescent="0.2">
      <c r="A177" s="2"/>
      <c r="B177" s="2"/>
      <c r="C177" s="2"/>
      <c r="D177" s="2"/>
      <c r="E177" s="2"/>
      <c r="F177" s="2"/>
      <c r="G177" s="2"/>
      <c r="H177" s="2"/>
      <c r="I177" s="2"/>
      <c r="J177" s="2"/>
      <c r="K177" s="2"/>
      <c r="L177" s="2"/>
      <c r="M177" s="2"/>
      <c r="N177" s="2"/>
      <c r="O177" s="2"/>
      <c r="P177" s="2"/>
      <c r="Q177" s="2"/>
      <c r="R177" s="2"/>
      <c r="S177" s="2"/>
      <c r="T177" s="615"/>
      <c r="U177" s="613"/>
      <c r="V177" s="613"/>
      <c r="W177" s="613"/>
      <c r="X177" s="613"/>
      <c r="Y177" s="613"/>
      <c r="Z177" s="613"/>
      <c r="AA177" s="613"/>
      <c r="AB177" s="613"/>
      <c r="AC177" s="613"/>
      <c r="AD177" s="613"/>
      <c r="AE177" s="613"/>
      <c r="AF177" s="613"/>
      <c r="AG177" s="613"/>
      <c r="AH177" s="613"/>
      <c r="AI177" s="614"/>
      <c r="AJ177" s="462"/>
      <c r="AK177" s="2"/>
      <c r="AL177" s="2"/>
      <c r="AM177" s="4"/>
      <c r="AN177" s="2"/>
    </row>
    <row r="178" spans="1:40" customFormat="1" ht="41.25" customHeight="1" x14ac:dyDescent="0.2">
      <c r="A178" s="977" t="s">
        <v>1694</v>
      </c>
      <c r="B178" s="973" t="s">
        <v>12</v>
      </c>
      <c r="C178" s="973" t="s">
        <v>13</v>
      </c>
      <c r="D178" s="973" t="s">
        <v>14</v>
      </c>
      <c r="E178" s="973" t="s">
        <v>15</v>
      </c>
      <c r="F178" s="991" t="s">
        <v>16</v>
      </c>
      <c r="G178" s="943"/>
      <c r="H178" s="973" t="s">
        <v>17</v>
      </c>
      <c r="I178" s="973" t="s">
        <v>18</v>
      </c>
      <c r="J178" s="973" t="s">
        <v>19</v>
      </c>
      <c r="K178" s="991" t="s">
        <v>20</v>
      </c>
      <c r="L178" s="943"/>
      <c r="M178" s="973" t="s">
        <v>21</v>
      </c>
      <c r="N178" s="204" t="s">
        <v>2913</v>
      </c>
      <c r="O178" s="2"/>
      <c r="P178" s="2"/>
      <c r="Q178" s="2"/>
      <c r="R178" s="2"/>
      <c r="S178" s="2"/>
      <c r="T178" s="615"/>
      <c r="U178" s="613"/>
      <c r="V178" s="613"/>
      <c r="W178" s="613" t="s">
        <v>17</v>
      </c>
      <c r="X178" s="613"/>
      <c r="Y178" s="613"/>
      <c r="Z178" s="613"/>
      <c r="AA178" s="613"/>
      <c r="AB178" s="613"/>
      <c r="AC178" s="613"/>
      <c r="AD178" s="613"/>
      <c r="AE178" s="613"/>
      <c r="AF178" s="613"/>
      <c r="AG178" s="613"/>
      <c r="AH178" s="613"/>
      <c r="AI178" s="614"/>
      <c r="AJ178" s="462"/>
      <c r="AK178" s="2"/>
      <c r="AL178" s="2"/>
      <c r="AM178" s="4"/>
      <c r="AN178" s="2"/>
    </row>
    <row r="179" spans="1:40" customFormat="1" ht="41.25" customHeight="1" x14ac:dyDescent="0.2">
      <c r="A179" s="972"/>
      <c r="B179" s="972"/>
      <c r="C179" s="972"/>
      <c r="D179" s="972"/>
      <c r="E179" s="972"/>
      <c r="F179" s="205" t="s">
        <v>44</v>
      </c>
      <c r="G179" s="205" t="s">
        <v>45</v>
      </c>
      <c r="H179" s="972"/>
      <c r="I179" s="972"/>
      <c r="J179" s="972"/>
      <c r="K179" s="154" t="s">
        <v>46</v>
      </c>
      <c r="L179" s="154" t="s">
        <v>47</v>
      </c>
      <c r="M179" s="972"/>
      <c r="N179" s="2"/>
      <c r="O179" s="2"/>
      <c r="P179" s="2"/>
      <c r="Q179" s="2"/>
      <c r="R179" s="2"/>
      <c r="S179" s="2"/>
      <c r="T179" s="615"/>
      <c r="U179" s="613"/>
      <c r="V179" s="613"/>
      <c r="W179" s="613"/>
      <c r="X179" s="613"/>
      <c r="Y179" s="613"/>
      <c r="Z179" s="613"/>
      <c r="AA179" s="613"/>
      <c r="AB179" s="613"/>
      <c r="AC179" s="613"/>
      <c r="AD179" s="613"/>
      <c r="AE179" s="613"/>
      <c r="AF179" s="613"/>
      <c r="AG179" s="613"/>
      <c r="AH179" s="613"/>
      <c r="AI179" s="614"/>
      <c r="AJ179" s="462"/>
      <c r="AK179" s="2"/>
      <c r="AL179" s="2"/>
      <c r="AM179" s="4"/>
      <c r="AN179" s="2"/>
    </row>
    <row r="180" spans="1:40" customFormat="1" ht="41.25" customHeight="1" x14ac:dyDescent="0.2">
      <c r="A180" s="237" t="s">
        <v>2578</v>
      </c>
      <c r="B180" s="616" t="s">
        <v>2579</v>
      </c>
      <c r="C180" s="236" t="s">
        <v>2580</v>
      </c>
      <c r="D180" s="237" t="s">
        <v>2581</v>
      </c>
      <c r="E180" s="237" t="s">
        <v>2582</v>
      </c>
      <c r="F180" s="214">
        <v>44166</v>
      </c>
      <c r="G180" s="214">
        <v>44896</v>
      </c>
      <c r="H180" s="237" t="s">
        <v>2583</v>
      </c>
      <c r="I180" s="42">
        <v>30000</v>
      </c>
      <c r="J180" s="451" t="s">
        <v>2584</v>
      </c>
      <c r="K180" s="451" t="s">
        <v>2585</v>
      </c>
      <c r="L180" s="451" t="s">
        <v>2586</v>
      </c>
      <c r="M180" s="452" t="s">
        <v>2587</v>
      </c>
      <c r="N180" s="2"/>
      <c r="O180" s="2"/>
      <c r="P180" s="2"/>
      <c r="Q180" s="2"/>
      <c r="R180" s="2"/>
      <c r="S180" s="2"/>
      <c r="T180" s="613" t="s">
        <v>2914</v>
      </c>
      <c r="U180" s="613"/>
      <c r="V180" s="613"/>
      <c r="W180" s="613" t="s">
        <v>2915</v>
      </c>
      <c r="X180" s="613"/>
      <c r="Y180" s="613"/>
      <c r="Z180" s="613"/>
      <c r="AA180" s="613"/>
      <c r="AB180" s="613"/>
      <c r="AC180" s="613"/>
      <c r="AD180" s="613"/>
      <c r="AE180" s="613"/>
      <c r="AF180" s="613"/>
      <c r="AG180" s="613"/>
      <c r="AH180" s="613"/>
      <c r="AI180" s="614"/>
      <c r="AJ180" s="462"/>
      <c r="AK180" s="2"/>
      <c r="AL180" s="2"/>
      <c r="AM180" s="4"/>
      <c r="AN180" s="2"/>
    </row>
    <row r="181" spans="1:40" customFormat="1" ht="41.25" customHeight="1" x14ac:dyDescent="0.25">
      <c r="A181" s="237" t="s">
        <v>2578</v>
      </c>
      <c r="B181" s="617" t="s">
        <v>2588</v>
      </c>
      <c r="C181" s="236" t="s">
        <v>2589</v>
      </c>
      <c r="D181" s="237" t="s">
        <v>2590</v>
      </c>
      <c r="E181" s="237" t="s">
        <v>2591</v>
      </c>
      <c r="F181" s="255">
        <v>44409</v>
      </c>
      <c r="G181" s="255">
        <v>45139</v>
      </c>
      <c r="H181" s="237" t="s">
        <v>2592</v>
      </c>
      <c r="I181" s="257">
        <v>5000</v>
      </c>
      <c r="J181" s="237" t="s">
        <v>2593</v>
      </c>
      <c r="K181" s="256" t="s">
        <v>2594</v>
      </c>
      <c r="L181" s="256" t="s">
        <v>2595</v>
      </c>
      <c r="M181" s="236"/>
      <c r="N181" s="2"/>
      <c r="O181" s="2"/>
      <c r="P181" s="2"/>
      <c r="Q181" s="2"/>
      <c r="R181" s="2"/>
      <c r="S181" s="2"/>
      <c r="T181" s="500" t="s">
        <v>2916</v>
      </c>
      <c r="U181" s="613"/>
      <c r="V181" s="613"/>
      <c r="W181" s="613" t="s">
        <v>2917</v>
      </c>
      <c r="X181" s="613"/>
      <c r="Y181" s="613"/>
      <c r="Z181" s="613"/>
      <c r="AA181" s="613"/>
      <c r="AB181" s="613"/>
      <c r="AC181" s="613"/>
      <c r="AD181" s="613"/>
      <c r="AE181" s="613"/>
      <c r="AF181" s="613"/>
      <c r="AG181" s="613"/>
      <c r="AH181" s="613"/>
      <c r="AI181" s="614"/>
      <c r="AJ181" s="462"/>
      <c r="AK181" s="2"/>
      <c r="AL181" s="2"/>
      <c r="AM181" s="4"/>
      <c r="AN181" s="2"/>
    </row>
    <row r="182" spans="1:40" customFormat="1" ht="15.75" x14ac:dyDescent="0.2">
      <c r="A182" s="30"/>
      <c r="B182" s="30"/>
      <c r="C182" s="27"/>
      <c r="D182" s="27"/>
      <c r="E182" s="27"/>
      <c r="F182" s="27"/>
      <c r="G182" s="27"/>
      <c r="H182" s="27"/>
      <c r="I182" s="27"/>
      <c r="J182" s="27"/>
      <c r="K182" s="27"/>
      <c r="L182" s="27"/>
      <c r="M182" s="27"/>
      <c r="N182" s="2"/>
      <c r="O182" s="2"/>
      <c r="P182" s="2"/>
      <c r="Q182" s="2"/>
      <c r="R182" s="2"/>
      <c r="S182" s="2"/>
      <c r="T182" s="613"/>
      <c r="U182" s="613"/>
      <c r="V182" s="613"/>
      <c r="W182" s="613"/>
      <c r="X182" s="613"/>
      <c r="Y182" s="613"/>
      <c r="Z182" s="613"/>
      <c r="AA182" s="613"/>
      <c r="AB182" s="613"/>
      <c r="AC182" s="613"/>
      <c r="AD182" s="613"/>
      <c r="AE182" s="613"/>
      <c r="AF182" s="613"/>
      <c r="AG182" s="613"/>
      <c r="AH182" s="613"/>
      <c r="AI182" s="614"/>
      <c r="AJ182" s="462"/>
      <c r="AK182" s="2"/>
      <c r="AL182" s="2"/>
      <c r="AM182" s="4"/>
      <c r="AN182" s="2"/>
    </row>
    <row r="183" spans="1:40" customFormat="1" ht="15.75" x14ac:dyDescent="0.2">
      <c r="A183" s="30"/>
      <c r="B183" s="30"/>
      <c r="C183" s="27"/>
      <c r="D183" s="27"/>
      <c r="E183" s="27"/>
      <c r="F183" s="214"/>
      <c r="G183" s="214"/>
      <c r="H183" s="27"/>
      <c r="I183" s="27"/>
      <c r="J183" s="27"/>
      <c r="K183" s="27"/>
      <c r="L183" s="27"/>
      <c r="M183" s="27"/>
      <c r="N183" s="2"/>
      <c r="O183" s="2"/>
      <c r="P183" s="2"/>
      <c r="Q183" s="2"/>
      <c r="R183" s="2"/>
      <c r="S183" s="2"/>
      <c r="T183" s="613"/>
      <c r="U183" s="613"/>
      <c r="V183" s="613"/>
      <c r="W183" s="613"/>
      <c r="X183" s="613"/>
      <c r="Y183" s="613"/>
      <c r="Z183" s="613"/>
      <c r="AA183" s="613"/>
      <c r="AB183" s="613"/>
      <c r="AC183" s="613"/>
      <c r="AD183" s="613"/>
      <c r="AE183" s="613"/>
      <c r="AF183" s="613"/>
      <c r="AG183" s="613"/>
      <c r="AH183" s="613"/>
      <c r="AI183" s="614"/>
      <c r="AJ183" s="462"/>
      <c r="AK183" s="2"/>
      <c r="AL183" s="2"/>
      <c r="AM183" s="4"/>
      <c r="AN183" s="2"/>
    </row>
    <row r="184" spans="1:40" customFormat="1" ht="15.75" x14ac:dyDescent="0.2">
      <c r="A184" s="30"/>
      <c r="B184" s="30"/>
      <c r="C184" s="27"/>
      <c r="D184" s="27"/>
      <c r="E184" s="27"/>
      <c r="F184" s="214"/>
      <c r="G184" s="214"/>
      <c r="H184" s="27"/>
      <c r="I184" s="27"/>
      <c r="J184" s="27"/>
      <c r="K184" s="27"/>
      <c r="L184" s="27"/>
      <c r="M184" s="27"/>
      <c r="N184" s="2"/>
      <c r="O184" s="2"/>
      <c r="P184" s="2"/>
      <c r="Q184" s="2"/>
      <c r="R184" s="2"/>
      <c r="S184" s="2"/>
      <c r="T184" s="613"/>
      <c r="U184" s="613"/>
      <c r="V184" s="613"/>
      <c r="W184" s="613"/>
      <c r="X184" s="613"/>
      <c r="Y184" s="613"/>
      <c r="Z184" s="613"/>
      <c r="AA184" s="613"/>
      <c r="AB184" s="613"/>
      <c r="AC184" s="613"/>
      <c r="AD184" s="613"/>
      <c r="AE184" s="613"/>
      <c r="AF184" s="613"/>
      <c r="AG184" s="613"/>
      <c r="AH184" s="613"/>
      <c r="AI184" s="614"/>
      <c r="AJ184" s="462"/>
      <c r="AK184" s="2"/>
      <c r="AL184" s="2"/>
      <c r="AM184" s="4"/>
      <c r="AN184" s="2"/>
    </row>
    <row r="185" spans="1:40" customFormat="1" ht="15.75" x14ac:dyDescent="0.2">
      <c r="A185" s="30"/>
      <c r="B185" s="30"/>
      <c r="C185" s="27"/>
      <c r="D185" s="27"/>
      <c r="E185" s="27"/>
      <c r="F185" s="27"/>
      <c r="G185" s="27"/>
      <c r="H185" s="27"/>
      <c r="I185" s="27"/>
      <c r="J185" s="27"/>
      <c r="K185" s="27"/>
      <c r="L185" s="27"/>
      <c r="M185" s="27"/>
      <c r="N185" s="2"/>
      <c r="O185" s="2"/>
      <c r="P185" s="2"/>
      <c r="Q185" s="2"/>
      <c r="R185" s="2"/>
      <c r="S185" s="2"/>
      <c r="T185" s="613"/>
      <c r="U185" s="613"/>
      <c r="V185" s="613"/>
      <c r="W185" s="613"/>
      <c r="X185" s="613"/>
      <c r="Y185" s="613"/>
      <c r="Z185" s="613"/>
      <c r="AA185" s="613"/>
      <c r="AB185" s="613"/>
      <c r="AC185" s="613"/>
      <c r="AD185" s="613"/>
      <c r="AE185" s="613"/>
      <c r="AF185" s="613"/>
      <c r="AG185" s="613"/>
      <c r="AH185" s="613"/>
      <c r="AI185" s="614"/>
      <c r="AJ185" s="462"/>
      <c r="AK185" s="2"/>
      <c r="AL185" s="2"/>
      <c r="AM185" s="4"/>
      <c r="AN185" s="2"/>
    </row>
    <row r="186" spans="1:40" customFormat="1" ht="15.75" x14ac:dyDescent="0.2">
      <c r="A186" s="30"/>
      <c r="B186" s="30"/>
      <c r="C186" s="27"/>
      <c r="D186" s="27"/>
      <c r="E186" s="27"/>
      <c r="F186" s="27"/>
      <c r="G186" s="27"/>
      <c r="H186" s="27"/>
      <c r="I186" s="27"/>
      <c r="J186" s="27"/>
      <c r="K186" s="27"/>
      <c r="L186" s="27"/>
      <c r="M186" s="27"/>
      <c r="N186" s="2"/>
      <c r="O186" s="2"/>
      <c r="P186" s="2"/>
      <c r="Q186" s="2"/>
      <c r="R186" s="2"/>
      <c r="S186" s="2"/>
      <c r="T186" s="613"/>
      <c r="U186" s="613"/>
      <c r="V186" s="613"/>
      <c r="W186" s="613"/>
      <c r="X186" s="613"/>
      <c r="Y186" s="613"/>
      <c r="Z186" s="613"/>
      <c r="AA186" s="613"/>
      <c r="AB186" s="613"/>
      <c r="AC186" s="613"/>
      <c r="AD186" s="613"/>
      <c r="AE186" s="613"/>
      <c r="AF186" s="613"/>
      <c r="AG186" s="613"/>
      <c r="AH186" s="613"/>
      <c r="AI186" s="614"/>
      <c r="AJ186" s="462"/>
      <c r="AK186" s="2"/>
      <c r="AL186" s="2"/>
      <c r="AM186" s="4"/>
      <c r="AN186" s="2"/>
    </row>
    <row r="187" spans="1:40" customFormat="1" ht="15.75" x14ac:dyDescent="0.2">
      <c r="A187" s="30"/>
      <c r="B187" s="30"/>
      <c r="C187" s="27"/>
      <c r="D187" s="27"/>
      <c r="E187" s="27"/>
      <c r="F187" s="27"/>
      <c r="G187" s="27"/>
      <c r="H187" s="27"/>
      <c r="I187" s="27"/>
      <c r="J187" s="27"/>
      <c r="K187" s="27"/>
      <c r="L187" s="27"/>
      <c r="M187" s="27"/>
      <c r="N187" s="2"/>
      <c r="O187" s="2"/>
      <c r="P187" s="2"/>
      <c r="Q187" s="2"/>
      <c r="R187" s="2"/>
      <c r="S187" s="2"/>
      <c r="T187" s="613"/>
      <c r="U187" s="613"/>
      <c r="V187" s="613"/>
      <c r="W187" s="613"/>
      <c r="X187" s="613"/>
      <c r="Y187" s="613"/>
      <c r="Z187" s="613"/>
      <c r="AA187" s="613"/>
      <c r="AB187" s="613"/>
      <c r="AC187" s="613"/>
      <c r="AD187" s="613"/>
      <c r="AE187" s="613"/>
      <c r="AF187" s="613"/>
      <c r="AG187" s="613"/>
      <c r="AH187" s="613"/>
      <c r="AI187" s="614"/>
      <c r="AJ187" s="462"/>
      <c r="AK187" s="2"/>
      <c r="AL187" s="2"/>
      <c r="AM187" s="4"/>
      <c r="AN187" s="2"/>
    </row>
    <row r="188" spans="1:40" customFormat="1" ht="15.75" x14ac:dyDescent="0.2">
      <c r="A188" s="30"/>
      <c r="B188" s="30"/>
      <c r="C188" s="27"/>
      <c r="D188" s="27"/>
      <c r="E188" s="27"/>
      <c r="F188" s="27"/>
      <c r="G188" s="27"/>
      <c r="H188" s="27"/>
      <c r="I188" s="27"/>
      <c r="J188" s="27"/>
      <c r="K188" s="27"/>
      <c r="L188" s="27"/>
      <c r="M188" s="27"/>
      <c r="N188" s="2"/>
      <c r="O188" s="2"/>
      <c r="P188" s="2"/>
      <c r="Q188" s="2"/>
      <c r="R188" s="2"/>
      <c r="S188" s="2"/>
      <c r="T188" s="613"/>
      <c r="U188" s="613"/>
      <c r="V188" s="613"/>
      <c r="W188" s="613"/>
      <c r="X188" s="613"/>
      <c r="Y188" s="613"/>
      <c r="Z188" s="613"/>
      <c r="AA188" s="613"/>
      <c r="AB188" s="613"/>
      <c r="AC188" s="613"/>
      <c r="AD188" s="613"/>
      <c r="AE188" s="613"/>
      <c r="AF188" s="613"/>
      <c r="AG188" s="613"/>
      <c r="AH188" s="613"/>
      <c r="AI188" s="614"/>
      <c r="AJ188" s="462"/>
      <c r="AK188" s="2"/>
      <c r="AL188" s="2"/>
      <c r="AM188" s="4"/>
      <c r="AN188" s="2"/>
    </row>
    <row r="189" spans="1:40" customFormat="1" ht="15.75" x14ac:dyDescent="0.2">
      <c r="A189" s="2"/>
      <c r="B189" s="2"/>
      <c r="C189" s="2"/>
      <c r="D189" s="2"/>
      <c r="E189" s="2"/>
      <c r="F189" s="2"/>
      <c r="G189" s="2"/>
      <c r="H189" s="2"/>
      <c r="I189" s="2"/>
      <c r="J189" s="2"/>
      <c r="K189" s="2"/>
      <c r="L189" s="2"/>
      <c r="M189" s="2"/>
      <c r="N189" s="2"/>
      <c r="O189" s="2"/>
      <c r="P189" s="2"/>
      <c r="Q189" s="2"/>
      <c r="R189" s="2"/>
      <c r="S189" s="2"/>
      <c r="T189" s="613"/>
      <c r="U189" s="613"/>
      <c r="V189" s="613"/>
      <c r="W189" s="613"/>
      <c r="X189" s="613"/>
      <c r="Y189" s="613"/>
      <c r="Z189" s="613"/>
      <c r="AA189" s="613"/>
      <c r="AB189" s="613"/>
      <c r="AC189" s="613"/>
      <c r="AD189" s="613"/>
      <c r="AE189" s="613"/>
      <c r="AF189" s="613"/>
      <c r="AG189" s="613"/>
      <c r="AH189" s="613"/>
      <c r="AI189" s="614"/>
      <c r="AJ189" s="462"/>
      <c r="AK189" s="2"/>
      <c r="AL189" s="2"/>
      <c r="AM189" s="4"/>
      <c r="AN189" s="2"/>
    </row>
    <row r="190" spans="1:40" customFormat="1" ht="15.75" x14ac:dyDescent="0.2">
      <c r="A190" s="977" t="s">
        <v>1694</v>
      </c>
      <c r="B190" s="973" t="s">
        <v>12</v>
      </c>
      <c r="C190" s="973" t="s">
        <v>13</v>
      </c>
      <c r="D190" s="973" t="s">
        <v>14</v>
      </c>
      <c r="E190" s="973" t="s">
        <v>15</v>
      </c>
      <c r="F190" s="991" t="s">
        <v>16</v>
      </c>
      <c r="G190" s="943"/>
      <c r="H190" s="973" t="s">
        <v>17</v>
      </c>
      <c r="I190" s="973" t="s">
        <v>18</v>
      </c>
      <c r="J190" s="973" t="s">
        <v>19</v>
      </c>
      <c r="K190" s="991" t="s">
        <v>20</v>
      </c>
      <c r="L190" s="943"/>
      <c r="M190" s="973" t="s">
        <v>21</v>
      </c>
      <c r="N190" s="204"/>
      <c r="O190" s="2"/>
      <c r="P190" s="2"/>
      <c r="Q190" s="2"/>
      <c r="R190" s="2"/>
      <c r="S190" s="2"/>
      <c r="T190" s="613"/>
      <c r="U190" s="613"/>
      <c r="V190" s="613"/>
      <c r="W190" s="613"/>
      <c r="X190" s="613"/>
      <c r="Y190" s="613"/>
      <c r="Z190" s="613"/>
      <c r="AA190" s="613"/>
      <c r="AB190" s="613"/>
      <c r="AC190" s="613"/>
      <c r="AD190" s="613"/>
      <c r="AE190" s="613"/>
      <c r="AF190" s="613"/>
      <c r="AG190" s="613"/>
      <c r="AH190" s="613"/>
      <c r="AI190" s="614"/>
      <c r="AJ190" s="462"/>
      <c r="AK190" s="2"/>
      <c r="AL190" s="2"/>
      <c r="AM190" s="4"/>
      <c r="AN190" s="2"/>
    </row>
    <row r="191" spans="1:40" customFormat="1" ht="15.75" x14ac:dyDescent="0.2">
      <c r="A191" s="972"/>
      <c r="B191" s="972"/>
      <c r="C191" s="972"/>
      <c r="D191" s="972"/>
      <c r="E191" s="972"/>
      <c r="F191" s="205" t="s">
        <v>44</v>
      </c>
      <c r="G191" s="205" t="s">
        <v>45</v>
      </c>
      <c r="H191" s="972"/>
      <c r="I191" s="972"/>
      <c r="J191" s="972"/>
      <c r="K191" s="154" t="s">
        <v>46</v>
      </c>
      <c r="L191" s="154" t="s">
        <v>47</v>
      </c>
      <c r="M191" s="972"/>
      <c r="N191" s="2"/>
      <c r="O191" s="2"/>
      <c r="P191" s="2"/>
      <c r="Q191" s="2"/>
      <c r="R191" s="2"/>
      <c r="S191" s="2"/>
      <c r="T191" s="613"/>
      <c r="U191" s="613"/>
      <c r="V191" s="613"/>
      <c r="W191" s="613"/>
      <c r="X191" s="613"/>
      <c r="Y191" s="613"/>
      <c r="Z191" s="613"/>
      <c r="AA191" s="613"/>
      <c r="AB191" s="613"/>
      <c r="AC191" s="613"/>
      <c r="AD191" s="613"/>
      <c r="AE191" s="613"/>
      <c r="AF191" s="613"/>
      <c r="AG191" s="613"/>
      <c r="AH191" s="613"/>
      <c r="AI191" s="614"/>
      <c r="AJ191" s="462"/>
      <c r="AK191" s="2"/>
      <c r="AL191" s="2"/>
      <c r="AM191" s="4"/>
      <c r="AN191" s="2"/>
    </row>
    <row r="192" spans="1:40" customFormat="1" ht="47.25" x14ac:dyDescent="0.2">
      <c r="A192" s="30" t="s">
        <v>2596</v>
      </c>
      <c r="B192" s="30"/>
      <c r="C192" s="27" t="s">
        <v>2597</v>
      </c>
      <c r="D192" s="27"/>
      <c r="E192" s="27"/>
      <c r="F192" s="27"/>
      <c r="G192" s="27"/>
      <c r="H192" s="27"/>
      <c r="I192" s="27"/>
      <c r="J192" s="217"/>
      <c r="K192" s="217"/>
      <c r="L192" s="217"/>
      <c r="M192" s="217"/>
      <c r="N192" s="2"/>
      <c r="O192" s="2"/>
      <c r="P192" s="2"/>
      <c r="Q192" s="2"/>
      <c r="R192" s="2"/>
      <c r="S192" s="2"/>
      <c r="T192" s="613"/>
      <c r="U192" s="613"/>
      <c r="V192" s="613"/>
      <c r="W192" s="613"/>
      <c r="X192" s="613"/>
      <c r="Y192" s="613"/>
      <c r="Z192" s="613"/>
      <c r="AA192" s="613"/>
      <c r="AB192" s="613"/>
      <c r="AC192" s="613"/>
      <c r="AD192" s="613"/>
      <c r="AE192" s="613"/>
      <c r="AF192" s="613"/>
      <c r="AG192" s="613"/>
      <c r="AH192" s="613"/>
      <c r="AI192" s="614"/>
      <c r="AJ192" s="462"/>
      <c r="AK192" s="2"/>
      <c r="AL192" s="2"/>
      <c r="AM192" s="4"/>
      <c r="AN192" s="2"/>
    </row>
    <row r="193" spans="1:40" customFormat="1" ht="15.75" x14ac:dyDescent="0.2">
      <c r="A193" s="30"/>
      <c r="B193" s="30"/>
      <c r="C193" s="27"/>
      <c r="D193" s="27"/>
      <c r="E193" s="27"/>
      <c r="F193" s="72"/>
      <c r="G193" s="72"/>
      <c r="H193" s="27"/>
      <c r="I193" s="27"/>
      <c r="J193" s="27"/>
      <c r="K193" s="27"/>
      <c r="L193" s="27"/>
      <c r="M193" s="27"/>
      <c r="N193" s="2"/>
      <c r="O193" s="2"/>
      <c r="P193" s="2"/>
      <c r="Q193" s="2"/>
      <c r="R193" s="2"/>
      <c r="S193" s="2"/>
      <c r="T193" s="613"/>
      <c r="U193" s="613"/>
      <c r="V193" s="613"/>
      <c r="W193" s="613"/>
      <c r="X193" s="613"/>
      <c r="Y193" s="613"/>
      <c r="Z193" s="613"/>
      <c r="AA193" s="613"/>
      <c r="AB193" s="613"/>
      <c r="AC193" s="613"/>
      <c r="AD193" s="613"/>
      <c r="AE193" s="613"/>
      <c r="AF193" s="613"/>
      <c r="AG193" s="613"/>
      <c r="AH193" s="613"/>
      <c r="AI193" s="614"/>
      <c r="AJ193" s="462"/>
      <c r="AK193" s="2"/>
      <c r="AL193" s="2"/>
      <c r="AM193" s="4"/>
      <c r="AN193" s="2"/>
    </row>
    <row r="194" spans="1:40" customFormat="1" ht="15.75" x14ac:dyDescent="0.2">
      <c r="A194" s="30"/>
      <c r="B194" s="30"/>
      <c r="C194" s="27"/>
      <c r="D194" s="27"/>
      <c r="E194" s="215"/>
      <c r="F194" s="218"/>
      <c r="G194" s="218"/>
      <c r="H194" s="216"/>
      <c r="I194" s="27"/>
      <c r="J194" s="27"/>
      <c r="K194" s="27"/>
      <c r="L194" s="27"/>
      <c r="M194" s="27"/>
      <c r="N194" s="2"/>
      <c r="O194" s="2"/>
      <c r="P194" s="2"/>
      <c r="Q194" s="2"/>
      <c r="R194" s="2"/>
      <c r="S194" s="2"/>
      <c r="T194" s="613"/>
      <c r="U194" s="613"/>
      <c r="V194" s="613"/>
      <c r="W194" s="613"/>
      <c r="X194" s="613"/>
      <c r="Y194" s="613"/>
      <c r="Z194" s="613"/>
      <c r="AA194" s="613"/>
      <c r="AB194" s="613"/>
      <c r="AC194" s="613"/>
      <c r="AD194" s="613"/>
      <c r="AE194" s="613"/>
      <c r="AF194" s="613"/>
      <c r="AG194" s="613"/>
      <c r="AH194" s="613"/>
      <c r="AI194" s="614"/>
      <c r="AJ194" s="462"/>
      <c r="AK194" s="2"/>
      <c r="AL194" s="2"/>
      <c r="AM194" s="4"/>
      <c r="AN194" s="2"/>
    </row>
    <row r="195" spans="1:40" customFormat="1" ht="15.75" x14ac:dyDescent="0.2">
      <c r="A195" s="30"/>
      <c r="B195" s="30"/>
      <c r="C195" s="27"/>
      <c r="D195" s="27"/>
      <c r="E195" s="215"/>
      <c r="F195" s="218"/>
      <c r="G195" s="218"/>
      <c r="H195" s="216"/>
      <c r="I195" s="27"/>
      <c r="J195" s="27"/>
      <c r="K195" s="27"/>
      <c r="L195" s="27"/>
      <c r="M195" s="27"/>
      <c r="N195" s="2"/>
      <c r="O195" s="2"/>
      <c r="P195" s="2"/>
      <c r="Q195" s="2"/>
      <c r="R195" s="2"/>
      <c r="S195" s="2"/>
      <c r="T195" s="613"/>
      <c r="U195" s="613"/>
      <c r="V195" s="613"/>
      <c r="W195" s="613"/>
      <c r="X195" s="613"/>
      <c r="Y195" s="613"/>
      <c r="Z195" s="613"/>
      <c r="AA195" s="613"/>
      <c r="AB195" s="613"/>
      <c r="AC195" s="613"/>
      <c r="AD195" s="613"/>
      <c r="AE195" s="613"/>
      <c r="AF195" s="613"/>
      <c r="AG195" s="613"/>
      <c r="AH195" s="613"/>
      <c r="AI195" s="614"/>
      <c r="AJ195" s="462"/>
      <c r="AK195" s="2"/>
      <c r="AL195" s="2"/>
      <c r="AM195" s="4"/>
      <c r="AN195" s="2"/>
    </row>
    <row r="196" spans="1:40" customFormat="1" ht="15.75" x14ac:dyDescent="0.2">
      <c r="A196" s="30"/>
      <c r="B196" s="30"/>
      <c r="C196" s="27"/>
      <c r="D196" s="27"/>
      <c r="E196" s="215"/>
      <c r="F196" s="219"/>
      <c r="G196" s="219"/>
      <c r="H196" s="216"/>
      <c r="I196" s="27"/>
      <c r="J196" s="27"/>
      <c r="K196" s="27"/>
      <c r="L196" s="27"/>
      <c r="M196" s="27"/>
      <c r="N196" s="2"/>
      <c r="O196" s="2"/>
      <c r="P196" s="2"/>
      <c r="Q196" s="2"/>
      <c r="R196" s="2"/>
      <c r="S196" s="2"/>
      <c r="T196" s="613"/>
      <c r="U196" s="613"/>
      <c r="V196" s="613"/>
      <c r="W196" s="613"/>
      <c r="X196" s="613"/>
      <c r="Y196" s="613"/>
      <c r="Z196" s="613"/>
      <c r="AA196" s="613"/>
      <c r="AB196" s="613"/>
      <c r="AC196" s="613"/>
      <c r="AD196" s="613"/>
      <c r="AE196" s="613"/>
      <c r="AF196" s="613"/>
      <c r="AG196" s="613"/>
      <c r="AH196" s="613"/>
      <c r="AI196" s="614"/>
      <c r="AJ196" s="462"/>
      <c r="AK196" s="2"/>
      <c r="AL196" s="2"/>
      <c r="AM196" s="4"/>
      <c r="AN196" s="2"/>
    </row>
    <row r="197" spans="1:40" customFormat="1" ht="15.75" x14ac:dyDescent="0.2">
      <c r="A197" s="30"/>
      <c r="B197" s="30"/>
      <c r="C197" s="27"/>
      <c r="D197" s="27"/>
      <c r="E197" s="215"/>
      <c r="F197" s="219"/>
      <c r="G197" s="219"/>
      <c r="H197" s="216"/>
      <c r="I197" s="27"/>
      <c r="J197" s="27"/>
      <c r="K197" s="27"/>
      <c r="L197" s="27"/>
      <c r="M197" s="27"/>
      <c r="N197" s="2"/>
      <c r="O197" s="2"/>
      <c r="P197" s="2"/>
      <c r="Q197" s="2"/>
      <c r="R197" s="2"/>
      <c r="S197" s="2"/>
      <c r="T197" s="613"/>
      <c r="U197" s="613"/>
      <c r="V197" s="613"/>
      <c r="W197" s="613"/>
      <c r="X197" s="613"/>
      <c r="Y197" s="613"/>
      <c r="Z197" s="613"/>
      <c r="AA197" s="613"/>
      <c r="AB197" s="613"/>
      <c r="AC197" s="613"/>
      <c r="AD197" s="613"/>
      <c r="AE197" s="613"/>
      <c r="AF197" s="613"/>
      <c r="AG197" s="613"/>
      <c r="AH197" s="613"/>
      <c r="AI197" s="614"/>
      <c r="AJ197" s="462"/>
      <c r="AK197" s="2"/>
      <c r="AL197" s="2"/>
      <c r="AM197" s="4"/>
      <c r="AN197" s="2"/>
    </row>
    <row r="198" spans="1:40" customFormat="1" ht="15.75" x14ac:dyDescent="0.2">
      <c r="A198" s="30"/>
      <c r="B198" s="30"/>
      <c r="C198" s="27"/>
      <c r="D198" s="27"/>
      <c r="E198" s="27"/>
      <c r="F198" s="217"/>
      <c r="G198" s="217"/>
      <c r="H198" s="27"/>
      <c r="I198" s="27"/>
      <c r="J198" s="27"/>
      <c r="K198" s="27"/>
      <c r="L198" s="27"/>
      <c r="M198" s="27"/>
      <c r="N198" s="2"/>
      <c r="O198" s="2"/>
      <c r="P198" s="2"/>
      <c r="Q198" s="2"/>
      <c r="R198" s="2"/>
      <c r="S198" s="2"/>
      <c r="T198" s="613"/>
      <c r="U198" s="613"/>
      <c r="V198" s="613"/>
      <c r="W198" s="613"/>
      <c r="X198" s="613"/>
      <c r="Y198" s="613"/>
      <c r="Z198" s="613"/>
      <c r="AA198" s="613"/>
      <c r="AB198" s="613"/>
      <c r="AC198" s="613"/>
      <c r="AD198" s="613"/>
      <c r="AE198" s="613"/>
      <c r="AF198" s="613"/>
      <c r="AG198" s="613"/>
      <c r="AH198" s="613"/>
      <c r="AI198" s="614"/>
      <c r="AJ198" s="462"/>
      <c r="AK198" s="2"/>
      <c r="AL198" s="2"/>
      <c r="AM198" s="4"/>
      <c r="AN198" s="2"/>
    </row>
    <row r="199" spans="1:40" customFormat="1" ht="15.75" x14ac:dyDescent="0.2">
      <c r="A199" s="30"/>
      <c r="B199" s="30"/>
      <c r="C199" s="27"/>
      <c r="D199" s="27"/>
      <c r="E199" s="27"/>
      <c r="F199" s="27"/>
      <c r="G199" s="27"/>
      <c r="H199" s="27"/>
      <c r="I199" s="27"/>
      <c r="J199" s="27"/>
      <c r="K199" s="27"/>
      <c r="L199" s="27"/>
      <c r="M199" s="27"/>
      <c r="N199" s="2"/>
      <c r="O199" s="2"/>
      <c r="P199" s="2"/>
      <c r="Q199" s="2"/>
      <c r="R199" s="2"/>
      <c r="S199" s="2"/>
      <c r="T199" s="613"/>
      <c r="U199" s="613"/>
      <c r="V199" s="613"/>
      <c r="W199" s="613"/>
      <c r="X199" s="613"/>
      <c r="Y199" s="613"/>
      <c r="Z199" s="613"/>
      <c r="AA199" s="613"/>
      <c r="AB199" s="613"/>
      <c r="AC199" s="613"/>
      <c r="AD199" s="613"/>
      <c r="AE199" s="613"/>
      <c r="AF199" s="613"/>
      <c r="AG199" s="613"/>
      <c r="AH199" s="613"/>
      <c r="AI199" s="614"/>
      <c r="AJ199" s="462"/>
      <c r="AK199" s="2"/>
      <c r="AL199" s="2"/>
      <c r="AM199" s="4"/>
      <c r="AN199" s="2"/>
    </row>
    <row r="200" spans="1:40" customFormat="1" ht="15.75" x14ac:dyDescent="0.2">
      <c r="A200" s="30"/>
      <c r="B200" s="30"/>
      <c r="C200" s="27"/>
      <c r="D200" s="27"/>
      <c r="E200" s="27"/>
      <c r="F200" s="27"/>
      <c r="G200" s="27"/>
      <c r="H200" s="27"/>
      <c r="I200" s="27"/>
      <c r="J200" s="27"/>
      <c r="K200" s="27"/>
      <c r="L200" s="27"/>
      <c r="M200" s="27"/>
      <c r="N200" s="2"/>
      <c r="O200" s="2"/>
      <c r="P200" s="2"/>
      <c r="Q200" s="2"/>
      <c r="R200" s="2"/>
      <c r="S200" s="2"/>
      <c r="T200" s="613"/>
      <c r="U200" s="613"/>
      <c r="V200" s="613"/>
      <c r="W200" s="613"/>
      <c r="X200" s="613"/>
      <c r="Y200" s="613"/>
      <c r="Z200" s="613"/>
      <c r="AA200" s="613"/>
      <c r="AB200" s="613"/>
      <c r="AC200" s="613"/>
      <c r="AD200" s="613"/>
      <c r="AE200" s="613"/>
      <c r="AF200" s="613"/>
      <c r="AG200" s="613"/>
      <c r="AH200" s="613"/>
      <c r="AI200" s="614"/>
      <c r="AJ200" s="462"/>
      <c r="AK200" s="2"/>
      <c r="AL200" s="2"/>
      <c r="AM200" s="4"/>
      <c r="AN200" s="2"/>
    </row>
    <row r="201" spans="1:40" customFormat="1" ht="15.75" x14ac:dyDescent="0.2">
      <c r="A201" s="2"/>
      <c r="B201" s="2"/>
      <c r="C201" s="2"/>
      <c r="D201" s="2"/>
      <c r="E201" s="2"/>
      <c r="F201" s="2"/>
      <c r="G201" s="2"/>
      <c r="H201" s="2"/>
      <c r="I201" s="2"/>
      <c r="J201" s="2"/>
      <c r="K201" s="2"/>
      <c r="L201" s="2"/>
      <c r="M201" s="2"/>
      <c r="N201" s="2"/>
      <c r="O201" s="2"/>
      <c r="P201" s="2"/>
      <c r="Q201" s="2"/>
      <c r="R201" s="2"/>
      <c r="S201" s="2"/>
      <c r="T201" s="613"/>
      <c r="U201" s="613"/>
      <c r="V201" s="613"/>
      <c r="W201" s="613"/>
      <c r="X201" s="613"/>
      <c r="Y201" s="613"/>
      <c r="Z201" s="613"/>
      <c r="AA201" s="613"/>
      <c r="AB201" s="613"/>
      <c r="AC201" s="613"/>
      <c r="AD201" s="613"/>
      <c r="AE201" s="613"/>
      <c r="AF201" s="613"/>
      <c r="AG201" s="613"/>
      <c r="AH201" s="613"/>
      <c r="AI201" s="614"/>
      <c r="AJ201" s="462"/>
      <c r="AK201" s="2"/>
      <c r="AL201" s="2"/>
      <c r="AM201" s="4"/>
      <c r="AN201" s="2"/>
    </row>
    <row r="202" spans="1:40" customFormat="1" ht="15.75" x14ac:dyDescent="0.2">
      <c r="A202" s="977" t="s">
        <v>1694</v>
      </c>
      <c r="B202" s="973" t="s">
        <v>12</v>
      </c>
      <c r="C202" s="973" t="s">
        <v>13</v>
      </c>
      <c r="D202" s="973" t="s">
        <v>14</v>
      </c>
      <c r="E202" s="973" t="s">
        <v>15</v>
      </c>
      <c r="F202" s="991" t="s">
        <v>16</v>
      </c>
      <c r="G202" s="943"/>
      <c r="H202" s="973" t="s">
        <v>17</v>
      </c>
      <c r="I202" s="973" t="s">
        <v>18</v>
      </c>
      <c r="J202" s="973" t="s">
        <v>19</v>
      </c>
      <c r="K202" s="991" t="s">
        <v>20</v>
      </c>
      <c r="L202" s="943"/>
      <c r="M202" s="973" t="s">
        <v>21</v>
      </c>
      <c r="N202" s="204"/>
      <c r="O202" s="2"/>
      <c r="P202" s="2"/>
      <c r="Q202" s="2"/>
      <c r="R202" s="2"/>
      <c r="S202" s="2"/>
      <c r="T202" s="613"/>
      <c r="U202" s="613"/>
      <c r="V202" s="613"/>
      <c r="W202" s="613"/>
      <c r="X202" s="613"/>
      <c r="Y202" s="613"/>
      <c r="Z202" s="613"/>
      <c r="AA202" s="613"/>
      <c r="AB202" s="613"/>
      <c r="AC202" s="613"/>
      <c r="AD202" s="613"/>
      <c r="AE202" s="613"/>
      <c r="AF202" s="613"/>
      <c r="AG202" s="613"/>
      <c r="AH202" s="613"/>
      <c r="AI202" s="614"/>
      <c r="AJ202" s="462"/>
      <c r="AK202" s="2"/>
      <c r="AL202" s="2"/>
      <c r="AM202" s="4"/>
      <c r="AN202" s="2"/>
    </row>
    <row r="203" spans="1:40" customFormat="1" ht="15.75" x14ac:dyDescent="0.2">
      <c r="A203" s="972"/>
      <c r="B203" s="972"/>
      <c r="C203" s="972"/>
      <c r="D203" s="972"/>
      <c r="E203" s="972"/>
      <c r="F203" s="205" t="s">
        <v>44</v>
      </c>
      <c r="G203" s="205" t="s">
        <v>45</v>
      </c>
      <c r="H203" s="972"/>
      <c r="I203" s="972"/>
      <c r="J203" s="972"/>
      <c r="K203" s="154" t="s">
        <v>46</v>
      </c>
      <c r="L203" s="154" t="s">
        <v>47</v>
      </c>
      <c r="M203" s="972"/>
      <c r="N203" s="2"/>
      <c r="O203" s="2"/>
      <c r="P203" s="2"/>
      <c r="Q203" s="2"/>
      <c r="R203" s="2"/>
      <c r="S203" s="2"/>
      <c r="T203" s="613"/>
      <c r="U203" s="613"/>
      <c r="V203" s="613"/>
      <c r="W203" s="613"/>
      <c r="X203" s="613"/>
      <c r="Y203" s="613"/>
      <c r="Z203" s="613"/>
      <c r="AA203" s="613"/>
      <c r="AB203" s="613"/>
      <c r="AC203" s="613"/>
      <c r="AD203" s="613"/>
      <c r="AE203" s="613"/>
      <c r="AF203" s="613"/>
      <c r="AG203" s="613"/>
      <c r="AH203" s="613"/>
      <c r="AI203" s="614"/>
      <c r="AJ203" s="462"/>
      <c r="AK203" s="2"/>
      <c r="AL203" s="2"/>
      <c r="AM203" s="4"/>
      <c r="AN203" s="2"/>
    </row>
    <row r="204" spans="1:40" customFormat="1" ht="15.75" x14ac:dyDescent="0.2">
      <c r="A204" s="30"/>
      <c r="B204" s="30"/>
      <c r="C204" s="27" t="s">
        <v>2597</v>
      </c>
      <c r="D204" s="27"/>
      <c r="E204" s="27"/>
      <c r="F204" s="27"/>
      <c r="G204" s="27"/>
      <c r="H204" s="27"/>
      <c r="I204" s="27"/>
      <c r="J204" s="217"/>
      <c r="K204" s="217"/>
      <c r="L204" s="217"/>
      <c r="M204" s="217"/>
      <c r="N204" s="2"/>
      <c r="O204" s="2"/>
      <c r="P204" s="2"/>
      <c r="Q204" s="2"/>
      <c r="R204" s="2"/>
      <c r="S204" s="2"/>
      <c r="T204" s="613"/>
      <c r="U204" s="613"/>
      <c r="V204" s="613"/>
      <c r="W204" s="613"/>
      <c r="X204" s="613"/>
      <c r="Y204" s="613"/>
      <c r="Z204" s="613"/>
      <c r="AA204" s="613"/>
      <c r="AB204" s="613"/>
      <c r="AC204" s="613"/>
      <c r="AD204" s="613"/>
      <c r="AE204" s="613"/>
      <c r="AF204" s="613"/>
      <c r="AG204" s="613"/>
      <c r="AH204" s="613"/>
      <c r="AI204" s="614"/>
      <c r="AJ204" s="462"/>
      <c r="AK204" s="2"/>
      <c r="AL204" s="2"/>
      <c r="AM204" s="4"/>
      <c r="AN204" s="2"/>
    </row>
    <row r="205" spans="1:40" customFormat="1" ht="15.75" x14ac:dyDescent="0.2">
      <c r="A205" s="30"/>
      <c r="B205" s="30"/>
      <c r="C205" s="27"/>
      <c r="D205" s="27"/>
      <c r="E205" s="27"/>
      <c r="F205" s="27"/>
      <c r="G205" s="27"/>
      <c r="H205" s="27"/>
      <c r="I205" s="27"/>
      <c r="J205" s="27"/>
      <c r="K205" s="27"/>
      <c r="L205" s="27"/>
      <c r="M205" s="27"/>
      <c r="N205" s="2"/>
      <c r="O205" s="2"/>
      <c r="P205" s="2"/>
      <c r="Q205" s="2"/>
      <c r="R205" s="2"/>
      <c r="S205" s="2"/>
      <c r="T205" s="613"/>
      <c r="U205" s="613"/>
      <c r="V205" s="613"/>
      <c r="W205" s="613"/>
      <c r="X205" s="613"/>
      <c r="Y205" s="613"/>
      <c r="Z205" s="613"/>
      <c r="AA205" s="613"/>
      <c r="AB205" s="613"/>
      <c r="AC205" s="613"/>
      <c r="AD205" s="613"/>
      <c r="AE205" s="613"/>
      <c r="AF205" s="613"/>
      <c r="AG205" s="613"/>
      <c r="AH205" s="613"/>
      <c r="AI205" s="614"/>
      <c r="AJ205" s="462"/>
      <c r="AK205" s="2"/>
      <c r="AL205" s="2"/>
      <c r="AM205" s="4"/>
      <c r="AN205" s="2"/>
    </row>
    <row r="206" spans="1:40" customFormat="1" ht="15.75" x14ac:dyDescent="0.2">
      <c r="A206" s="30"/>
      <c r="B206" s="30"/>
      <c r="C206" s="27"/>
      <c r="D206" s="27"/>
      <c r="E206" s="27"/>
      <c r="F206" s="27"/>
      <c r="G206" s="27"/>
      <c r="H206" s="27"/>
      <c r="I206" s="27"/>
      <c r="J206" s="27"/>
      <c r="K206" s="27"/>
      <c r="L206" s="27"/>
      <c r="M206" s="27"/>
      <c r="N206" s="2"/>
      <c r="O206" s="2"/>
      <c r="P206" s="2"/>
      <c r="Q206" s="2"/>
      <c r="R206" s="2"/>
      <c r="S206" s="2"/>
      <c r="T206" s="613"/>
      <c r="U206" s="613"/>
      <c r="V206" s="613"/>
      <c r="W206" s="613"/>
      <c r="X206" s="613"/>
      <c r="Y206" s="613"/>
      <c r="Z206" s="613"/>
      <c r="AA206" s="613"/>
      <c r="AB206" s="613"/>
      <c r="AC206" s="613"/>
      <c r="AD206" s="613"/>
      <c r="AE206" s="613"/>
      <c r="AF206" s="613"/>
      <c r="AG206" s="613"/>
      <c r="AH206" s="613"/>
      <c r="AI206" s="614"/>
      <c r="AJ206" s="462"/>
      <c r="AK206" s="2"/>
      <c r="AL206" s="2"/>
      <c r="AM206" s="4"/>
      <c r="AN206" s="2"/>
    </row>
    <row r="207" spans="1:40" customFormat="1" ht="15.75" x14ac:dyDescent="0.2">
      <c r="A207" s="30"/>
      <c r="B207" s="30"/>
      <c r="C207" s="27"/>
      <c r="D207" s="27"/>
      <c r="E207" s="27"/>
      <c r="F207" s="27"/>
      <c r="G207" s="27"/>
      <c r="H207" s="27"/>
      <c r="I207" s="27"/>
      <c r="J207" s="27"/>
      <c r="K207" s="27"/>
      <c r="L207" s="27"/>
      <c r="M207" s="27"/>
      <c r="N207" s="2"/>
      <c r="O207" s="2"/>
      <c r="P207" s="2"/>
      <c r="Q207" s="2"/>
      <c r="R207" s="2"/>
      <c r="S207" s="2"/>
      <c r="T207" s="613"/>
      <c r="U207" s="613"/>
      <c r="V207" s="613"/>
      <c r="W207" s="613"/>
      <c r="X207" s="613"/>
      <c r="Y207" s="613"/>
      <c r="Z207" s="613"/>
      <c r="AA207" s="613"/>
      <c r="AB207" s="613"/>
      <c r="AC207" s="613"/>
      <c r="AD207" s="613"/>
      <c r="AE207" s="613"/>
      <c r="AF207" s="613"/>
      <c r="AG207" s="613"/>
      <c r="AH207" s="613"/>
      <c r="AI207" s="614"/>
      <c r="AJ207" s="462"/>
      <c r="AK207" s="2"/>
      <c r="AL207" s="2"/>
      <c r="AM207" s="4"/>
      <c r="AN207" s="2"/>
    </row>
    <row r="208" spans="1:40" customFormat="1" ht="15.75" x14ac:dyDescent="0.2">
      <c r="A208" s="30"/>
      <c r="B208" s="30"/>
      <c r="C208" s="27"/>
      <c r="D208" s="27"/>
      <c r="E208" s="27"/>
      <c r="F208" s="27"/>
      <c r="G208" s="27"/>
      <c r="H208" s="27"/>
      <c r="I208" s="27"/>
      <c r="J208" s="27"/>
      <c r="K208" s="27"/>
      <c r="L208" s="27"/>
      <c r="M208" s="27"/>
      <c r="N208" s="2"/>
      <c r="O208" s="2"/>
      <c r="P208" s="2"/>
      <c r="Q208" s="2"/>
      <c r="R208" s="2"/>
      <c r="S208" s="2"/>
      <c r="T208" s="613"/>
      <c r="U208" s="613"/>
      <c r="V208" s="613"/>
      <c r="W208" s="613"/>
      <c r="X208" s="613"/>
      <c r="Y208" s="613"/>
      <c r="Z208" s="613"/>
      <c r="AA208" s="613"/>
      <c r="AB208" s="613"/>
      <c r="AC208" s="613"/>
      <c r="AD208" s="613"/>
      <c r="AE208" s="613"/>
      <c r="AF208" s="613"/>
      <c r="AG208" s="613"/>
      <c r="AH208" s="613"/>
      <c r="AI208" s="614"/>
      <c r="AJ208" s="462"/>
      <c r="AK208" s="2"/>
      <c r="AL208" s="2"/>
      <c r="AM208" s="4"/>
      <c r="AN208" s="2"/>
    </row>
    <row r="209" spans="1:40" customFormat="1" ht="15.75" x14ac:dyDescent="0.2">
      <c r="A209" s="30"/>
      <c r="B209" s="30"/>
      <c r="C209" s="27"/>
      <c r="D209" s="27"/>
      <c r="E209" s="27"/>
      <c r="F209" s="27"/>
      <c r="G209" s="27"/>
      <c r="H209" s="27"/>
      <c r="I209" s="27"/>
      <c r="J209" s="27"/>
      <c r="K209" s="27"/>
      <c r="L209" s="27"/>
      <c r="M209" s="27"/>
      <c r="N209" s="2"/>
      <c r="O209" s="2"/>
      <c r="P209" s="2"/>
      <c r="Q209" s="2"/>
      <c r="R209" s="2"/>
      <c r="S209" s="2"/>
      <c r="T209" s="618"/>
      <c r="U209" s="618"/>
      <c r="V209" s="618"/>
      <c r="W209" s="618"/>
      <c r="X209" s="618"/>
      <c r="Y209" s="618"/>
      <c r="Z209" s="618"/>
      <c r="AA209" s="618"/>
      <c r="AB209" s="618"/>
      <c r="AC209" s="618"/>
      <c r="AD209" s="618"/>
      <c r="AE209" s="618"/>
      <c r="AF209" s="618"/>
      <c r="AG209" s="618"/>
      <c r="AH209" s="618"/>
      <c r="AI209" s="619"/>
      <c r="AJ209" s="462"/>
      <c r="AK209" s="2"/>
      <c r="AL209" s="2"/>
      <c r="AM209" s="4"/>
      <c r="AN209" s="2"/>
    </row>
    <row r="210" spans="1:40" customFormat="1" ht="15.75" x14ac:dyDescent="0.2">
      <c r="A210" s="30"/>
      <c r="B210" s="30"/>
      <c r="C210" s="27"/>
      <c r="D210" s="27"/>
      <c r="E210" s="27"/>
      <c r="F210" s="27"/>
      <c r="G210" s="27"/>
      <c r="H210" s="27"/>
      <c r="I210" s="27"/>
      <c r="J210" s="27"/>
      <c r="K210" s="27"/>
      <c r="L210" s="27"/>
      <c r="M210" s="27"/>
      <c r="N210" s="2"/>
      <c r="O210" s="2"/>
      <c r="P210" s="2"/>
      <c r="Q210" s="2"/>
      <c r="R210" s="2"/>
      <c r="S210" s="2"/>
      <c r="T210" s="618"/>
      <c r="U210" s="618"/>
      <c r="V210" s="618"/>
      <c r="W210" s="618"/>
      <c r="X210" s="618"/>
      <c r="Y210" s="618"/>
      <c r="Z210" s="618"/>
      <c r="AA210" s="618"/>
      <c r="AB210" s="618"/>
      <c r="AC210" s="618"/>
      <c r="AD210" s="618"/>
      <c r="AE210" s="618"/>
      <c r="AF210" s="618"/>
      <c r="AG210" s="618"/>
      <c r="AH210" s="618"/>
      <c r="AI210" s="619"/>
      <c r="AJ210" s="462"/>
      <c r="AK210" s="2"/>
      <c r="AL210" s="2"/>
      <c r="AM210" s="4"/>
      <c r="AN210" s="2"/>
    </row>
    <row r="211" spans="1:40" customFormat="1" ht="15.75" x14ac:dyDescent="0.2">
      <c r="A211" s="30"/>
      <c r="B211" s="30"/>
      <c r="C211" s="27"/>
      <c r="D211" s="27"/>
      <c r="E211" s="27"/>
      <c r="F211" s="27"/>
      <c r="G211" s="27"/>
      <c r="H211" s="27"/>
      <c r="I211" s="27"/>
      <c r="J211" s="27"/>
      <c r="K211" s="27"/>
      <c r="L211" s="27"/>
      <c r="M211" s="27"/>
      <c r="N211" s="2"/>
      <c r="O211" s="2"/>
      <c r="P211" s="2"/>
      <c r="Q211" s="2"/>
      <c r="R211" s="2"/>
      <c r="S211" s="2"/>
      <c r="T211" s="618"/>
      <c r="U211" s="618"/>
      <c r="V211" s="618"/>
      <c r="W211" s="618"/>
      <c r="X211" s="618"/>
      <c r="Y211" s="618"/>
      <c r="Z211" s="618"/>
      <c r="AA211" s="618"/>
      <c r="AB211" s="618"/>
      <c r="AC211" s="618"/>
      <c r="AD211" s="618"/>
      <c r="AE211" s="618"/>
      <c r="AF211" s="618"/>
      <c r="AG211" s="618"/>
      <c r="AH211" s="618"/>
      <c r="AI211" s="619"/>
      <c r="AJ211" s="462"/>
      <c r="AK211" s="2"/>
      <c r="AL211" s="2"/>
      <c r="AM211" s="4"/>
      <c r="AN211" s="2"/>
    </row>
    <row r="212" spans="1:40" customFormat="1" ht="15.75" x14ac:dyDescent="0.2">
      <c r="A212" s="30"/>
      <c r="B212" s="30"/>
      <c r="C212" s="27"/>
      <c r="D212" s="27"/>
      <c r="E212" s="27"/>
      <c r="F212" s="27"/>
      <c r="G212" s="27"/>
      <c r="H212" s="27"/>
      <c r="I212" s="27"/>
      <c r="J212" s="27"/>
      <c r="K212" s="27"/>
      <c r="L212" s="27"/>
      <c r="M212" s="27"/>
      <c r="N212" s="2"/>
      <c r="O212" s="2"/>
      <c r="P212" s="2"/>
      <c r="Q212" s="2"/>
      <c r="R212" s="2"/>
      <c r="S212" s="2"/>
      <c r="T212" s="618"/>
      <c r="U212" s="618"/>
      <c r="V212" s="618"/>
      <c r="W212" s="618"/>
      <c r="X212" s="618"/>
      <c r="Y212" s="618"/>
      <c r="Z212" s="618"/>
      <c r="AA212" s="618"/>
      <c r="AB212" s="618"/>
      <c r="AC212" s="618"/>
      <c r="AD212" s="618"/>
      <c r="AE212" s="618"/>
      <c r="AF212" s="618"/>
      <c r="AG212" s="618"/>
      <c r="AH212" s="618"/>
      <c r="AI212" s="619"/>
      <c r="AJ212" s="462"/>
      <c r="AK212" s="2"/>
      <c r="AL212" s="2"/>
      <c r="AM212" s="4"/>
      <c r="AN212" s="2"/>
    </row>
    <row r="213" spans="1:40" customFormat="1" ht="15.75" x14ac:dyDescent="0.2">
      <c r="A213" s="2"/>
      <c r="B213" s="2"/>
      <c r="C213" s="2"/>
      <c r="D213" s="2"/>
      <c r="E213" s="2"/>
      <c r="F213" s="2"/>
      <c r="G213" s="2"/>
      <c r="H213" s="2"/>
      <c r="I213" s="2"/>
      <c r="J213" s="2"/>
      <c r="K213" s="2"/>
      <c r="L213" s="2"/>
      <c r="M213" s="2"/>
      <c r="N213" s="2"/>
      <c r="O213" s="2"/>
      <c r="P213" s="2"/>
      <c r="Q213" s="2"/>
      <c r="R213" s="2"/>
      <c r="S213" s="2"/>
      <c r="T213" s="618"/>
      <c r="U213" s="618"/>
      <c r="V213" s="618"/>
      <c r="W213" s="618"/>
      <c r="X213" s="618"/>
      <c r="Y213" s="618"/>
      <c r="Z213" s="618"/>
      <c r="AA213" s="618"/>
      <c r="AB213" s="618"/>
      <c r="AC213" s="618"/>
      <c r="AD213" s="618"/>
      <c r="AE213" s="618"/>
      <c r="AF213" s="618"/>
      <c r="AG213" s="618"/>
      <c r="AH213" s="618"/>
      <c r="AI213" s="619"/>
      <c r="AJ213" s="462"/>
      <c r="AK213" s="2"/>
      <c r="AL213" s="2"/>
      <c r="AM213" s="4"/>
      <c r="AN213" s="2"/>
    </row>
    <row r="214" spans="1:40" customFormat="1" ht="15.75" x14ac:dyDescent="0.2">
      <c r="A214" s="977" t="s">
        <v>2598</v>
      </c>
      <c r="B214" s="973" t="s">
        <v>12</v>
      </c>
      <c r="C214" s="973" t="s">
        <v>13</v>
      </c>
      <c r="D214" s="973" t="s">
        <v>14</v>
      </c>
      <c r="E214" s="973" t="s">
        <v>15</v>
      </c>
      <c r="F214" s="991" t="s">
        <v>16</v>
      </c>
      <c r="G214" s="943"/>
      <c r="H214" s="973" t="s">
        <v>17</v>
      </c>
      <c r="I214" s="973" t="s">
        <v>18</v>
      </c>
      <c r="J214" s="973" t="s">
        <v>19</v>
      </c>
      <c r="K214" s="991" t="s">
        <v>20</v>
      </c>
      <c r="L214" s="943"/>
      <c r="M214" s="973" t="s">
        <v>21</v>
      </c>
      <c r="N214" s="204"/>
      <c r="O214" s="2"/>
      <c r="P214" s="2"/>
      <c r="Q214" s="2"/>
      <c r="R214" s="2"/>
      <c r="S214" s="2"/>
      <c r="T214" s="618"/>
      <c r="U214" s="618"/>
      <c r="V214" s="618"/>
      <c r="W214" s="618"/>
      <c r="X214" s="618"/>
      <c r="Y214" s="618"/>
      <c r="Z214" s="618"/>
      <c r="AA214" s="618"/>
      <c r="AB214" s="618"/>
      <c r="AC214" s="618"/>
      <c r="AD214" s="618"/>
      <c r="AE214" s="618"/>
      <c r="AF214" s="618"/>
      <c r="AG214" s="618"/>
      <c r="AH214" s="618"/>
      <c r="AI214" s="619"/>
      <c r="AJ214" s="462"/>
      <c r="AK214" s="2"/>
      <c r="AL214" s="2"/>
      <c r="AM214" s="4"/>
      <c r="AN214" s="2"/>
    </row>
    <row r="215" spans="1:40" customFormat="1" ht="15.75" x14ac:dyDescent="0.2">
      <c r="A215" s="972"/>
      <c r="B215" s="972"/>
      <c r="C215" s="972"/>
      <c r="D215" s="972"/>
      <c r="E215" s="972"/>
      <c r="F215" s="205" t="s">
        <v>44</v>
      </c>
      <c r="G215" s="205" t="s">
        <v>45</v>
      </c>
      <c r="H215" s="972"/>
      <c r="I215" s="972"/>
      <c r="J215" s="972"/>
      <c r="K215" s="154" t="s">
        <v>46</v>
      </c>
      <c r="L215" s="154" t="s">
        <v>47</v>
      </c>
      <c r="M215" s="972"/>
      <c r="N215" s="2"/>
      <c r="O215" s="2"/>
      <c r="P215" s="2"/>
      <c r="Q215" s="2"/>
      <c r="R215" s="2"/>
      <c r="S215" s="2"/>
      <c r="T215" s="618"/>
      <c r="U215" s="618"/>
      <c r="V215" s="618"/>
      <c r="W215" s="618"/>
      <c r="X215" s="618"/>
      <c r="Y215" s="618"/>
      <c r="Z215" s="618"/>
      <c r="AA215" s="618"/>
      <c r="AB215" s="618"/>
      <c r="AC215" s="618"/>
      <c r="AD215" s="618"/>
      <c r="AE215" s="618"/>
      <c r="AF215" s="618"/>
      <c r="AG215" s="618"/>
      <c r="AH215" s="618"/>
      <c r="AI215" s="619"/>
      <c r="AJ215" s="462"/>
      <c r="AK215" s="2"/>
      <c r="AL215" s="2"/>
      <c r="AM215" s="4"/>
      <c r="AN215" s="2"/>
    </row>
    <row r="216" spans="1:40" customFormat="1" ht="15.75" x14ac:dyDescent="0.2">
      <c r="A216" s="30"/>
      <c r="B216" s="30"/>
      <c r="C216" s="27"/>
      <c r="D216" s="27"/>
      <c r="E216" s="27"/>
      <c r="F216" s="27"/>
      <c r="G216" s="27"/>
      <c r="H216" s="27"/>
      <c r="I216" s="27"/>
      <c r="J216" s="217"/>
      <c r="K216" s="217"/>
      <c r="L216" s="217"/>
      <c r="M216" s="217"/>
      <c r="N216" s="2"/>
      <c r="O216" s="2"/>
      <c r="P216" s="2"/>
      <c r="Q216" s="2"/>
      <c r="R216" s="2"/>
      <c r="S216" s="2"/>
      <c r="T216" s="618"/>
      <c r="U216" s="618"/>
      <c r="V216" s="618"/>
      <c r="W216" s="618"/>
      <c r="X216" s="618"/>
      <c r="Y216" s="618"/>
      <c r="Z216" s="618"/>
      <c r="AA216" s="618"/>
      <c r="AB216" s="618"/>
      <c r="AC216" s="618"/>
      <c r="AD216" s="618"/>
      <c r="AE216" s="618"/>
      <c r="AF216" s="618"/>
      <c r="AG216" s="618"/>
      <c r="AH216" s="618"/>
      <c r="AI216" s="619"/>
      <c r="AJ216" s="462"/>
      <c r="AK216" s="2"/>
      <c r="AL216" s="2"/>
      <c r="AM216" s="4"/>
      <c r="AN216" s="2"/>
    </row>
    <row r="217" spans="1:40" customFormat="1" ht="15.75" x14ac:dyDescent="0.2">
      <c r="A217" s="30"/>
      <c r="B217" s="30"/>
      <c r="C217" s="27"/>
      <c r="D217" s="27"/>
      <c r="E217" s="27"/>
      <c r="F217" s="27"/>
      <c r="G217" s="27"/>
      <c r="H217" s="27"/>
      <c r="I217" s="27"/>
      <c r="J217" s="27"/>
      <c r="K217" s="27"/>
      <c r="L217" s="27"/>
      <c r="M217" s="27"/>
      <c r="N217" s="2"/>
      <c r="O217" s="2"/>
      <c r="P217" s="2"/>
      <c r="Q217" s="2"/>
      <c r="R217" s="2"/>
      <c r="S217" s="2"/>
      <c r="T217" s="618"/>
      <c r="U217" s="618"/>
      <c r="V217" s="618"/>
      <c r="W217" s="618"/>
      <c r="X217" s="618"/>
      <c r="Y217" s="618"/>
      <c r="Z217" s="618"/>
      <c r="AA217" s="618"/>
      <c r="AB217" s="618"/>
      <c r="AC217" s="618"/>
      <c r="AD217" s="618"/>
      <c r="AE217" s="618"/>
      <c r="AF217" s="618"/>
      <c r="AG217" s="618"/>
      <c r="AH217" s="618"/>
      <c r="AI217" s="619"/>
      <c r="AJ217" s="462"/>
      <c r="AK217" s="2"/>
      <c r="AL217" s="2"/>
      <c r="AM217" s="4"/>
      <c r="AN217" s="2"/>
    </row>
    <row r="218" spans="1:40" customFormat="1" ht="15.75" x14ac:dyDescent="0.2">
      <c r="A218" s="30"/>
      <c r="B218" s="30"/>
      <c r="C218" s="27"/>
      <c r="D218" s="27"/>
      <c r="E218" s="27"/>
      <c r="F218" s="27"/>
      <c r="G218" s="27"/>
      <c r="H218" s="27"/>
      <c r="I218" s="27"/>
      <c r="J218" s="27"/>
      <c r="K218" s="27"/>
      <c r="L218" s="27"/>
      <c r="M218" s="27"/>
      <c r="N218" s="2"/>
      <c r="O218" s="2"/>
      <c r="P218" s="2"/>
      <c r="Q218" s="2"/>
      <c r="R218" s="2"/>
      <c r="S218" s="2"/>
      <c r="T218" s="618"/>
      <c r="U218" s="618"/>
      <c r="V218" s="618"/>
      <c r="W218" s="618"/>
      <c r="X218" s="618"/>
      <c r="Y218" s="618"/>
      <c r="Z218" s="618"/>
      <c r="AA218" s="618"/>
      <c r="AB218" s="618"/>
      <c r="AC218" s="618"/>
      <c r="AD218" s="618"/>
      <c r="AE218" s="618"/>
      <c r="AF218" s="618"/>
      <c r="AG218" s="618"/>
      <c r="AH218" s="618"/>
      <c r="AI218" s="619"/>
      <c r="AJ218" s="462"/>
      <c r="AK218" s="2"/>
      <c r="AL218" s="2"/>
      <c r="AM218" s="4"/>
      <c r="AN218" s="2"/>
    </row>
    <row r="219" spans="1:40" customFormat="1" ht="15.75" x14ac:dyDescent="0.2">
      <c r="A219" s="30"/>
      <c r="B219" s="30"/>
      <c r="C219" s="27"/>
      <c r="D219" s="27"/>
      <c r="E219" s="27"/>
      <c r="F219" s="27"/>
      <c r="G219" s="27"/>
      <c r="H219" s="27"/>
      <c r="I219" s="27"/>
      <c r="J219" s="27"/>
      <c r="K219" s="27"/>
      <c r="L219" s="27"/>
      <c r="M219" s="27"/>
      <c r="N219" s="2"/>
      <c r="O219" s="2"/>
      <c r="P219" s="2"/>
      <c r="Q219" s="2"/>
      <c r="R219" s="2"/>
      <c r="S219" s="2"/>
      <c r="T219" s="618"/>
      <c r="U219" s="618"/>
      <c r="V219" s="618"/>
      <c r="W219" s="618"/>
      <c r="X219" s="618"/>
      <c r="Y219" s="618"/>
      <c r="Z219" s="618"/>
      <c r="AA219" s="618"/>
      <c r="AB219" s="618"/>
      <c r="AC219" s="618"/>
      <c r="AD219" s="618"/>
      <c r="AE219" s="618"/>
      <c r="AF219" s="618"/>
      <c r="AG219" s="618"/>
      <c r="AH219" s="618"/>
      <c r="AI219" s="619"/>
      <c r="AJ219" s="462"/>
      <c r="AK219" s="2"/>
      <c r="AL219" s="2"/>
      <c r="AM219" s="4"/>
      <c r="AN219" s="2"/>
    </row>
    <row r="220" spans="1:40" customFormat="1" ht="15.75" x14ac:dyDescent="0.2">
      <c r="A220" s="30"/>
      <c r="B220" s="30"/>
      <c r="C220" s="27"/>
      <c r="D220" s="27"/>
      <c r="E220" s="27"/>
      <c r="F220" s="27"/>
      <c r="G220" s="27"/>
      <c r="H220" s="27"/>
      <c r="I220" s="27"/>
      <c r="J220" s="27"/>
      <c r="K220" s="27"/>
      <c r="L220" s="27"/>
      <c r="M220" s="27"/>
      <c r="N220" s="2"/>
      <c r="O220" s="2"/>
      <c r="P220" s="2"/>
      <c r="Q220" s="2"/>
      <c r="R220" s="2"/>
      <c r="S220" s="2"/>
      <c r="T220" s="618"/>
      <c r="U220" s="618"/>
      <c r="V220" s="618"/>
      <c r="W220" s="618"/>
      <c r="X220" s="618"/>
      <c r="Y220" s="618"/>
      <c r="Z220" s="618"/>
      <c r="AA220" s="618"/>
      <c r="AB220" s="618"/>
      <c r="AC220" s="618"/>
      <c r="AD220" s="618"/>
      <c r="AE220" s="618"/>
      <c r="AF220" s="618"/>
      <c r="AG220" s="618"/>
      <c r="AH220" s="618"/>
      <c r="AI220" s="619"/>
      <c r="AJ220" s="462"/>
      <c r="AK220" s="2"/>
      <c r="AL220" s="2"/>
      <c r="AM220" s="4"/>
      <c r="AN220" s="2"/>
    </row>
    <row r="221" spans="1:40" customFormat="1" ht="15.75" x14ac:dyDescent="0.2">
      <c r="A221" s="30"/>
      <c r="B221" s="30"/>
      <c r="C221" s="27"/>
      <c r="D221" s="27"/>
      <c r="E221" s="27"/>
      <c r="F221" s="27"/>
      <c r="G221" s="27"/>
      <c r="H221" s="27"/>
      <c r="I221" s="27"/>
      <c r="J221" s="27"/>
      <c r="K221" s="27"/>
      <c r="L221" s="27"/>
      <c r="M221" s="27"/>
      <c r="N221" s="2"/>
      <c r="O221" s="2"/>
      <c r="P221" s="2"/>
      <c r="Q221" s="2"/>
      <c r="R221" s="2"/>
      <c r="S221" s="2"/>
      <c r="T221" s="618"/>
      <c r="U221" s="618"/>
      <c r="V221" s="618"/>
      <c r="W221" s="618"/>
      <c r="X221" s="618"/>
      <c r="Y221" s="618"/>
      <c r="Z221" s="618"/>
      <c r="AA221" s="618"/>
      <c r="AB221" s="618"/>
      <c r="AC221" s="618"/>
      <c r="AD221" s="618"/>
      <c r="AE221" s="618"/>
      <c r="AF221" s="618"/>
      <c r="AG221" s="618"/>
      <c r="AH221" s="618"/>
      <c r="AI221" s="619"/>
      <c r="AJ221" s="462"/>
      <c r="AK221" s="2"/>
      <c r="AL221" s="2"/>
      <c r="AM221" s="4"/>
      <c r="AN221" s="2"/>
    </row>
    <row r="222" spans="1:40" customFormat="1" ht="15.75" x14ac:dyDescent="0.2">
      <c r="A222" s="30"/>
      <c r="B222" s="30"/>
      <c r="C222" s="27"/>
      <c r="D222" s="27"/>
      <c r="E222" s="27"/>
      <c r="F222" s="27"/>
      <c r="G222" s="27"/>
      <c r="H222" s="27"/>
      <c r="I222" s="27"/>
      <c r="J222" s="27"/>
      <c r="K222" s="27"/>
      <c r="L222" s="27"/>
      <c r="M222" s="27"/>
      <c r="N222" s="2"/>
      <c r="O222" s="2"/>
      <c r="P222" s="2"/>
      <c r="Q222" s="2"/>
      <c r="R222" s="2"/>
      <c r="S222" s="2"/>
      <c r="T222" s="618"/>
      <c r="U222" s="618"/>
      <c r="V222" s="618"/>
      <c r="W222" s="618"/>
      <c r="X222" s="618"/>
      <c r="Y222" s="618"/>
      <c r="Z222" s="618"/>
      <c r="AA222" s="618"/>
      <c r="AB222" s="618"/>
      <c r="AC222" s="618"/>
      <c r="AD222" s="618"/>
      <c r="AE222" s="618"/>
      <c r="AF222" s="618"/>
      <c r="AG222" s="618"/>
      <c r="AH222" s="618"/>
      <c r="AI222" s="619"/>
      <c r="AJ222" s="462"/>
      <c r="AK222" s="2"/>
      <c r="AL222" s="2"/>
      <c r="AM222" s="4"/>
      <c r="AN222" s="2"/>
    </row>
    <row r="223" spans="1:40" customFormat="1" ht="15.75" x14ac:dyDescent="0.2">
      <c r="A223" s="30"/>
      <c r="B223" s="30"/>
      <c r="C223" s="27"/>
      <c r="D223" s="27"/>
      <c r="E223" s="27"/>
      <c r="F223" s="27"/>
      <c r="G223" s="27"/>
      <c r="H223" s="27"/>
      <c r="I223" s="27"/>
      <c r="J223" s="27"/>
      <c r="K223" s="27"/>
      <c r="L223" s="27"/>
      <c r="M223" s="27"/>
      <c r="N223" s="2"/>
      <c r="O223" s="2"/>
      <c r="P223" s="2"/>
      <c r="Q223" s="2"/>
      <c r="R223" s="2"/>
      <c r="S223" s="2"/>
      <c r="T223" s="618"/>
      <c r="U223" s="618"/>
      <c r="V223" s="618"/>
      <c r="W223" s="618"/>
      <c r="X223" s="618"/>
      <c r="Y223" s="618"/>
      <c r="Z223" s="618"/>
      <c r="AA223" s="618"/>
      <c r="AB223" s="618"/>
      <c r="AC223" s="618"/>
      <c r="AD223" s="618"/>
      <c r="AE223" s="618"/>
      <c r="AF223" s="618"/>
      <c r="AG223" s="618"/>
      <c r="AH223" s="618"/>
      <c r="AI223" s="619"/>
      <c r="AJ223" s="462"/>
      <c r="AK223" s="2"/>
      <c r="AL223" s="2"/>
      <c r="AM223" s="4"/>
      <c r="AN223" s="2"/>
    </row>
    <row r="224" spans="1:40" customFormat="1" ht="15.75" x14ac:dyDescent="0.2">
      <c r="A224" s="30"/>
      <c r="B224" s="30"/>
      <c r="C224" s="27"/>
      <c r="D224" s="27"/>
      <c r="E224" s="27"/>
      <c r="F224" s="27"/>
      <c r="G224" s="27"/>
      <c r="H224" s="27"/>
      <c r="I224" s="27"/>
      <c r="J224" s="27"/>
      <c r="K224" s="27"/>
      <c r="L224" s="27"/>
      <c r="M224" s="27"/>
      <c r="N224" s="2"/>
      <c r="O224" s="2"/>
      <c r="P224" s="2"/>
      <c r="Q224" s="2"/>
      <c r="R224" s="2"/>
      <c r="S224" s="2"/>
      <c r="T224" s="618"/>
      <c r="U224" s="618"/>
      <c r="V224" s="618"/>
      <c r="W224" s="618"/>
      <c r="X224" s="618"/>
      <c r="Y224" s="618"/>
      <c r="Z224" s="618"/>
      <c r="AA224" s="618"/>
      <c r="AB224" s="618"/>
      <c r="AC224" s="618"/>
      <c r="AD224" s="618"/>
      <c r="AE224" s="618"/>
      <c r="AF224" s="618"/>
      <c r="AG224" s="618"/>
      <c r="AH224" s="618"/>
      <c r="AI224" s="619"/>
      <c r="AJ224" s="462"/>
      <c r="AK224" s="2"/>
      <c r="AL224" s="2"/>
      <c r="AM224" s="4"/>
      <c r="AN224" s="2"/>
    </row>
    <row r="225" spans="1:40" customFormat="1" ht="15.75" x14ac:dyDescent="0.2">
      <c r="A225" s="462"/>
      <c r="B225" s="462"/>
      <c r="C225" s="462"/>
      <c r="D225" s="462"/>
      <c r="E225" s="462"/>
      <c r="F225" s="462"/>
      <c r="G225" s="462"/>
      <c r="H225" s="462"/>
      <c r="I225" s="462"/>
      <c r="J225" s="462"/>
      <c r="K225" s="462"/>
      <c r="L225" s="462"/>
      <c r="M225" s="462"/>
      <c r="N225" s="462"/>
      <c r="O225" s="462"/>
      <c r="P225" s="462"/>
      <c r="Q225" s="462"/>
      <c r="R225" s="462"/>
      <c r="S225" s="462"/>
      <c r="T225" s="620"/>
      <c r="U225" s="620"/>
      <c r="V225" s="618"/>
      <c r="W225" s="620"/>
      <c r="X225" s="620"/>
      <c r="Y225" s="618"/>
      <c r="Z225" s="620"/>
      <c r="AA225" s="620"/>
      <c r="AB225" s="620"/>
      <c r="AC225" s="620"/>
      <c r="AD225" s="620"/>
      <c r="AE225" s="620"/>
      <c r="AF225" s="620"/>
      <c r="AG225" s="620"/>
      <c r="AH225" s="620"/>
      <c r="AI225" s="619"/>
      <c r="AJ225" s="462"/>
      <c r="AK225" s="2"/>
      <c r="AL225" s="2"/>
      <c r="AM225" s="4"/>
      <c r="AN225" s="2"/>
    </row>
    <row r="226" spans="1:40" customFormat="1" ht="15.75" x14ac:dyDescent="0.2">
      <c r="A226" s="462"/>
      <c r="B226" s="462"/>
      <c r="C226" s="462"/>
      <c r="D226" s="462"/>
      <c r="E226" s="462"/>
      <c r="F226" s="462"/>
      <c r="G226" s="462"/>
      <c r="H226" s="462"/>
      <c r="I226" s="462"/>
      <c r="J226" s="462"/>
      <c r="K226" s="462"/>
      <c r="L226" s="462"/>
      <c r="M226" s="462"/>
      <c r="N226" s="462"/>
      <c r="O226" s="462"/>
      <c r="P226" s="462"/>
      <c r="Q226" s="462"/>
      <c r="R226" s="462"/>
      <c r="S226" s="462"/>
      <c r="T226" s="620"/>
      <c r="U226" s="620"/>
      <c r="V226" s="618"/>
      <c r="W226" s="620"/>
      <c r="X226" s="620"/>
      <c r="Y226" s="618"/>
      <c r="Z226" s="620"/>
      <c r="AA226" s="620"/>
      <c r="AB226" s="620"/>
      <c r="AC226" s="620"/>
      <c r="AD226" s="620"/>
      <c r="AE226" s="620"/>
      <c r="AF226" s="620"/>
      <c r="AG226" s="620"/>
      <c r="AH226" s="620"/>
      <c r="AI226" s="619"/>
      <c r="AJ226" s="462"/>
      <c r="AK226" s="2"/>
      <c r="AL226" s="2"/>
      <c r="AM226" s="4"/>
      <c r="AN226" s="2"/>
    </row>
    <row r="227" spans="1:40" ht="15.75" x14ac:dyDescent="0.2">
      <c r="A227" s="2"/>
      <c r="B227" s="2"/>
      <c r="C227" s="2"/>
      <c r="D227" s="2"/>
      <c r="E227" s="2"/>
      <c r="F227" s="2"/>
      <c r="G227" s="2"/>
      <c r="H227" s="2"/>
      <c r="I227" s="2"/>
      <c r="J227" s="2"/>
      <c r="K227" s="2"/>
      <c r="L227" s="2"/>
      <c r="M227" s="2"/>
    </row>
    <row r="228" spans="1:40" ht="15.75" x14ac:dyDescent="0.2">
      <c r="A228" s="2"/>
      <c r="B228" s="2"/>
      <c r="C228" s="2"/>
      <c r="D228" s="2"/>
      <c r="E228" s="2"/>
      <c r="F228" s="2"/>
      <c r="G228" s="2"/>
      <c r="H228" s="2"/>
      <c r="I228" s="2"/>
      <c r="J228" s="2"/>
      <c r="K228" s="2"/>
      <c r="L228" s="2"/>
      <c r="M228" s="2"/>
    </row>
    <row r="229" spans="1:40" ht="15.75" x14ac:dyDescent="0.2">
      <c r="A229" s="2"/>
      <c r="B229" s="2"/>
      <c r="C229" s="2"/>
      <c r="D229" s="2"/>
      <c r="E229" s="2"/>
      <c r="F229" s="2"/>
      <c r="G229" s="2"/>
      <c r="H229" s="2"/>
      <c r="I229" s="2"/>
      <c r="J229" s="2"/>
      <c r="K229" s="2"/>
      <c r="L229" s="2"/>
      <c r="M229" s="2"/>
    </row>
    <row r="230" spans="1:40" ht="15.75" x14ac:dyDescent="0.2">
      <c r="A230" s="2"/>
      <c r="B230" s="2"/>
      <c r="C230" s="2"/>
      <c r="D230" s="2"/>
      <c r="E230" s="2"/>
      <c r="F230" s="2"/>
      <c r="G230" s="2"/>
      <c r="H230" s="2"/>
      <c r="I230" s="2"/>
      <c r="J230" s="2"/>
      <c r="K230" s="2"/>
      <c r="L230" s="2"/>
      <c r="M230" s="2"/>
    </row>
    <row r="231" spans="1:40" ht="15.75" x14ac:dyDescent="0.2">
      <c r="A231" s="2"/>
      <c r="B231" s="2"/>
      <c r="C231" s="2"/>
      <c r="D231" s="2"/>
      <c r="E231" s="2"/>
      <c r="F231" s="2"/>
      <c r="G231" s="2"/>
      <c r="H231" s="2"/>
      <c r="I231" s="2"/>
      <c r="J231" s="2"/>
      <c r="K231" s="2"/>
      <c r="L231" s="2"/>
      <c r="M231" s="2"/>
    </row>
    <row r="232" spans="1:40" ht="15.75" x14ac:dyDescent="0.2">
      <c r="A232" s="2"/>
      <c r="B232" s="2"/>
      <c r="C232" s="2"/>
      <c r="D232" s="2"/>
      <c r="E232" s="2"/>
      <c r="F232" s="2"/>
      <c r="G232" s="2"/>
      <c r="H232" s="2"/>
      <c r="I232" s="2"/>
      <c r="J232" s="2"/>
      <c r="K232" s="2"/>
      <c r="L232" s="2"/>
      <c r="M232" s="2"/>
    </row>
    <row r="233" spans="1:40" ht="15.75" x14ac:dyDescent="0.2">
      <c r="A233" s="2"/>
      <c r="B233" s="2"/>
      <c r="C233" s="2"/>
      <c r="D233" s="2"/>
      <c r="E233" s="2"/>
      <c r="F233" s="2"/>
      <c r="G233" s="2"/>
      <c r="H233" s="2"/>
      <c r="I233" s="2"/>
      <c r="J233" s="2"/>
      <c r="K233" s="2"/>
      <c r="L233" s="2"/>
      <c r="M233" s="2"/>
    </row>
    <row r="234" spans="1:40" ht="15.75" x14ac:dyDescent="0.2">
      <c r="A234" s="2"/>
      <c r="B234" s="2"/>
      <c r="C234" s="2"/>
      <c r="D234" s="2"/>
      <c r="E234" s="2"/>
      <c r="F234" s="2"/>
      <c r="G234" s="2"/>
      <c r="H234" s="2"/>
      <c r="I234" s="2"/>
      <c r="J234" s="2"/>
      <c r="K234" s="2"/>
      <c r="L234" s="2"/>
      <c r="M234" s="2"/>
    </row>
    <row r="235" spans="1:40" ht="15.75" x14ac:dyDescent="0.2">
      <c r="A235" s="2"/>
      <c r="B235" s="2"/>
      <c r="C235" s="2"/>
      <c r="D235" s="2"/>
      <c r="E235" s="2"/>
      <c r="F235" s="2"/>
      <c r="G235" s="2"/>
      <c r="H235" s="2"/>
      <c r="I235" s="2"/>
      <c r="J235" s="2"/>
      <c r="K235" s="2"/>
      <c r="L235" s="2"/>
      <c r="M235" s="2"/>
    </row>
    <row r="236" spans="1:40" ht="15.75" x14ac:dyDescent="0.2">
      <c r="A236" s="2"/>
      <c r="B236" s="2"/>
      <c r="C236" s="2"/>
      <c r="D236" s="2"/>
      <c r="E236" s="2"/>
      <c r="F236" s="2"/>
      <c r="G236" s="2"/>
      <c r="H236" s="2"/>
      <c r="I236" s="2"/>
      <c r="J236" s="2"/>
      <c r="K236" s="2"/>
      <c r="L236" s="2"/>
      <c r="M236" s="2"/>
    </row>
    <row r="237" spans="1:40" ht="15.75" x14ac:dyDescent="0.2">
      <c r="A237" s="2"/>
      <c r="B237" s="2"/>
      <c r="C237" s="2"/>
      <c r="D237" s="2"/>
      <c r="E237" s="2"/>
      <c r="F237" s="2"/>
      <c r="G237" s="2"/>
      <c r="H237" s="2"/>
      <c r="I237" s="2"/>
      <c r="J237" s="2"/>
      <c r="K237" s="2"/>
      <c r="L237" s="2"/>
      <c r="M237" s="2"/>
    </row>
    <row r="238" spans="1:40" ht="15.75" x14ac:dyDescent="0.2">
      <c r="A238" s="2"/>
      <c r="B238" s="2"/>
      <c r="C238" s="2"/>
      <c r="D238" s="2"/>
      <c r="E238" s="2"/>
      <c r="F238" s="2"/>
      <c r="G238" s="2"/>
      <c r="H238" s="2"/>
      <c r="I238" s="2"/>
      <c r="J238" s="2"/>
      <c r="K238" s="2"/>
      <c r="L238" s="2"/>
      <c r="M238" s="2"/>
    </row>
    <row r="239" spans="1:40" ht="15.75" x14ac:dyDescent="0.2">
      <c r="A239" s="2"/>
      <c r="B239" s="2"/>
      <c r="C239" s="2"/>
      <c r="D239" s="2"/>
      <c r="E239" s="2"/>
      <c r="F239" s="2"/>
      <c r="G239" s="2"/>
      <c r="H239" s="2"/>
      <c r="I239" s="2"/>
      <c r="J239" s="2"/>
      <c r="K239" s="2"/>
      <c r="L239" s="2"/>
      <c r="M239" s="2"/>
    </row>
    <row r="240" spans="1:40" ht="15.75" x14ac:dyDescent="0.2">
      <c r="A240" s="2"/>
      <c r="B240" s="2"/>
      <c r="C240" s="2"/>
      <c r="D240" s="2"/>
      <c r="E240" s="2"/>
      <c r="F240" s="2"/>
      <c r="G240" s="2"/>
      <c r="H240" s="2"/>
      <c r="I240" s="2"/>
      <c r="J240" s="2"/>
      <c r="K240" s="2"/>
      <c r="L240" s="2"/>
      <c r="M240" s="2"/>
    </row>
    <row r="241" spans="1:13" ht="15.75" x14ac:dyDescent="0.2">
      <c r="A241" s="2"/>
      <c r="B241" s="2"/>
      <c r="C241" s="2"/>
      <c r="D241" s="2"/>
      <c r="E241" s="2"/>
      <c r="F241" s="2"/>
      <c r="G241" s="2"/>
      <c r="H241" s="2"/>
      <c r="I241" s="2"/>
      <c r="J241" s="2"/>
      <c r="K241" s="2"/>
      <c r="L241" s="2"/>
      <c r="M241" s="2"/>
    </row>
    <row r="242" spans="1:13" ht="15.75" x14ac:dyDescent="0.2">
      <c r="A242" s="2"/>
      <c r="B242" s="2"/>
      <c r="C242" s="2"/>
      <c r="D242" s="2"/>
      <c r="E242" s="2"/>
      <c r="F242" s="2"/>
      <c r="G242" s="2"/>
      <c r="H242" s="2"/>
      <c r="I242" s="2"/>
      <c r="J242" s="2"/>
      <c r="K242" s="2"/>
      <c r="L242" s="2"/>
      <c r="M242" s="2"/>
    </row>
    <row r="243" spans="1:13" ht="15.75" x14ac:dyDescent="0.2">
      <c r="A243" s="2"/>
      <c r="B243" s="2"/>
      <c r="C243" s="2"/>
      <c r="D243" s="2"/>
      <c r="E243" s="2"/>
      <c r="F243" s="2"/>
      <c r="G243" s="2"/>
      <c r="H243" s="2"/>
      <c r="I243" s="2"/>
      <c r="J243" s="2"/>
      <c r="K243" s="2"/>
      <c r="L243" s="2"/>
      <c r="M243" s="2"/>
    </row>
    <row r="244" spans="1:13" ht="15.75" x14ac:dyDescent="0.2">
      <c r="A244" s="2"/>
      <c r="B244" s="2"/>
      <c r="C244" s="2"/>
      <c r="D244" s="2"/>
      <c r="E244" s="2"/>
      <c r="F244" s="2"/>
      <c r="G244" s="2"/>
      <c r="H244" s="2"/>
      <c r="I244" s="2"/>
      <c r="J244" s="2"/>
      <c r="K244" s="2"/>
      <c r="L244" s="2"/>
      <c r="M244" s="2"/>
    </row>
    <row r="245" spans="1:13" ht="15.75" x14ac:dyDescent="0.2">
      <c r="A245" s="2"/>
      <c r="B245" s="2"/>
      <c r="C245" s="2"/>
      <c r="D245" s="2"/>
      <c r="E245" s="2"/>
      <c r="F245" s="2"/>
      <c r="G245" s="2"/>
      <c r="H245" s="2"/>
      <c r="I245" s="2"/>
      <c r="J245" s="2"/>
      <c r="K245" s="2"/>
      <c r="L245" s="2"/>
      <c r="M245" s="2"/>
    </row>
    <row r="246" spans="1:13" ht="15.75" x14ac:dyDescent="0.2">
      <c r="A246" s="2"/>
      <c r="B246" s="2"/>
      <c r="C246" s="2"/>
      <c r="D246" s="2"/>
      <c r="E246" s="2"/>
      <c r="F246" s="2"/>
      <c r="G246" s="2"/>
      <c r="H246" s="2"/>
      <c r="I246" s="2"/>
      <c r="J246" s="2"/>
      <c r="K246" s="2"/>
      <c r="L246" s="2"/>
      <c r="M246" s="2"/>
    </row>
    <row r="247" spans="1:13" ht="15.75" x14ac:dyDescent="0.2">
      <c r="A247" s="2"/>
      <c r="B247" s="2"/>
      <c r="C247" s="2"/>
      <c r="D247" s="2"/>
      <c r="E247" s="2"/>
      <c r="F247" s="2"/>
      <c r="G247" s="2"/>
      <c r="H247" s="2"/>
      <c r="I247" s="2"/>
      <c r="J247" s="2"/>
      <c r="K247" s="2"/>
      <c r="L247" s="2"/>
      <c r="M247" s="2"/>
    </row>
    <row r="248" spans="1:13" ht="15.75" x14ac:dyDescent="0.2">
      <c r="A248" s="2"/>
      <c r="B248" s="2"/>
      <c r="C248" s="2"/>
      <c r="D248" s="2"/>
      <c r="E248" s="2"/>
      <c r="F248" s="2"/>
      <c r="G248" s="2"/>
      <c r="H248" s="2"/>
      <c r="I248" s="2"/>
      <c r="J248" s="2"/>
      <c r="K248" s="2"/>
      <c r="L248" s="2"/>
      <c r="M248" s="2"/>
    </row>
    <row r="249" spans="1:13" ht="15.75" x14ac:dyDescent="0.2">
      <c r="A249" s="2"/>
      <c r="B249" s="2"/>
      <c r="C249" s="2"/>
    </row>
    <row r="250" spans="1:13" ht="15.75" x14ac:dyDescent="0.2">
      <c r="A250" s="2"/>
      <c r="B250" s="2"/>
      <c r="C250" s="2"/>
    </row>
    <row r="251" spans="1:13" ht="15.75" x14ac:dyDescent="0.2">
      <c r="A251" s="2"/>
      <c r="B251" s="2"/>
      <c r="C251" s="2"/>
    </row>
    <row r="252" spans="1:13" ht="15.75" x14ac:dyDescent="0.2">
      <c r="A252" s="2"/>
      <c r="B252" s="2"/>
      <c r="C252" s="2"/>
    </row>
    <row r="253" spans="1:13" ht="15.75" x14ac:dyDescent="0.2">
      <c r="A253" s="2"/>
      <c r="B253" s="2"/>
      <c r="C253" s="2"/>
    </row>
    <row r="254" spans="1:13" ht="15.75" x14ac:dyDescent="0.2">
      <c r="A254" s="2"/>
      <c r="B254" s="2"/>
      <c r="C254" s="2"/>
    </row>
    <row r="255" spans="1:13" ht="15.75" x14ac:dyDescent="0.2">
      <c r="A255" s="2"/>
      <c r="B255" s="2"/>
      <c r="C255" s="2"/>
    </row>
    <row r="256" spans="1:13" ht="15.75" x14ac:dyDescent="0.2">
      <c r="A256" s="2"/>
      <c r="B256" s="2"/>
      <c r="C256" s="2"/>
    </row>
    <row r="257" spans="1:3" ht="15.75" x14ac:dyDescent="0.2">
      <c r="A257" s="2"/>
      <c r="B257" s="2"/>
      <c r="C257" s="2"/>
    </row>
    <row r="258" spans="1:3" ht="15.75" x14ac:dyDescent="0.2">
      <c r="A258" s="2"/>
      <c r="B258" s="2"/>
      <c r="C258" s="2"/>
    </row>
    <row r="259" spans="1:3" ht="15.75" x14ac:dyDescent="0.2">
      <c r="A259" s="2"/>
      <c r="B259" s="2"/>
      <c r="C259" s="2"/>
    </row>
    <row r="260" spans="1:3" ht="15.75" x14ac:dyDescent="0.2">
      <c r="A260" s="2"/>
      <c r="B260" s="2"/>
      <c r="C260" s="2"/>
    </row>
    <row r="261" spans="1:3" ht="15.75" x14ac:dyDescent="0.2">
      <c r="A261" s="2"/>
      <c r="B261" s="2"/>
      <c r="C261" s="2"/>
    </row>
    <row r="262" spans="1:3" ht="15.75" x14ac:dyDescent="0.2">
      <c r="A262" s="2"/>
      <c r="B262" s="2"/>
      <c r="C262" s="2"/>
    </row>
    <row r="263" spans="1:3" ht="15.75" x14ac:dyDescent="0.2">
      <c r="A263" s="2"/>
      <c r="B263" s="2"/>
      <c r="C263" s="2"/>
    </row>
    <row r="264" spans="1:3" ht="15.75" x14ac:dyDescent="0.2">
      <c r="A264" s="2"/>
      <c r="B264" s="2"/>
      <c r="C264" s="2"/>
    </row>
    <row r="265" spans="1:3" ht="15.75" x14ac:dyDescent="0.2">
      <c r="A265" s="2"/>
      <c r="B265" s="2"/>
      <c r="C265" s="2"/>
    </row>
    <row r="266" spans="1:3" ht="15.75" x14ac:dyDescent="0.2">
      <c r="A266" s="2"/>
      <c r="B266" s="2"/>
      <c r="C266" s="2"/>
    </row>
    <row r="267" spans="1:3" ht="15.75" x14ac:dyDescent="0.2">
      <c r="A267" s="2"/>
      <c r="B267" s="2"/>
      <c r="C267" s="2"/>
    </row>
    <row r="268" spans="1:3" ht="15.75" x14ac:dyDescent="0.2">
      <c r="A268" s="2"/>
      <c r="B268" s="2"/>
      <c r="C268" s="2"/>
    </row>
    <row r="269" spans="1:3" ht="15.75" x14ac:dyDescent="0.2">
      <c r="A269" s="2"/>
      <c r="B269" s="2"/>
      <c r="C269" s="2"/>
    </row>
    <row r="270" spans="1:3" ht="15.75" x14ac:dyDescent="0.2">
      <c r="A270" s="2"/>
      <c r="B270" s="2"/>
      <c r="C270" s="2"/>
    </row>
    <row r="271" spans="1:3" ht="15.75" x14ac:dyDescent="0.2">
      <c r="A271" s="2"/>
      <c r="B271" s="2"/>
      <c r="C271" s="2"/>
    </row>
    <row r="272" spans="1:3" ht="15.75" x14ac:dyDescent="0.2">
      <c r="A272" s="2"/>
      <c r="B272" s="2"/>
      <c r="C272" s="2"/>
    </row>
    <row r="273" spans="1:3" ht="15.75" x14ac:dyDescent="0.2">
      <c r="A273" s="2"/>
      <c r="B273" s="2"/>
      <c r="C273" s="2"/>
    </row>
    <row r="274" spans="1:3" ht="15.75" x14ac:dyDescent="0.2">
      <c r="A274" s="2"/>
      <c r="B274" s="2"/>
      <c r="C274" s="2"/>
    </row>
    <row r="275" spans="1:3" ht="15.75" x14ac:dyDescent="0.2">
      <c r="A275" s="2"/>
      <c r="B275" s="2"/>
      <c r="C275" s="2"/>
    </row>
    <row r="276" spans="1:3" ht="15.75" x14ac:dyDescent="0.2">
      <c r="A276" s="2"/>
      <c r="B276" s="2"/>
      <c r="C276" s="2"/>
    </row>
    <row r="277" spans="1:3" ht="15.75" x14ac:dyDescent="0.2">
      <c r="A277" s="2"/>
      <c r="B277" s="2"/>
    </row>
    <row r="278" spans="1:3" ht="15.75" x14ac:dyDescent="0.2">
      <c r="A278" s="2"/>
      <c r="B278" s="2"/>
    </row>
    <row r="279" spans="1:3" ht="15.75" x14ac:dyDescent="0.2">
      <c r="A279" s="2"/>
      <c r="B279" s="2"/>
    </row>
    <row r="280" spans="1:3" ht="15.75" x14ac:dyDescent="0.2">
      <c r="A280" s="2"/>
      <c r="B280" s="2"/>
    </row>
    <row r="281" spans="1:3" ht="15.75" x14ac:dyDescent="0.2">
      <c r="A281" s="2"/>
      <c r="B281" s="2"/>
    </row>
    <row r="282" spans="1:3" ht="15.75" x14ac:dyDescent="0.2">
      <c r="A282" s="2"/>
      <c r="B282" s="2"/>
    </row>
    <row r="283" spans="1:3" ht="15.75" x14ac:dyDescent="0.2">
      <c r="A283" s="2"/>
      <c r="B283" s="2"/>
    </row>
    <row r="284" spans="1:3" ht="15.75" x14ac:dyDescent="0.2">
      <c r="A284" s="2"/>
      <c r="B284" s="2"/>
    </row>
    <row r="285" spans="1:3" ht="15.75" x14ac:dyDescent="0.2">
      <c r="A285" s="2"/>
      <c r="B285" s="2"/>
    </row>
    <row r="286" spans="1:3" ht="15.75" x14ac:dyDescent="0.2">
      <c r="A286" s="2"/>
      <c r="B286" s="2"/>
    </row>
    <row r="287" spans="1:3" ht="15.75" x14ac:dyDescent="0.2">
      <c r="A287" s="2"/>
      <c r="B287" s="2"/>
    </row>
    <row r="288" spans="1:3" ht="15.75" x14ac:dyDescent="0.2">
      <c r="A288" s="2"/>
      <c r="B288" s="2"/>
    </row>
    <row r="289" spans="1:2" ht="15.75" x14ac:dyDescent="0.2">
      <c r="A289" s="2"/>
      <c r="B289" s="2"/>
    </row>
    <row r="290" spans="1:2" ht="15.75" x14ac:dyDescent="0.2">
      <c r="A290" s="2"/>
      <c r="B290" s="2"/>
    </row>
    <row r="291" spans="1:2" ht="15.75" x14ac:dyDescent="0.2">
      <c r="A291" s="2"/>
      <c r="B291" s="2"/>
    </row>
    <row r="292" spans="1:2" ht="15.75" x14ac:dyDescent="0.2">
      <c r="A292" s="2"/>
      <c r="B292" s="2"/>
    </row>
    <row r="293" spans="1:2" ht="15.75" x14ac:dyDescent="0.2">
      <c r="A293" s="2"/>
      <c r="B293" s="2"/>
    </row>
    <row r="294" spans="1:2" ht="15.75" x14ac:dyDescent="0.2">
      <c r="A294" s="2"/>
      <c r="B294" s="2"/>
    </row>
    <row r="295" spans="1:2" ht="15.75" x14ac:dyDescent="0.2">
      <c r="A295" s="2"/>
      <c r="B295" s="2"/>
    </row>
    <row r="296" spans="1:2" ht="15.75" x14ac:dyDescent="0.2">
      <c r="A296" s="2"/>
      <c r="B296" s="2"/>
    </row>
    <row r="297" spans="1:2" ht="15.75" x14ac:dyDescent="0.2">
      <c r="A297" s="2"/>
      <c r="B297" s="2"/>
    </row>
    <row r="298" spans="1:2" ht="15.75" x14ac:dyDescent="0.2">
      <c r="A298" s="2"/>
      <c r="B298" s="2"/>
    </row>
    <row r="299" spans="1:2" ht="15.75" x14ac:dyDescent="0.2">
      <c r="A299" s="2"/>
      <c r="B299" s="2"/>
    </row>
    <row r="300" spans="1:2" ht="15.75" x14ac:dyDescent="0.2">
      <c r="A300" s="2"/>
      <c r="B300" s="2"/>
    </row>
    <row r="301" spans="1:2" ht="15.75" x14ac:dyDescent="0.2">
      <c r="A301" s="2"/>
      <c r="B301" s="2"/>
    </row>
    <row r="302" spans="1:2" ht="15.75" x14ac:dyDescent="0.2">
      <c r="A302" s="2"/>
      <c r="B302" s="2"/>
    </row>
    <row r="303" spans="1:2" ht="15.75" x14ac:dyDescent="0.2">
      <c r="A303" s="2"/>
      <c r="B303" s="2"/>
    </row>
    <row r="304" spans="1:2" ht="15.75" x14ac:dyDescent="0.2">
      <c r="A304" s="2"/>
      <c r="B304" s="2"/>
    </row>
    <row r="305" spans="1:2" ht="15.75" x14ac:dyDescent="0.2">
      <c r="A305" s="2"/>
      <c r="B305" s="2"/>
    </row>
    <row r="306" spans="1:2" ht="15.75" x14ac:dyDescent="0.2">
      <c r="A306" s="2"/>
      <c r="B306" s="2"/>
    </row>
    <row r="307" spans="1:2" ht="15.75" x14ac:dyDescent="0.2">
      <c r="A307" s="2"/>
      <c r="B307" s="2"/>
    </row>
    <row r="308" spans="1:2" ht="15.75" x14ac:dyDescent="0.2">
      <c r="A308" s="2"/>
      <c r="B308" s="2"/>
    </row>
    <row r="309" spans="1:2" ht="15.75" x14ac:dyDescent="0.2">
      <c r="A309" s="2"/>
      <c r="B309" s="2"/>
    </row>
    <row r="310" spans="1:2" ht="15.75" x14ac:dyDescent="0.2">
      <c r="A310" s="2"/>
      <c r="B310" s="2"/>
    </row>
    <row r="311" spans="1:2" ht="15.75" x14ac:dyDescent="0.2">
      <c r="A311" s="2"/>
      <c r="B311" s="2"/>
    </row>
    <row r="312" spans="1:2" ht="15.75" x14ac:dyDescent="0.2">
      <c r="A312" s="2"/>
      <c r="B312" s="2"/>
    </row>
    <row r="313" spans="1:2" ht="15.75" x14ac:dyDescent="0.2">
      <c r="A313" s="2"/>
      <c r="B313" s="2"/>
    </row>
    <row r="314" spans="1:2" ht="15.75" x14ac:dyDescent="0.2">
      <c r="A314" s="2"/>
      <c r="B314" s="2"/>
    </row>
    <row r="315" spans="1:2" ht="15.75" x14ac:dyDescent="0.2">
      <c r="A315" s="2"/>
      <c r="B315" s="2"/>
    </row>
    <row r="316" spans="1:2" ht="15.75" x14ac:dyDescent="0.2">
      <c r="A316" s="2"/>
      <c r="B316" s="2"/>
    </row>
    <row r="317" spans="1:2" ht="15.75" x14ac:dyDescent="0.2">
      <c r="A317" s="2"/>
      <c r="B317" s="2"/>
    </row>
    <row r="318" spans="1:2" ht="15.75" x14ac:dyDescent="0.2">
      <c r="A318" s="2"/>
      <c r="B318" s="2"/>
    </row>
    <row r="319" spans="1:2" ht="15.75" x14ac:dyDescent="0.2">
      <c r="A319" s="2"/>
      <c r="B319" s="2"/>
    </row>
    <row r="320" spans="1:2" ht="15.75" x14ac:dyDescent="0.2">
      <c r="A320" s="2"/>
      <c r="B320" s="2"/>
    </row>
    <row r="321" spans="1:2" ht="15.75" x14ac:dyDescent="0.2">
      <c r="A321" s="2"/>
      <c r="B321" s="2"/>
    </row>
    <row r="322" spans="1:2" ht="15.75" x14ac:dyDescent="0.2">
      <c r="A322" s="2"/>
      <c r="B322" s="2"/>
    </row>
    <row r="323" spans="1:2" ht="15.75" x14ac:dyDescent="0.2">
      <c r="A323" s="2"/>
      <c r="B323" s="2"/>
    </row>
    <row r="324" spans="1:2" ht="15.75" x14ac:dyDescent="0.2">
      <c r="A324" s="2"/>
      <c r="B324" s="2"/>
    </row>
    <row r="325" spans="1:2" ht="15.75" x14ac:dyDescent="0.2">
      <c r="A325" s="2"/>
      <c r="B325" s="2"/>
    </row>
    <row r="326" spans="1:2" ht="15.75" x14ac:dyDescent="0.2">
      <c r="A326" s="2"/>
      <c r="B326" s="2"/>
    </row>
    <row r="327" spans="1:2" ht="15.75" x14ac:dyDescent="0.2">
      <c r="A327" s="2"/>
      <c r="B327" s="2"/>
    </row>
    <row r="328" spans="1:2" ht="15.75" x14ac:dyDescent="0.2">
      <c r="A328" s="2"/>
      <c r="B328" s="2"/>
    </row>
    <row r="329" spans="1:2" ht="15.75" x14ac:dyDescent="0.2">
      <c r="A329" s="2"/>
      <c r="B329" s="2"/>
    </row>
    <row r="330" spans="1:2" ht="15.75" x14ac:dyDescent="0.2">
      <c r="A330" s="2"/>
      <c r="B330" s="2"/>
    </row>
    <row r="331" spans="1:2" ht="15.75" x14ac:dyDescent="0.2">
      <c r="A331" s="2"/>
      <c r="B331" s="2"/>
    </row>
    <row r="332" spans="1:2" ht="15.75" x14ac:dyDescent="0.2">
      <c r="A332" s="2"/>
      <c r="B332" s="2"/>
    </row>
    <row r="333" spans="1:2" ht="15.75" x14ac:dyDescent="0.2">
      <c r="A333" s="2"/>
      <c r="B333" s="2"/>
    </row>
    <row r="334" spans="1:2" ht="15.75" x14ac:dyDescent="0.2">
      <c r="A334" s="2"/>
      <c r="B334" s="2"/>
    </row>
    <row r="335" spans="1:2" ht="15.75" x14ac:dyDescent="0.2">
      <c r="A335" s="2"/>
      <c r="B335" s="2"/>
    </row>
    <row r="336" spans="1:2" ht="15.75" x14ac:dyDescent="0.2">
      <c r="A336" s="2"/>
      <c r="B336" s="2"/>
    </row>
    <row r="337" spans="1:2" ht="15.75" x14ac:dyDescent="0.2">
      <c r="A337" s="2"/>
      <c r="B337" s="2"/>
    </row>
    <row r="338" spans="1:2" ht="15.75" x14ac:dyDescent="0.2">
      <c r="A338" s="2"/>
      <c r="B338" s="2"/>
    </row>
    <row r="339" spans="1:2" ht="15.75" x14ac:dyDescent="0.2">
      <c r="A339" s="2"/>
      <c r="B339" s="2"/>
    </row>
    <row r="340" spans="1:2" ht="15.75" x14ac:dyDescent="0.2">
      <c r="A340" s="2"/>
      <c r="B340" s="2"/>
    </row>
    <row r="341" spans="1:2" ht="15.75" x14ac:dyDescent="0.2">
      <c r="A341" s="2"/>
      <c r="B341" s="2"/>
    </row>
    <row r="342" spans="1:2" ht="15.75" x14ac:dyDescent="0.2">
      <c r="A342" s="2"/>
      <c r="B342" s="2"/>
    </row>
    <row r="343" spans="1:2" ht="15.75" x14ac:dyDescent="0.2">
      <c r="A343" s="2"/>
      <c r="B343" s="2"/>
    </row>
    <row r="344" spans="1:2" ht="15.75" x14ac:dyDescent="0.2">
      <c r="A344" s="2"/>
      <c r="B344" s="2"/>
    </row>
    <row r="345" spans="1:2" ht="15.75" x14ac:dyDescent="0.2">
      <c r="A345" s="2"/>
      <c r="B345" s="2"/>
    </row>
    <row r="346" spans="1:2" ht="15.75" x14ac:dyDescent="0.2">
      <c r="A346" s="2"/>
      <c r="B346" s="2"/>
    </row>
    <row r="347" spans="1:2" ht="15.75" x14ac:dyDescent="0.2">
      <c r="A347" s="2"/>
      <c r="B347" s="2"/>
    </row>
    <row r="348" spans="1:2" ht="15.75" x14ac:dyDescent="0.2">
      <c r="A348" s="2"/>
      <c r="B348" s="2"/>
    </row>
    <row r="349" spans="1:2" ht="15.75" x14ac:dyDescent="0.2">
      <c r="A349" s="2"/>
      <c r="B349" s="2"/>
    </row>
    <row r="350" spans="1:2" ht="15.75" x14ac:dyDescent="0.2">
      <c r="A350" s="2"/>
      <c r="B350" s="2"/>
    </row>
    <row r="351" spans="1:2" ht="15.75" x14ac:dyDescent="0.2">
      <c r="A351" s="2"/>
      <c r="B351" s="2"/>
    </row>
    <row r="352" spans="1:2" ht="15.75" x14ac:dyDescent="0.2">
      <c r="A352" s="2"/>
      <c r="B352" s="2"/>
    </row>
    <row r="353" spans="1:2" ht="15.75" x14ac:dyDescent="0.2">
      <c r="A353" s="2"/>
      <c r="B353" s="2"/>
    </row>
    <row r="354" spans="1:2" ht="15.75" x14ac:dyDescent="0.2">
      <c r="A354" s="2"/>
      <c r="B354" s="2"/>
    </row>
    <row r="355" spans="1:2" ht="15.75" x14ac:dyDescent="0.2">
      <c r="A355" s="2"/>
      <c r="B355" s="2"/>
    </row>
    <row r="356" spans="1:2" ht="15.75" x14ac:dyDescent="0.2">
      <c r="A356" s="2"/>
      <c r="B356" s="2"/>
    </row>
    <row r="357" spans="1:2" ht="15.75" x14ac:dyDescent="0.2">
      <c r="A357" s="2"/>
      <c r="B357" s="2"/>
    </row>
    <row r="358" spans="1:2" ht="15.75" x14ac:dyDescent="0.2">
      <c r="A358" s="2"/>
      <c r="B358" s="2"/>
    </row>
    <row r="359" spans="1:2" ht="15.75" x14ac:dyDescent="0.2">
      <c r="A359" s="2"/>
      <c r="B359" s="2"/>
    </row>
    <row r="360" spans="1:2" ht="15.75" x14ac:dyDescent="0.2">
      <c r="A360" s="2"/>
      <c r="B360" s="2"/>
    </row>
    <row r="361" spans="1:2" ht="15.75" x14ac:dyDescent="0.2">
      <c r="A361" s="2"/>
      <c r="B361" s="2"/>
    </row>
    <row r="362" spans="1:2" ht="15.75" x14ac:dyDescent="0.2">
      <c r="A362" s="2"/>
      <c r="B362" s="2"/>
    </row>
    <row r="363" spans="1:2" ht="15.75" x14ac:dyDescent="0.2">
      <c r="A363" s="2"/>
      <c r="B363" s="2"/>
    </row>
    <row r="364" spans="1:2" ht="15.75" x14ac:dyDescent="0.2">
      <c r="A364" s="2"/>
      <c r="B364" s="2"/>
    </row>
    <row r="365" spans="1:2" ht="15.75" x14ac:dyDescent="0.2">
      <c r="A365" s="2"/>
      <c r="B365" s="2"/>
    </row>
    <row r="366" spans="1:2" ht="15.75" x14ac:dyDescent="0.2">
      <c r="A366" s="2"/>
      <c r="B366" s="2"/>
    </row>
    <row r="367" spans="1:2" ht="15.75" x14ac:dyDescent="0.2">
      <c r="A367" s="2"/>
      <c r="B367" s="2"/>
    </row>
    <row r="368" spans="1:2" ht="15.75" x14ac:dyDescent="0.2">
      <c r="A368" s="2"/>
      <c r="B368" s="2"/>
    </row>
    <row r="369" spans="1:2" ht="15.75" x14ac:dyDescent="0.2">
      <c r="A369" s="2"/>
      <c r="B369" s="2"/>
    </row>
    <row r="370" spans="1:2" ht="15.75" x14ac:dyDescent="0.2">
      <c r="A370" s="2"/>
      <c r="B370" s="2"/>
    </row>
    <row r="371" spans="1:2" ht="15.75" x14ac:dyDescent="0.2">
      <c r="A371" s="2"/>
      <c r="B371" s="2"/>
    </row>
    <row r="372" spans="1:2" ht="15.75" x14ac:dyDescent="0.2">
      <c r="A372" s="2"/>
      <c r="B372" s="2"/>
    </row>
    <row r="373" spans="1:2" ht="15.75" x14ac:dyDescent="0.2">
      <c r="A373" s="2"/>
      <c r="B373" s="2"/>
    </row>
    <row r="374" spans="1:2" ht="15.75" x14ac:dyDescent="0.2">
      <c r="A374" s="2"/>
      <c r="B374" s="2"/>
    </row>
    <row r="375" spans="1:2" ht="15.75" x14ac:dyDescent="0.2">
      <c r="A375" s="2"/>
      <c r="B375" s="2"/>
    </row>
    <row r="376" spans="1:2" ht="15.75" x14ac:dyDescent="0.2">
      <c r="A376" s="2"/>
      <c r="B376" s="2"/>
    </row>
    <row r="377" spans="1:2" ht="15.75" x14ac:dyDescent="0.2">
      <c r="A377" s="2"/>
      <c r="B377" s="2"/>
    </row>
    <row r="378" spans="1:2" ht="15.75" x14ac:dyDescent="0.2">
      <c r="A378" s="2"/>
      <c r="B378" s="2"/>
    </row>
    <row r="379" spans="1:2" ht="15.75" x14ac:dyDescent="0.2">
      <c r="A379" s="2"/>
      <c r="B379" s="2"/>
    </row>
    <row r="380" spans="1:2" ht="15.75" x14ac:dyDescent="0.2">
      <c r="A380" s="2"/>
      <c r="B380" s="2"/>
    </row>
    <row r="381" spans="1:2" ht="15.75" x14ac:dyDescent="0.2">
      <c r="A381" s="2"/>
      <c r="B381" s="2"/>
    </row>
    <row r="382" spans="1:2" ht="15.75" x14ac:dyDescent="0.2">
      <c r="A382" s="2"/>
      <c r="B382" s="2"/>
    </row>
    <row r="383" spans="1:2" ht="15.75" x14ac:dyDescent="0.2">
      <c r="A383" s="2"/>
      <c r="B383" s="2"/>
    </row>
    <row r="384" spans="1:2" ht="15.75" x14ac:dyDescent="0.2">
      <c r="A384" s="2"/>
      <c r="B384" s="2"/>
    </row>
    <row r="385" spans="1:2" ht="15.75" x14ac:dyDescent="0.2">
      <c r="A385" s="2"/>
      <c r="B385" s="2"/>
    </row>
    <row r="386" spans="1:2" ht="15.75" x14ac:dyDescent="0.2">
      <c r="A386" s="2"/>
      <c r="B386" s="2"/>
    </row>
    <row r="387" spans="1:2" ht="15.75" x14ac:dyDescent="0.2">
      <c r="A387" s="2"/>
      <c r="B387" s="2"/>
    </row>
    <row r="388" spans="1:2" ht="15.75" x14ac:dyDescent="0.2">
      <c r="A388" s="2"/>
      <c r="B388" s="2"/>
    </row>
    <row r="389" spans="1:2" ht="15.75" x14ac:dyDescent="0.2">
      <c r="A389" s="2"/>
      <c r="B389" s="2"/>
    </row>
    <row r="390" spans="1:2" ht="15.75" x14ac:dyDescent="0.2">
      <c r="A390" s="2"/>
      <c r="B390" s="2"/>
    </row>
    <row r="391" spans="1:2" ht="15.75" x14ac:dyDescent="0.2">
      <c r="A391" s="2"/>
      <c r="B391" s="2"/>
    </row>
    <row r="392" spans="1:2" ht="15.75" x14ac:dyDescent="0.2">
      <c r="A392" s="2"/>
      <c r="B392" s="2"/>
    </row>
    <row r="393" spans="1:2" ht="15.75" x14ac:dyDescent="0.2">
      <c r="A393" s="2"/>
      <c r="B393" s="2"/>
    </row>
    <row r="394" spans="1:2" ht="15.75" x14ac:dyDescent="0.2">
      <c r="A394" s="2"/>
      <c r="B394" s="2"/>
    </row>
    <row r="395" spans="1:2" ht="15.75" x14ac:dyDescent="0.2">
      <c r="A395" s="2"/>
      <c r="B395" s="2"/>
    </row>
    <row r="396" spans="1:2" ht="15.75" x14ac:dyDescent="0.2">
      <c r="A396" s="2"/>
      <c r="B396" s="2"/>
    </row>
    <row r="397" spans="1:2" ht="15.75" x14ac:dyDescent="0.2">
      <c r="A397" s="2"/>
      <c r="B397" s="2"/>
    </row>
    <row r="398" spans="1:2" ht="15.75" x14ac:dyDescent="0.2">
      <c r="A398" s="2"/>
      <c r="B398" s="2"/>
    </row>
    <row r="399" spans="1:2" ht="15.75" x14ac:dyDescent="0.2">
      <c r="A399" s="2"/>
      <c r="B399" s="2"/>
    </row>
    <row r="400" spans="1:2" ht="15.75" x14ac:dyDescent="0.2">
      <c r="A400" s="2"/>
      <c r="B400" s="2"/>
    </row>
    <row r="401" spans="1:2" ht="15.75" x14ac:dyDescent="0.2">
      <c r="A401" s="2"/>
      <c r="B401" s="2"/>
    </row>
    <row r="402" spans="1:2" ht="15.75" x14ac:dyDescent="0.2">
      <c r="A402" s="2"/>
      <c r="B402" s="2"/>
    </row>
    <row r="403" spans="1:2" ht="15.75" x14ac:dyDescent="0.2">
      <c r="A403" s="2"/>
      <c r="B403" s="2"/>
    </row>
    <row r="404" spans="1:2" ht="15.75" x14ac:dyDescent="0.2">
      <c r="A404" s="2"/>
      <c r="B404" s="2"/>
    </row>
    <row r="405" spans="1:2" ht="15.75" x14ac:dyDescent="0.2">
      <c r="A405" s="2"/>
      <c r="B405" s="2"/>
    </row>
    <row r="406" spans="1:2" ht="15.75" x14ac:dyDescent="0.2">
      <c r="A406" s="2"/>
      <c r="B406" s="2"/>
    </row>
    <row r="407" spans="1:2" ht="15.75" x14ac:dyDescent="0.2">
      <c r="A407" s="2"/>
      <c r="B407" s="2"/>
    </row>
    <row r="408" spans="1:2" ht="15.75" x14ac:dyDescent="0.2">
      <c r="A408" s="2"/>
      <c r="B408" s="2"/>
    </row>
    <row r="409" spans="1:2" ht="15.75" x14ac:dyDescent="0.2">
      <c r="A409" s="2"/>
      <c r="B409" s="2"/>
    </row>
    <row r="410" spans="1:2" ht="15.75" x14ac:dyDescent="0.2">
      <c r="A410" s="2"/>
      <c r="B410" s="2"/>
    </row>
    <row r="411" spans="1:2" ht="15.75" x14ac:dyDescent="0.2">
      <c r="A411" s="2"/>
      <c r="B411" s="2"/>
    </row>
    <row r="412" spans="1:2" ht="15.75" x14ac:dyDescent="0.2">
      <c r="A412" s="2"/>
      <c r="B412" s="2"/>
    </row>
    <row r="413" spans="1:2" ht="15.75" x14ac:dyDescent="0.2">
      <c r="A413" s="2"/>
      <c r="B413" s="2"/>
    </row>
    <row r="414" spans="1:2" ht="15.75" x14ac:dyDescent="0.2">
      <c r="A414" s="2"/>
      <c r="B414" s="2"/>
    </row>
    <row r="415" spans="1:2" ht="15.75" x14ac:dyDescent="0.2">
      <c r="A415" s="2"/>
      <c r="B415" s="2"/>
    </row>
    <row r="416" spans="1:2" ht="15.75" x14ac:dyDescent="0.2">
      <c r="A416" s="2"/>
      <c r="B416" s="2"/>
    </row>
    <row r="417" spans="1:2" ht="15.75" x14ac:dyDescent="0.2">
      <c r="A417" s="2"/>
      <c r="B417" s="2"/>
    </row>
    <row r="418" spans="1:2" ht="15.75" x14ac:dyDescent="0.2">
      <c r="A418" s="2"/>
      <c r="B418" s="2"/>
    </row>
    <row r="419" spans="1:2" ht="15.75" x14ac:dyDescent="0.2">
      <c r="A419" s="2"/>
      <c r="B419" s="2"/>
    </row>
    <row r="420" spans="1:2" ht="15.75" x14ac:dyDescent="0.2">
      <c r="A420" s="2"/>
      <c r="B420" s="2"/>
    </row>
    <row r="421" spans="1:2" ht="15.75" x14ac:dyDescent="0.2">
      <c r="A421" s="2"/>
      <c r="B421" s="2"/>
    </row>
    <row r="422" spans="1:2" ht="15.75" x14ac:dyDescent="0.2">
      <c r="A422" s="2"/>
      <c r="B422" s="2"/>
    </row>
    <row r="423" spans="1:2" ht="15.75" x14ac:dyDescent="0.2">
      <c r="A423" s="2"/>
      <c r="B423" s="2"/>
    </row>
    <row r="424" spans="1:2" ht="15.75" x14ac:dyDescent="0.2">
      <c r="A424" s="2"/>
      <c r="B424" s="2"/>
    </row>
    <row r="425" spans="1:2" ht="15.75" x14ac:dyDescent="0.2">
      <c r="A425" s="2"/>
      <c r="B425" s="2"/>
    </row>
    <row r="426" spans="1:2" ht="15.75" x14ac:dyDescent="0.2">
      <c r="A426" s="2"/>
      <c r="B426" s="2"/>
    </row>
    <row r="427" spans="1:2" ht="15.75" x14ac:dyDescent="0.2">
      <c r="A427" s="2"/>
      <c r="B427" s="2"/>
    </row>
    <row r="428" spans="1:2" ht="15.75" x14ac:dyDescent="0.2">
      <c r="A428" s="2"/>
      <c r="B428" s="2"/>
    </row>
    <row r="429" spans="1:2" ht="15.75" x14ac:dyDescent="0.2">
      <c r="A429" s="2"/>
      <c r="B429" s="2"/>
    </row>
    <row r="430" spans="1:2" ht="15.75" x14ac:dyDescent="0.2">
      <c r="A430" s="2"/>
      <c r="B430" s="2"/>
    </row>
    <row r="431" spans="1:2" ht="15.75" x14ac:dyDescent="0.2">
      <c r="A431" s="2"/>
      <c r="B431" s="2"/>
    </row>
    <row r="432" spans="1:2" ht="15.75" x14ac:dyDescent="0.2">
      <c r="A432" s="2"/>
      <c r="B432" s="2"/>
    </row>
    <row r="433" spans="1:2" ht="15.75" x14ac:dyDescent="0.2">
      <c r="A433" s="2"/>
      <c r="B433" s="2"/>
    </row>
    <row r="434" spans="1:2" ht="15.75" x14ac:dyDescent="0.2">
      <c r="A434" s="2"/>
      <c r="B434" s="2"/>
    </row>
    <row r="435" spans="1:2" ht="15.75" x14ac:dyDescent="0.2">
      <c r="A435" s="2"/>
      <c r="B435" s="2"/>
    </row>
    <row r="436" spans="1:2" ht="15.75" x14ac:dyDescent="0.2">
      <c r="A436" s="2"/>
      <c r="B436" s="2"/>
    </row>
    <row r="437" spans="1:2" ht="15.75" x14ac:dyDescent="0.2">
      <c r="A437" s="2"/>
      <c r="B437" s="2"/>
    </row>
    <row r="438" spans="1:2" ht="15.75" x14ac:dyDescent="0.2">
      <c r="A438" s="2"/>
      <c r="B438" s="2"/>
    </row>
    <row r="439" spans="1:2" ht="15.75" x14ac:dyDescent="0.2">
      <c r="A439" s="2"/>
      <c r="B439" s="2"/>
    </row>
    <row r="440" spans="1:2" ht="15.75" x14ac:dyDescent="0.2">
      <c r="A440" s="2"/>
      <c r="B440" s="2"/>
    </row>
    <row r="441" spans="1:2" ht="15.75" x14ac:dyDescent="0.2">
      <c r="A441" s="2"/>
      <c r="B441" s="2"/>
    </row>
    <row r="442" spans="1:2" ht="15.75" x14ac:dyDescent="0.2">
      <c r="A442" s="2"/>
      <c r="B442" s="2"/>
    </row>
    <row r="443" spans="1:2" ht="15.75" x14ac:dyDescent="0.2">
      <c r="A443" s="2"/>
      <c r="B443" s="2"/>
    </row>
    <row r="444" spans="1:2" ht="15.75" x14ac:dyDescent="0.2">
      <c r="A444" s="2"/>
      <c r="B444" s="2"/>
    </row>
    <row r="445" spans="1:2" ht="15.75" x14ac:dyDescent="0.2">
      <c r="A445" s="2"/>
      <c r="B445" s="2"/>
    </row>
    <row r="446" spans="1:2" ht="15.75" x14ac:dyDescent="0.2">
      <c r="A446" s="2"/>
      <c r="B446" s="2"/>
    </row>
    <row r="447" spans="1:2" ht="15.75" x14ac:dyDescent="0.2">
      <c r="A447" s="2"/>
      <c r="B447" s="2"/>
    </row>
    <row r="448" spans="1:2" ht="15.75" x14ac:dyDescent="0.2">
      <c r="A448" s="2"/>
      <c r="B448" s="2"/>
    </row>
    <row r="449" spans="1:2" ht="15.75" x14ac:dyDescent="0.2">
      <c r="A449" s="2"/>
      <c r="B449" s="2"/>
    </row>
    <row r="450" spans="1:2" ht="15.75" x14ac:dyDescent="0.2">
      <c r="A450" s="2"/>
      <c r="B450" s="2"/>
    </row>
    <row r="451" spans="1:2" ht="15.75" x14ac:dyDescent="0.2">
      <c r="A451" s="2"/>
      <c r="B451" s="2"/>
    </row>
    <row r="452" spans="1:2" ht="15.75" x14ac:dyDescent="0.2">
      <c r="A452" s="2"/>
      <c r="B452" s="2"/>
    </row>
    <row r="453" spans="1:2" ht="15.75" x14ac:dyDescent="0.2">
      <c r="A453" s="2"/>
      <c r="B453" s="2"/>
    </row>
    <row r="454" spans="1:2" ht="15.75" x14ac:dyDescent="0.2">
      <c r="A454" s="2"/>
      <c r="B454" s="2"/>
    </row>
    <row r="455" spans="1:2" ht="15.75" x14ac:dyDescent="0.2">
      <c r="A455" s="2"/>
      <c r="B455" s="2"/>
    </row>
    <row r="456" spans="1:2" ht="15.75" x14ac:dyDescent="0.2">
      <c r="A456" s="2"/>
      <c r="B456" s="2"/>
    </row>
    <row r="457" spans="1:2" ht="15.75" x14ac:dyDescent="0.2">
      <c r="A457" s="2"/>
      <c r="B457" s="2"/>
    </row>
    <row r="458" spans="1:2" ht="15.75" x14ac:dyDescent="0.2">
      <c r="A458" s="2"/>
      <c r="B458" s="2"/>
    </row>
    <row r="459" spans="1:2" ht="15.75" x14ac:dyDescent="0.2">
      <c r="A459" s="2"/>
      <c r="B459" s="2"/>
    </row>
    <row r="460" spans="1:2" ht="15.75" x14ac:dyDescent="0.2">
      <c r="A460" s="2"/>
      <c r="B460" s="2"/>
    </row>
    <row r="461" spans="1:2" ht="15.75" x14ac:dyDescent="0.2">
      <c r="A461" s="2"/>
      <c r="B461" s="2"/>
    </row>
    <row r="462" spans="1:2" ht="15.75" x14ac:dyDescent="0.2">
      <c r="A462" s="2"/>
      <c r="B462" s="2"/>
    </row>
    <row r="463" spans="1:2" ht="15.75" x14ac:dyDescent="0.2">
      <c r="A463" s="2"/>
      <c r="B463" s="2"/>
    </row>
    <row r="464" spans="1:2" ht="15.75" x14ac:dyDescent="0.2">
      <c r="A464" s="2"/>
      <c r="B464" s="2"/>
    </row>
    <row r="465" spans="1:2" ht="15.75" x14ac:dyDescent="0.2">
      <c r="A465" s="2"/>
      <c r="B465" s="2"/>
    </row>
    <row r="466" spans="1:2" ht="15.75" x14ac:dyDescent="0.2">
      <c r="A466" s="2"/>
      <c r="B466" s="2"/>
    </row>
    <row r="467" spans="1:2" ht="15.75" x14ac:dyDescent="0.2">
      <c r="A467" s="2"/>
      <c r="B467" s="2"/>
    </row>
    <row r="468" spans="1:2" ht="15.75" x14ac:dyDescent="0.2">
      <c r="A468" s="2"/>
      <c r="B468" s="2"/>
    </row>
    <row r="469" spans="1:2" ht="15.75" x14ac:dyDescent="0.2">
      <c r="A469" s="2"/>
      <c r="B469" s="2"/>
    </row>
    <row r="470" spans="1:2" ht="15.75" x14ac:dyDescent="0.2">
      <c r="A470" s="2"/>
      <c r="B470" s="2"/>
    </row>
    <row r="471" spans="1:2" ht="15.75" x14ac:dyDescent="0.2">
      <c r="A471" s="2"/>
      <c r="B471" s="2"/>
    </row>
    <row r="472" spans="1:2" ht="15.75" x14ac:dyDescent="0.2">
      <c r="A472" s="2"/>
      <c r="B472" s="2"/>
    </row>
    <row r="473" spans="1:2" ht="15.75" x14ac:dyDescent="0.2">
      <c r="A473" s="2"/>
      <c r="B473" s="2"/>
    </row>
    <row r="474" spans="1:2" ht="15.75" x14ac:dyDescent="0.2">
      <c r="A474" s="2"/>
      <c r="B474" s="2"/>
    </row>
    <row r="475" spans="1:2" ht="15.75" x14ac:dyDescent="0.2">
      <c r="A475" s="2"/>
      <c r="B475" s="2"/>
    </row>
    <row r="476" spans="1:2" ht="15.75" x14ac:dyDescent="0.2">
      <c r="A476" s="2"/>
      <c r="B476" s="2"/>
    </row>
    <row r="477" spans="1:2" ht="15.75" x14ac:dyDescent="0.2">
      <c r="A477" s="2"/>
      <c r="B477" s="2"/>
    </row>
    <row r="478" spans="1:2" ht="15.75" x14ac:dyDescent="0.2">
      <c r="A478" s="2"/>
      <c r="B478" s="2"/>
    </row>
    <row r="479" spans="1:2" ht="15.75" x14ac:dyDescent="0.2">
      <c r="A479" s="2"/>
      <c r="B479" s="2"/>
    </row>
    <row r="480" spans="1:2" ht="15.75" x14ac:dyDescent="0.2">
      <c r="A480" s="2"/>
      <c r="B480" s="2"/>
    </row>
    <row r="481" spans="1:2" ht="15.75" x14ac:dyDescent="0.2">
      <c r="A481" s="2"/>
      <c r="B481" s="2"/>
    </row>
    <row r="482" spans="1:2" ht="15.75" x14ac:dyDescent="0.2">
      <c r="A482" s="2"/>
      <c r="B482" s="2"/>
    </row>
    <row r="483" spans="1:2" ht="15.75" x14ac:dyDescent="0.2">
      <c r="A483" s="2"/>
      <c r="B483" s="2"/>
    </row>
    <row r="484" spans="1:2" ht="15.75" x14ac:dyDescent="0.2">
      <c r="A484" s="2"/>
      <c r="B484" s="2"/>
    </row>
    <row r="485" spans="1:2" ht="15.75" x14ac:dyDescent="0.2">
      <c r="A485" s="2"/>
      <c r="B485" s="2"/>
    </row>
    <row r="486" spans="1:2" ht="15.75" x14ac:dyDescent="0.2">
      <c r="A486" s="2"/>
      <c r="B486" s="2"/>
    </row>
    <row r="487" spans="1:2" ht="15.75" x14ac:dyDescent="0.2">
      <c r="A487" s="2"/>
      <c r="B487" s="2"/>
    </row>
    <row r="488" spans="1:2" ht="15.75" x14ac:dyDescent="0.2">
      <c r="A488" s="2"/>
      <c r="B488" s="2"/>
    </row>
    <row r="489" spans="1:2" ht="15.75" x14ac:dyDescent="0.2">
      <c r="A489" s="2"/>
      <c r="B489" s="2"/>
    </row>
    <row r="490" spans="1:2" ht="15.75" x14ac:dyDescent="0.2">
      <c r="A490" s="2"/>
      <c r="B490" s="2"/>
    </row>
    <row r="491" spans="1:2" ht="15.75" x14ac:dyDescent="0.2">
      <c r="A491" s="2"/>
      <c r="B491" s="2"/>
    </row>
    <row r="492" spans="1:2" ht="15.75" x14ac:dyDescent="0.2">
      <c r="A492" s="2"/>
      <c r="B492" s="2"/>
    </row>
    <row r="493" spans="1:2" ht="15.75" x14ac:dyDescent="0.2">
      <c r="A493" s="2"/>
      <c r="B493" s="2"/>
    </row>
    <row r="494" spans="1:2" ht="15.75" x14ac:dyDescent="0.2">
      <c r="A494" s="2"/>
      <c r="B494" s="2"/>
    </row>
    <row r="495" spans="1:2" ht="15.75" x14ac:dyDescent="0.2">
      <c r="A495" s="2"/>
      <c r="B495" s="2"/>
    </row>
    <row r="496" spans="1:2" ht="15.75" x14ac:dyDescent="0.2">
      <c r="A496" s="2"/>
      <c r="B496" s="2"/>
    </row>
    <row r="497" spans="1:2" ht="15.75" x14ac:dyDescent="0.2">
      <c r="A497" s="2"/>
      <c r="B497" s="2"/>
    </row>
    <row r="498" spans="1:2" ht="15.75" x14ac:dyDescent="0.2">
      <c r="A498" s="2"/>
      <c r="B498" s="2"/>
    </row>
    <row r="499" spans="1:2" ht="15.75" x14ac:dyDescent="0.2">
      <c r="A499" s="2"/>
      <c r="B499" s="2"/>
    </row>
    <row r="500" spans="1:2" ht="15.75" x14ac:dyDescent="0.2">
      <c r="A500" s="2"/>
      <c r="B500" s="2"/>
    </row>
    <row r="501" spans="1:2" ht="15.75" x14ac:dyDescent="0.2">
      <c r="A501" s="2"/>
      <c r="B501" s="2"/>
    </row>
    <row r="502" spans="1:2" ht="15.75" x14ac:dyDescent="0.2">
      <c r="A502" s="2"/>
      <c r="B502" s="2"/>
    </row>
    <row r="503" spans="1:2" ht="15.75" x14ac:dyDescent="0.2">
      <c r="A503" s="2"/>
      <c r="B503" s="2"/>
    </row>
    <row r="504" spans="1:2" ht="15.75" x14ac:dyDescent="0.2">
      <c r="A504" s="2"/>
      <c r="B504" s="2"/>
    </row>
    <row r="505" spans="1:2" ht="15.75" x14ac:dyDescent="0.2">
      <c r="A505" s="2"/>
      <c r="B505" s="2"/>
    </row>
    <row r="506" spans="1:2" ht="15.75" x14ac:dyDescent="0.2">
      <c r="A506" s="2"/>
      <c r="B506" s="2"/>
    </row>
    <row r="507" spans="1:2" ht="15.75" x14ac:dyDescent="0.2">
      <c r="A507" s="2"/>
      <c r="B507" s="2"/>
    </row>
    <row r="508" spans="1:2" ht="15.75" x14ac:dyDescent="0.2">
      <c r="A508" s="2"/>
      <c r="B508" s="2"/>
    </row>
    <row r="509" spans="1:2" ht="15.75" x14ac:dyDescent="0.2">
      <c r="A509" s="2"/>
      <c r="B509" s="2"/>
    </row>
    <row r="510" spans="1:2" ht="15.75" x14ac:dyDescent="0.2">
      <c r="A510" s="2"/>
      <c r="B510" s="2"/>
    </row>
    <row r="511" spans="1:2" ht="15.75" x14ac:dyDescent="0.2">
      <c r="A511" s="2"/>
      <c r="B511" s="2"/>
    </row>
    <row r="512" spans="1:2" ht="15.75" x14ac:dyDescent="0.2">
      <c r="A512" s="2"/>
      <c r="B512" s="2"/>
    </row>
    <row r="513" spans="1:2" ht="15.75" x14ac:dyDescent="0.2">
      <c r="A513" s="2"/>
      <c r="B513" s="2"/>
    </row>
    <row r="514" spans="1:2" ht="15.75" x14ac:dyDescent="0.2">
      <c r="A514" s="2"/>
      <c r="B514" s="2"/>
    </row>
    <row r="515" spans="1:2" ht="15.75" x14ac:dyDescent="0.2">
      <c r="A515" s="2"/>
      <c r="B515" s="2"/>
    </row>
    <row r="516" spans="1:2" ht="15.75" x14ac:dyDescent="0.2">
      <c r="A516" s="2"/>
      <c r="B516" s="2"/>
    </row>
    <row r="517" spans="1:2" ht="15.75" x14ac:dyDescent="0.2">
      <c r="A517" s="2"/>
      <c r="B517" s="2"/>
    </row>
    <row r="518" spans="1:2" ht="15.75" x14ac:dyDescent="0.2">
      <c r="A518" s="2"/>
      <c r="B518" s="2"/>
    </row>
    <row r="519" spans="1:2" ht="15.75" x14ac:dyDescent="0.2">
      <c r="A519" s="2"/>
      <c r="B519" s="2"/>
    </row>
    <row r="520" spans="1:2" ht="15.75" x14ac:dyDescent="0.2">
      <c r="A520" s="2"/>
      <c r="B520" s="2"/>
    </row>
    <row r="521" spans="1:2" ht="15.75" x14ac:dyDescent="0.2">
      <c r="A521" s="2"/>
      <c r="B521" s="2"/>
    </row>
    <row r="522" spans="1:2" ht="15.75" x14ac:dyDescent="0.2">
      <c r="A522" s="2"/>
      <c r="B522" s="2"/>
    </row>
    <row r="523" spans="1:2" ht="15.75" x14ac:dyDescent="0.2">
      <c r="A523" s="2"/>
      <c r="B523" s="2"/>
    </row>
    <row r="524" spans="1:2" ht="15.75" x14ac:dyDescent="0.2">
      <c r="A524" s="2"/>
      <c r="B524" s="2"/>
    </row>
    <row r="525" spans="1:2" ht="15.75" x14ac:dyDescent="0.2">
      <c r="A525" s="2"/>
      <c r="B525" s="2"/>
    </row>
    <row r="526" spans="1:2" ht="15.75" x14ac:dyDescent="0.2">
      <c r="A526" s="2"/>
      <c r="B526" s="2"/>
    </row>
    <row r="527" spans="1:2" ht="15.75" x14ac:dyDescent="0.2">
      <c r="A527" s="2"/>
      <c r="B527" s="2"/>
    </row>
    <row r="528" spans="1:2" ht="15.75" x14ac:dyDescent="0.2">
      <c r="A528" s="2"/>
      <c r="B528" s="2"/>
    </row>
    <row r="529" spans="1:2" ht="15.75" x14ac:dyDescent="0.2">
      <c r="A529" s="2"/>
      <c r="B529" s="2"/>
    </row>
    <row r="530" spans="1:2" ht="15.75" x14ac:dyDescent="0.2">
      <c r="A530" s="2"/>
      <c r="B530" s="2"/>
    </row>
    <row r="531" spans="1:2" ht="15.75" x14ac:dyDescent="0.2">
      <c r="A531" s="2"/>
      <c r="B531" s="2"/>
    </row>
    <row r="532" spans="1:2" ht="15.75" x14ac:dyDescent="0.2">
      <c r="A532" s="2"/>
      <c r="B532" s="2"/>
    </row>
    <row r="533" spans="1:2" ht="15.75" x14ac:dyDescent="0.2">
      <c r="A533" s="2"/>
      <c r="B533" s="2"/>
    </row>
    <row r="534" spans="1:2" ht="15.75" x14ac:dyDescent="0.2">
      <c r="A534" s="2"/>
      <c r="B534" s="2"/>
    </row>
    <row r="535" spans="1:2" ht="15.75" x14ac:dyDescent="0.2">
      <c r="A535" s="2"/>
      <c r="B535" s="2"/>
    </row>
    <row r="536" spans="1:2" ht="15.75" x14ac:dyDescent="0.2">
      <c r="A536" s="2"/>
      <c r="B536" s="2"/>
    </row>
    <row r="537" spans="1:2" ht="15.75" x14ac:dyDescent="0.2">
      <c r="A537" s="2"/>
      <c r="B537" s="2"/>
    </row>
    <row r="538" spans="1:2" ht="15.75" x14ac:dyDescent="0.2">
      <c r="A538" s="2"/>
      <c r="B538" s="2"/>
    </row>
    <row r="539" spans="1:2" ht="15.75" x14ac:dyDescent="0.2">
      <c r="A539" s="2"/>
      <c r="B539" s="2"/>
    </row>
    <row r="540" spans="1:2" ht="15.75" x14ac:dyDescent="0.2">
      <c r="A540" s="2"/>
      <c r="B540" s="2"/>
    </row>
    <row r="541" spans="1:2" ht="15.75" x14ac:dyDescent="0.2">
      <c r="A541" s="2"/>
      <c r="B541" s="2"/>
    </row>
    <row r="542" spans="1:2" ht="15.75" x14ac:dyDescent="0.2">
      <c r="A542" s="2"/>
      <c r="B542" s="2"/>
    </row>
    <row r="543" spans="1:2" ht="15.75" x14ac:dyDescent="0.2">
      <c r="A543" s="2"/>
      <c r="B543" s="2"/>
    </row>
    <row r="544" spans="1:2" ht="15.75" x14ac:dyDescent="0.2">
      <c r="A544" s="2"/>
      <c r="B544" s="2"/>
    </row>
    <row r="545" spans="1:2" ht="15.75" x14ac:dyDescent="0.2">
      <c r="A545" s="2"/>
      <c r="B545" s="2"/>
    </row>
    <row r="546" spans="1:2" ht="15.75" x14ac:dyDescent="0.2">
      <c r="A546" s="2"/>
      <c r="B546" s="2"/>
    </row>
    <row r="547" spans="1:2" ht="15.75" x14ac:dyDescent="0.2">
      <c r="A547" s="2"/>
      <c r="B547" s="2"/>
    </row>
    <row r="548" spans="1:2" ht="15.75" x14ac:dyDescent="0.2">
      <c r="A548" s="2"/>
      <c r="B548" s="2"/>
    </row>
    <row r="549" spans="1:2" ht="15.75" x14ac:dyDescent="0.2">
      <c r="A549" s="2"/>
      <c r="B549" s="2"/>
    </row>
    <row r="550" spans="1:2" ht="15.75" x14ac:dyDescent="0.2">
      <c r="A550" s="2"/>
      <c r="B550" s="2"/>
    </row>
    <row r="551" spans="1:2" ht="15.75" x14ac:dyDescent="0.2">
      <c r="A551" s="2"/>
      <c r="B551" s="2"/>
    </row>
    <row r="552" spans="1:2" ht="15.75" x14ac:dyDescent="0.2">
      <c r="A552" s="2"/>
      <c r="B552" s="2"/>
    </row>
    <row r="553" spans="1:2" ht="15.75" x14ac:dyDescent="0.2">
      <c r="A553" s="2"/>
      <c r="B553" s="2"/>
    </row>
    <row r="554" spans="1:2" ht="15.75" x14ac:dyDescent="0.2">
      <c r="A554" s="2"/>
      <c r="B554" s="2"/>
    </row>
    <row r="555" spans="1:2" ht="15.75" x14ac:dyDescent="0.2">
      <c r="A555" s="2"/>
      <c r="B555" s="2"/>
    </row>
    <row r="556" spans="1:2" ht="15.75" x14ac:dyDescent="0.2">
      <c r="A556" s="2"/>
      <c r="B556" s="2"/>
    </row>
    <row r="557" spans="1:2" ht="15.75" x14ac:dyDescent="0.2">
      <c r="A557" s="2"/>
      <c r="B557" s="2"/>
    </row>
    <row r="558" spans="1:2" ht="15.75" x14ac:dyDescent="0.2">
      <c r="A558" s="2"/>
      <c r="B558" s="2"/>
    </row>
    <row r="559" spans="1:2" ht="15.75" x14ac:dyDescent="0.2">
      <c r="A559" s="2"/>
      <c r="B559" s="2"/>
    </row>
    <row r="560" spans="1:2" ht="15.75" x14ac:dyDescent="0.2">
      <c r="A560" s="2"/>
      <c r="B560" s="2"/>
    </row>
    <row r="561" spans="1:2" ht="15.75" x14ac:dyDescent="0.2">
      <c r="A561" s="2"/>
      <c r="B561" s="2"/>
    </row>
    <row r="562" spans="1:2" ht="15.75" x14ac:dyDescent="0.2">
      <c r="A562" s="2"/>
      <c r="B562" s="2"/>
    </row>
    <row r="563" spans="1:2" ht="15.75" x14ac:dyDescent="0.2">
      <c r="A563" s="2"/>
      <c r="B563" s="2"/>
    </row>
    <row r="564" spans="1:2" ht="15.75" x14ac:dyDescent="0.2">
      <c r="A564" s="2"/>
      <c r="B564" s="2"/>
    </row>
    <row r="565" spans="1:2" ht="15.75" x14ac:dyDescent="0.2">
      <c r="A565" s="2"/>
      <c r="B565" s="2"/>
    </row>
    <row r="566" spans="1:2" ht="15.75" x14ac:dyDescent="0.2">
      <c r="A566" s="2"/>
      <c r="B566" s="2"/>
    </row>
    <row r="567" spans="1:2" ht="15.75" x14ac:dyDescent="0.2">
      <c r="A567" s="2"/>
      <c r="B567" s="2"/>
    </row>
    <row r="568" spans="1:2" ht="15.75" x14ac:dyDescent="0.2">
      <c r="A568" s="2"/>
      <c r="B568" s="2"/>
    </row>
    <row r="569" spans="1:2" ht="15.75" x14ac:dyDescent="0.2">
      <c r="A569" s="2"/>
      <c r="B569" s="2"/>
    </row>
    <row r="570" spans="1:2" ht="15.75" x14ac:dyDescent="0.2">
      <c r="A570" s="2"/>
      <c r="B570" s="2"/>
    </row>
    <row r="571" spans="1:2" ht="15.75" x14ac:dyDescent="0.2">
      <c r="A571" s="2"/>
      <c r="B571" s="2"/>
    </row>
    <row r="572" spans="1:2" ht="15.75" x14ac:dyDescent="0.2">
      <c r="A572" s="2"/>
      <c r="B572" s="2"/>
    </row>
    <row r="573" spans="1:2" ht="15.75" x14ac:dyDescent="0.2">
      <c r="A573" s="2"/>
      <c r="B573" s="2"/>
    </row>
    <row r="574" spans="1:2" ht="15.75" x14ac:dyDescent="0.2">
      <c r="A574" s="2"/>
      <c r="B574" s="2"/>
    </row>
    <row r="575" spans="1:2" ht="15.75" x14ac:dyDescent="0.2">
      <c r="A575" s="2"/>
      <c r="B575" s="2"/>
    </row>
    <row r="576" spans="1:2" ht="15.75" x14ac:dyDescent="0.2">
      <c r="A576" s="2"/>
      <c r="B576" s="2"/>
    </row>
    <row r="577" spans="1:2" ht="15.75" x14ac:dyDescent="0.2">
      <c r="A577" s="2"/>
      <c r="B577" s="2"/>
    </row>
    <row r="578" spans="1:2" ht="15.75" x14ac:dyDescent="0.2">
      <c r="A578" s="2"/>
      <c r="B578" s="2"/>
    </row>
    <row r="579" spans="1:2" ht="15.75" x14ac:dyDescent="0.2">
      <c r="A579" s="2"/>
      <c r="B579" s="2"/>
    </row>
    <row r="580" spans="1:2" ht="15.75" x14ac:dyDescent="0.2">
      <c r="A580" s="2"/>
      <c r="B580" s="2"/>
    </row>
    <row r="581" spans="1:2" ht="15.75" x14ac:dyDescent="0.2">
      <c r="A581" s="2"/>
      <c r="B581" s="2"/>
    </row>
    <row r="582" spans="1:2" ht="15.75" x14ac:dyDescent="0.2">
      <c r="A582" s="2"/>
      <c r="B582" s="2"/>
    </row>
    <row r="583" spans="1:2" ht="15.75" x14ac:dyDescent="0.2">
      <c r="A583" s="2"/>
      <c r="B583" s="2"/>
    </row>
    <row r="584" spans="1:2" ht="15.75" x14ac:dyDescent="0.2">
      <c r="A584" s="2"/>
      <c r="B584" s="2"/>
    </row>
    <row r="585" spans="1:2" ht="15.75" x14ac:dyDescent="0.2">
      <c r="A585" s="2"/>
      <c r="B585" s="2"/>
    </row>
    <row r="586" spans="1:2" ht="15.75" x14ac:dyDescent="0.2">
      <c r="A586" s="2"/>
      <c r="B586" s="2"/>
    </row>
    <row r="587" spans="1:2" ht="15.75" x14ac:dyDescent="0.2">
      <c r="A587" s="2"/>
      <c r="B587" s="2"/>
    </row>
    <row r="588" spans="1:2" ht="15.75" x14ac:dyDescent="0.2">
      <c r="A588" s="2"/>
      <c r="B588" s="2"/>
    </row>
    <row r="589" spans="1:2" ht="15.75" x14ac:dyDescent="0.2">
      <c r="A589" s="2"/>
      <c r="B589" s="2"/>
    </row>
    <row r="590" spans="1:2" ht="15.75" x14ac:dyDescent="0.2">
      <c r="A590" s="2"/>
      <c r="B590" s="2"/>
    </row>
    <row r="591" spans="1:2" ht="15.75" x14ac:dyDescent="0.2">
      <c r="A591" s="2"/>
      <c r="B591" s="2"/>
    </row>
    <row r="592" spans="1:2" ht="15.75" x14ac:dyDescent="0.2">
      <c r="A592" s="2"/>
      <c r="B592" s="2"/>
    </row>
    <row r="593" spans="1:2" ht="15.75" x14ac:dyDescent="0.2">
      <c r="A593" s="2"/>
      <c r="B593" s="2"/>
    </row>
    <row r="594" spans="1:2" ht="15.75" x14ac:dyDescent="0.2">
      <c r="A594" s="2"/>
      <c r="B594" s="2"/>
    </row>
    <row r="595" spans="1:2" ht="15.75" x14ac:dyDescent="0.2">
      <c r="A595" s="2"/>
      <c r="B595" s="2"/>
    </row>
    <row r="596" spans="1:2" ht="15.75" x14ac:dyDescent="0.2">
      <c r="A596" s="2"/>
      <c r="B596" s="2"/>
    </row>
    <row r="597" spans="1:2" ht="15.75" x14ac:dyDescent="0.2">
      <c r="A597" s="2"/>
      <c r="B597" s="2"/>
    </row>
    <row r="598" spans="1:2" ht="15.75" x14ac:dyDescent="0.2">
      <c r="A598" s="2"/>
      <c r="B598" s="2"/>
    </row>
    <row r="599" spans="1:2" ht="15.75" x14ac:dyDescent="0.2">
      <c r="A599" s="2"/>
      <c r="B599" s="2"/>
    </row>
    <row r="600" spans="1:2" ht="15.75" x14ac:dyDescent="0.2">
      <c r="A600" s="2"/>
      <c r="B600" s="2"/>
    </row>
    <row r="601" spans="1:2" ht="15.75" x14ac:dyDescent="0.2">
      <c r="A601" s="2"/>
      <c r="B601" s="2"/>
    </row>
    <row r="602" spans="1:2" ht="15.75" x14ac:dyDescent="0.2">
      <c r="A602" s="2"/>
      <c r="B602" s="2"/>
    </row>
    <row r="603" spans="1:2" ht="15.75" x14ac:dyDescent="0.2">
      <c r="A603" s="2"/>
      <c r="B603" s="2"/>
    </row>
    <row r="604" spans="1:2" ht="15.75" x14ac:dyDescent="0.2">
      <c r="A604" s="2"/>
      <c r="B604" s="2"/>
    </row>
    <row r="605" spans="1:2" ht="15.75" x14ac:dyDescent="0.2">
      <c r="A605" s="2"/>
      <c r="B605" s="2"/>
    </row>
    <row r="606" spans="1:2" ht="15.75" x14ac:dyDescent="0.2">
      <c r="A606" s="2"/>
      <c r="B606" s="2"/>
    </row>
    <row r="607" spans="1:2" ht="15.75" x14ac:dyDescent="0.2">
      <c r="A607" s="2"/>
      <c r="B607" s="2"/>
    </row>
    <row r="608" spans="1:2" ht="15.75" x14ac:dyDescent="0.2">
      <c r="A608" s="2"/>
      <c r="B608" s="2"/>
    </row>
    <row r="609" spans="1:2" ht="15.75" x14ac:dyDescent="0.2">
      <c r="A609" s="2"/>
      <c r="B609" s="2"/>
    </row>
    <row r="610" spans="1:2" ht="15.75" x14ac:dyDescent="0.2">
      <c r="A610" s="2"/>
      <c r="B610" s="2"/>
    </row>
    <row r="611" spans="1:2" ht="15.75" x14ac:dyDescent="0.2">
      <c r="A611" s="2"/>
      <c r="B611" s="2"/>
    </row>
    <row r="612" spans="1:2" ht="15.75" x14ac:dyDescent="0.2">
      <c r="A612" s="2"/>
      <c r="B612" s="2"/>
    </row>
    <row r="613" spans="1:2" ht="15.75" x14ac:dyDescent="0.2">
      <c r="A613" s="2"/>
      <c r="B613" s="2"/>
    </row>
    <row r="614" spans="1:2" ht="15.75" x14ac:dyDescent="0.2">
      <c r="A614" s="2"/>
      <c r="B614" s="2"/>
    </row>
    <row r="615" spans="1:2" ht="15.75" x14ac:dyDescent="0.2">
      <c r="A615" s="2"/>
      <c r="B615" s="2"/>
    </row>
    <row r="616" spans="1:2" ht="15.75" x14ac:dyDescent="0.2">
      <c r="A616" s="2"/>
      <c r="B616" s="2"/>
    </row>
    <row r="617" spans="1:2" ht="15.75" x14ac:dyDescent="0.2">
      <c r="A617" s="2"/>
      <c r="B617" s="2"/>
    </row>
    <row r="618" spans="1:2" ht="15.75" x14ac:dyDescent="0.2">
      <c r="A618" s="2"/>
      <c r="B618" s="2"/>
    </row>
    <row r="619" spans="1:2" ht="15.75" x14ac:dyDescent="0.2">
      <c r="A619" s="2"/>
      <c r="B619" s="2"/>
    </row>
    <row r="620" spans="1:2" ht="15.75" x14ac:dyDescent="0.2">
      <c r="A620" s="2"/>
      <c r="B620" s="2"/>
    </row>
    <row r="621" spans="1:2" ht="15.75" x14ac:dyDescent="0.2">
      <c r="A621" s="2"/>
      <c r="B621" s="2"/>
    </row>
    <row r="622" spans="1:2" ht="15.75" x14ac:dyDescent="0.2">
      <c r="A622" s="2"/>
      <c r="B622" s="2"/>
    </row>
    <row r="623" spans="1:2" ht="15.75" x14ac:dyDescent="0.2">
      <c r="A623" s="2"/>
      <c r="B623" s="2"/>
    </row>
    <row r="624" spans="1:2" ht="15.75" x14ac:dyDescent="0.2">
      <c r="A624" s="2"/>
      <c r="B624" s="2"/>
    </row>
    <row r="625" spans="1:2" ht="15.75" x14ac:dyDescent="0.2">
      <c r="A625" s="2"/>
      <c r="B625" s="2"/>
    </row>
    <row r="626" spans="1:2" ht="15.75" x14ac:dyDescent="0.2">
      <c r="A626" s="2"/>
      <c r="B626" s="2"/>
    </row>
    <row r="627" spans="1:2" ht="15.75" x14ac:dyDescent="0.2">
      <c r="A627" s="2"/>
      <c r="B627" s="2"/>
    </row>
    <row r="628" spans="1:2" ht="15.75" x14ac:dyDescent="0.2">
      <c r="A628" s="2"/>
      <c r="B628" s="2"/>
    </row>
    <row r="629" spans="1:2" ht="15.75" x14ac:dyDescent="0.2">
      <c r="A629" s="2"/>
      <c r="B629" s="2"/>
    </row>
    <row r="630" spans="1:2" ht="15.75" x14ac:dyDescent="0.2">
      <c r="A630" s="2"/>
      <c r="B630" s="2"/>
    </row>
    <row r="631" spans="1:2" ht="15.75" x14ac:dyDescent="0.2">
      <c r="A631" s="2"/>
      <c r="B631" s="2"/>
    </row>
    <row r="632" spans="1:2" ht="15.75" x14ac:dyDescent="0.2">
      <c r="A632" s="2"/>
      <c r="B632" s="2"/>
    </row>
    <row r="633" spans="1:2" ht="15.75" x14ac:dyDescent="0.2">
      <c r="A633" s="2"/>
      <c r="B633" s="2"/>
    </row>
    <row r="634" spans="1:2" ht="15.75" x14ac:dyDescent="0.2">
      <c r="A634" s="2"/>
      <c r="B634" s="2"/>
    </row>
    <row r="635" spans="1:2" ht="15.75" x14ac:dyDescent="0.2">
      <c r="A635" s="2"/>
      <c r="B635" s="2"/>
    </row>
    <row r="636" spans="1:2" ht="15.75" x14ac:dyDescent="0.2">
      <c r="A636" s="2"/>
      <c r="B636" s="2"/>
    </row>
    <row r="637" spans="1:2" ht="15.75" x14ac:dyDescent="0.2">
      <c r="A637" s="2"/>
      <c r="B637" s="2"/>
    </row>
    <row r="638" spans="1:2" ht="15.75" x14ac:dyDescent="0.2">
      <c r="A638" s="2"/>
      <c r="B638" s="2"/>
    </row>
    <row r="639" spans="1:2" ht="15.75" x14ac:dyDescent="0.2">
      <c r="A639" s="2"/>
      <c r="B639" s="2"/>
    </row>
    <row r="640" spans="1:2" ht="15.75" x14ac:dyDescent="0.2">
      <c r="A640" s="2"/>
      <c r="B640" s="2"/>
    </row>
    <row r="641" spans="1:2" ht="15.75" x14ac:dyDescent="0.2">
      <c r="A641" s="2"/>
      <c r="B641" s="2"/>
    </row>
    <row r="642" spans="1:2" ht="15.75" x14ac:dyDescent="0.2">
      <c r="A642" s="2"/>
      <c r="B642" s="2"/>
    </row>
    <row r="643" spans="1:2" ht="15.75" x14ac:dyDescent="0.2">
      <c r="A643" s="2"/>
      <c r="B643" s="2"/>
    </row>
    <row r="644" spans="1:2" ht="15.75" x14ac:dyDescent="0.2">
      <c r="A644" s="2"/>
      <c r="B644" s="2"/>
    </row>
    <row r="645" spans="1:2" ht="15.75" x14ac:dyDescent="0.2">
      <c r="A645" s="2"/>
      <c r="B645" s="2"/>
    </row>
    <row r="646" spans="1:2" ht="15.75" x14ac:dyDescent="0.2">
      <c r="A646" s="2"/>
      <c r="B646" s="2"/>
    </row>
    <row r="647" spans="1:2" ht="15.75" x14ac:dyDescent="0.2">
      <c r="A647" s="2"/>
      <c r="B647" s="2"/>
    </row>
    <row r="648" spans="1:2" ht="15.75" x14ac:dyDescent="0.2">
      <c r="A648" s="2"/>
      <c r="B648" s="2"/>
    </row>
    <row r="649" spans="1:2" ht="15.75" x14ac:dyDescent="0.2">
      <c r="A649" s="2"/>
      <c r="B649" s="2"/>
    </row>
    <row r="650" spans="1:2" ht="15.75" x14ac:dyDescent="0.2">
      <c r="A650" s="2"/>
      <c r="B650" s="2"/>
    </row>
    <row r="651" spans="1:2" ht="15.75" x14ac:dyDescent="0.2">
      <c r="A651" s="2"/>
      <c r="B651" s="2"/>
    </row>
    <row r="652" spans="1:2" ht="15.75" x14ac:dyDescent="0.2">
      <c r="A652" s="2"/>
      <c r="B652" s="2"/>
    </row>
    <row r="653" spans="1:2" ht="15.75" x14ac:dyDescent="0.2">
      <c r="A653" s="2"/>
      <c r="B653" s="2"/>
    </row>
    <row r="654" spans="1:2" ht="15.75" x14ac:dyDescent="0.2">
      <c r="A654" s="2"/>
      <c r="B654" s="2"/>
    </row>
    <row r="655" spans="1:2" ht="15.75" x14ac:dyDescent="0.2">
      <c r="A655" s="2"/>
      <c r="B655" s="2"/>
    </row>
    <row r="656" spans="1:2" ht="15.75" x14ac:dyDescent="0.2">
      <c r="A656" s="2"/>
      <c r="B656" s="2"/>
    </row>
    <row r="657" spans="1:2" ht="15.75" x14ac:dyDescent="0.2">
      <c r="A657" s="2"/>
      <c r="B657" s="2"/>
    </row>
    <row r="658" spans="1:2" ht="15.75" x14ac:dyDescent="0.2">
      <c r="A658" s="2"/>
      <c r="B658" s="2"/>
    </row>
    <row r="659" spans="1:2" ht="15.75" x14ac:dyDescent="0.2">
      <c r="A659" s="2"/>
      <c r="B659" s="2"/>
    </row>
    <row r="660" spans="1:2" ht="15.75" x14ac:dyDescent="0.2">
      <c r="A660" s="2"/>
      <c r="B660" s="2"/>
    </row>
    <row r="661" spans="1:2" ht="15.75" x14ac:dyDescent="0.2">
      <c r="A661" s="2"/>
      <c r="B661" s="2"/>
    </row>
    <row r="662" spans="1:2" ht="15.75" x14ac:dyDescent="0.2">
      <c r="A662" s="2"/>
      <c r="B662" s="2"/>
    </row>
    <row r="663" spans="1:2" ht="15.75" x14ac:dyDescent="0.2">
      <c r="A663" s="2"/>
      <c r="B663" s="2"/>
    </row>
    <row r="664" spans="1:2" ht="15.75" x14ac:dyDescent="0.2">
      <c r="A664" s="2"/>
      <c r="B664" s="2"/>
    </row>
    <row r="665" spans="1:2" ht="15.75" x14ac:dyDescent="0.2">
      <c r="A665" s="2"/>
      <c r="B665" s="2"/>
    </row>
    <row r="666" spans="1:2" ht="15.75" x14ac:dyDescent="0.2">
      <c r="A666" s="2"/>
      <c r="B666" s="2"/>
    </row>
    <row r="667" spans="1:2" ht="15.75" x14ac:dyDescent="0.2">
      <c r="A667" s="2"/>
      <c r="B667" s="2"/>
    </row>
    <row r="668" spans="1:2" ht="15.75" x14ac:dyDescent="0.2">
      <c r="A668" s="2"/>
      <c r="B668" s="2"/>
    </row>
    <row r="669" spans="1:2" ht="15.75" x14ac:dyDescent="0.2">
      <c r="A669" s="2"/>
      <c r="B669" s="2"/>
    </row>
    <row r="670" spans="1:2" ht="15.75" x14ac:dyDescent="0.2">
      <c r="A670" s="2"/>
      <c r="B670" s="2"/>
    </row>
    <row r="671" spans="1:2" ht="15.75" x14ac:dyDescent="0.2">
      <c r="A671" s="2"/>
      <c r="B671" s="2"/>
    </row>
    <row r="672" spans="1:2" ht="15.75" x14ac:dyDescent="0.2">
      <c r="A672" s="2"/>
      <c r="B672" s="2"/>
    </row>
    <row r="673" spans="1:2" ht="15.75" x14ac:dyDescent="0.2">
      <c r="A673" s="2"/>
      <c r="B673" s="2"/>
    </row>
    <row r="674" spans="1:2" ht="15.75" x14ac:dyDescent="0.2">
      <c r="A674" s="2"/>
      <c r="B674" s="2"/>
    </row>
    <row r="675" spans="1:2" ht="15.75" x14ac:dyDescent="0.2">
      <c r="A675" s="2"/>
      <c r="B675" s="2"/>
    </row>
    <row r="676" spans="1:2" ht="15.75" x14ac:dyDescent="0.2">
      <c r="A676" s="2"/>
      <c r="B676" s="2"/>
    </row>
    <row r="677" spans="1:2" ht="15.75" x14ac:dyDescent="0.2">
      <c r="A677" s="2"/>
      <c r="B677" s="2"/>
    </row>
    <row r="678" spans="1:2" ht="15.75" x14ac:dyDescent="0.2">
      <c r="A678" s="2"/>
      <c r="B678" s="2"/>
    </row>
    <row r="679" spans="1:2" ht="15.75" x14ac:dyDescent="0.2">
      <c r="A679" s="2"/>
      <c r="B679" s="2"/>
    </row>
    <row r="680" spans="1:2" ht="15.75" x14ac:dyDescent="0.2">
      <c r="A680" s="2"/>
      <c r="B680" s="2"/>
    </row>
    <row r="681" spans="1:2" ht="15.75" x14ac:dyDescent="0.2">
      <c r="A681" s="2"/>
      <c r="B681" s="2"/>
    </row>
    <row r="682" spans="1:2" ht="15.75" x14ac:dyDescent="0.2">
      <c r="A682" s="2"/>
      <c r="B682" s="2"/>
    </row>
    <row r="683" spans="1:2" ht="15.75" x14ac:dyDescent="0.2">
      <c r="A683" s="2"/>
      <c r="B683" s="2"/>
    </row>
    <row r="684" spans="1:2" ht="15.75" x14ac:dyDescent="0.2">
      <c r="A684" s="2"/>
      <c r="B684" s="2"/>
    </row>
    <row r="685" spans="1:2" ht="15.75" x14ac:dyDescent="0.2">
      <c r="A685" s="2"/>
      <c r="B685" s="2"/>
    </row>
    <row r="686" spans="1:2" ht="15.75" x14ac:dyDescent="0.2">
      <c r="A686" s="2"/>
      <c r="B686" s="2"/>
    </row>
    <row r="687" spans="1:2" ht="15.75" x14ac:dyDescent="0.2">
      <c r="A687" s="2"/>
      <c r="B687" s="2"/>
    </row>
    <row r="688" spans="1:2" ht="15.75" x14ac:dyDescent="0.2">
      <c r="A688" s="2"/>
      <c r="B688" s="2"/>
    </row>
    <row r="689" spans="1:2" ht="15.75" x14ac:dyDescent="0.2">
      <c r="A689" s="2"/>
      <c r="B689" s="2"/>
    </row>
    <row r="690" spans="1:2" ht="15.75" x14ac:dyDescent="0.2">
      <c r="A690" s="2"/>
      <c r="B690" s="2"/>
    </row>
    <row r="691" spans="1:2" ht="15.75" x14ac:dyDescent="0.2">
      <c r="A691" s="2"/>
      <c r="B691" s="2"/>
    </row>
    <row r="692" spans="1:2" ht="15.75" x14ac:dyDescent="0.2">
      <c r="A692" s="2"/>
      <c r="B692" s="2"/>
    </row>
    <row r="693" spans="1:2" ht="15.75" x14ac:dyDescent="0.2">
      <c r="A693" s="2"/>
      <c r="B693" s="2"/>
    </row>
    <row r="694" spans="1:2" ht="15.75" x14ac:dyDescent="0.2">
      <c r="A694" s="2"/>
      <c r="B694" s="2"/>
    </row>
    <row r="695" spans="1:2" ht="15.75" x14ac:dyDescent="0.2">
      <c r="A695" s="2"/>
      <c r="B695" s="2"/>
    </row>
    <row r="696" spans="1:2" ht="15.75" x14ac:dyDescent="0.2">
      <c r="A696" s="2"/>
      <c r="B696" s="2"/>
    </row>
    <row r="697" spans="1:2" ht="15.75" x14ac:dyDescent="0.2">
      <c r="A697" s="2"/>
      <c r="B697" s="2"/>
    </row>
    <row r="698" spans="1:2" ht="15.75" x14ac:dyDescent="0.2">
      <c r="A698" s="2"/>
      <c r="B698" s="2"/>
    </row>
    <row r="699" spans="1:2" ht="15.75" x14ac:dyDescent="0.2">
      <c r="A699" s="2"/>
      <c r="B699" s="2"/>
    </row>
    <row r="700" spans="1:2" ht="15.75" x14ac:dyDescent="0.2">
      <c r="A700" s="2"/>
      <c r="B700" s="2"/>
    </row>
    <row r="701" spans="1:2" ht="15.75" x14ac:dyDescent="0.2">
      <c r="A701" s="2"/>
      <c r="B701" s="2"/>
    </row>
    <row r="702" spans="1:2" ht="15.75" x14ac:dyDescent="0.2">
      <c r="A702" s="2"/>
      <c r="B702" s="2"/>
    </row>
    <row r="703" spans="1:2" ht="15.75" x14ac:dyDescent="0.2">
      <c r="A703" s="2"/>
      <c r="B703" s="2"/>
    </row>
    <row r="704" spans="1:2" ht="15.75" x14ac:dyDescent="0.2">
      <c r="A704" s="2"/>
      <c r="B704" s="2"/>
    </row>
    <row r="705" spans="1:2" ht="15.75" x14ac:dyDescent="0.2">
      <c r="A705" s="2"/>
      <c r="B705" s="2"/>
    </row>
    <row r="706" spans="1:2" ht="15.75" x14ac:dyDescent="0.2">
      <c r="A706" s="2"/>
      <c r="B706" s="2"/>
    </row>
    <row r="707" spans="1:2" ht="15.75" x14ac:dyDescent="0.2">
      <c r="A707" s="2"/>
      <c r="B707" s="2"/>
    </row>
    <row r="708" spans="1:2" ht="15.75" x14ac:dyDescent="0.2">
      <c r="A708" s="2"/>
      <c r="B708" s="2"/>
    </row>
    <row r="709" spans="1:2" ht="15.75" x14ac:dyDescent="0.2">
      <c r="A709" s="2"/>
      <c r="B709" s="2"/>
    </row>
    <row r="710" spans="1:2" ht="15.75" x14ac:dyDescent="0.2">
      <c r="A710" s="2"/>
      <c r="B710" s="2"/>
    </row>
    <row r="711" spans="1:2" ht="15.75" x14ac:dyDescent="0.2">
      <c r="A711" s="2"/>
      <c r="B711" s="2"/>
    </row>
    <row r="712" spans="1:2" ht="15.75" x14ac:dyDescent="0.2">
      <c r="A712" s="2"/>
      <c r="B712" s="2"/>
    </row>
    <row r="713" spans="1:2" ht="15.75" x14ac:dyDescent="0.2">
      <c r="A713" s="2"/>
      <c r="B713" s="2"/>
    </row>
    <row r="714" spans="1:2" ht="15.75" x14ac:dyDescent="0.2">
      <c r="A714" s="2"/>
      <c r="B714" s="2"/>
    </row>
    <row r="715" spans="1:2" ht="15.75" x14ac:dyDescent="0.2">
      <c r="A715" s="2"/>
      <c r="B715" s="2"/>
    </row>
    <row r="716" spans="1:2" ht="15.75" x14ac:dyDescent="0.2">
      <c r="A716" s="2"/>
      <c r="B716" s="2"/>
    </row>
    <row r="717" spans="1:2" ht="15.75" x14ac:dyDescent="0.2">
      <c r="A717" s="2"/>
      <c r="B717" s="2"/>
    </row>
    <row r="718" spans="1:2" ht="15.75" x14ac:dyDescent="0.2">
      <c r="A718" s="2"/>
      <c r="B718" s="2"/>
    </row>
    <row r="719" spans="1:2" ht="15.75" x14ac:dyDescent="0.2">
      <c r="A719" s="2"/>
      <c r="B719" s="2"/>
    </row>
    <row r="720" spans="1:2" ht="15.75" x14ac:dyDescent="0.2">
      <c r="A720" s="2"/>
      <c r="B720" s="2"/>
    </row>
    <row r="721" spans="1:2" ht="15.75" x14ac:dyDescent="0.2">
      <c r="A721" s="2"/>
      <c r="B721" s="2"/>
    </row>
    <row r="722" spans="1:2" ht="15.75" x14ac:dyDescent="0.2">
      <c r="A722" s="2"/>
      <c r="B722" s="2"/>
    </row>
    <row r="723" spans="1:2" ht="15.75" x14ac:dyDescent="0.2">
      <c r="A723" s="2"/>
      <c r="B723" s="2"/>
    </row>
    <row r="724" spans="1:2" ht="15.75" x14ac:dyDescent="0.2">
      <c r="A724" s="2"/>
      <c r="B724" s="2"/>
    </row>
    <row r="725" spans="1:2" ht="15.75" x14ac:dyDescent="0.2">
      <c r="A725" s="2"/>
      <c r="B725" s="2"/>
    </row>
    <row r="726" spans="1:2" ht="15.75" x14ac:dyDescent="0.2">
      <c r="A726" s="2"/>
      <c r="B726" s="2"/>
    </row>
    <row r="727" spans="1:2" ht="15.75" x14ac:dyDescent="0.2">
      <c r="A727" s="2"/>
      <c r="B727" s="2"/>
    </row>
    <row r="728" spans="1:2" ht="15.75" x14ac:dyDescent="0.2">
      <c r="A728" s="2"/>
      <c r="B728" s="2"/>
    </row>
    <row r="729" spans="1:2" ht="15.75" x14ac:dyDescent="0.2">
      <c r="A729" s="2"/>
      <c r="B729" s="2"/>
    </row>
    <row r="730" spans="1:2" ht="15.75" x14ac:dyDescent="0.2">
      <c r="A730" s="2"/>
      <c r="B730" s="2"/>
    </row>
    <row r="731" spans="1:2" ht="15.75" x14ac:dyDescent="0.2">
      <c r="A731" s="2"/>
      <c r="B731" s="2"/>
    </row>
    <row r="732" spans="1:2" ht="15.75" x14ac:dyDescent="0.2">
      <c r="A732" s="2"/>
      <c r="B732" s="2"/>
    </row>
    <row r="733" spans="1:2" ht="15.75" x14ac:dyDescent="0.2">
      <c r="A733" s="2"/>
      <c r="B733" s="2"/>
    </row>
    <row r="734" spans="1:2" ht="15.75" x14ac:dyDescent="0.2">
      <c r="A734" s="2"/>
      <c r="B734" s="2"/>
    </row>
    <row r="735" spans="1:2" ht="15.75" x14ac:dyDescent="0.2">
      <c r="A735" s="2"/>
      <c r="B735" s="2"/>
    </row>
    <row r="736" spans="1:2" ht="15.75" x14ac:dyDescent="0.2">
      <c r="A736" s="2"/>
      <c r="B736" s="2"/>
    </row>
    <row r="737" spans="1:2" ht="15.75" x14ac:dyDescent="0.2">
      <c r="A737" s="2"/>
      <c r="B737" s="2"/>
    </row>
    <row r="738" spans="1:2" ht="15.75" x14ac:dyDescent="0.2">
      <c r="A738" s="2"/>
      <c r="B738" s="2"/>
    </row>
    <row r="739" spans="1:2" ht="15.75" x14ac:dyDescent="0.2">
      <c r="A739" s="2"/>
      <c r="B739" s="2"/>
    </row>
    <row r="740" spans="1:2" ht="15.75" x14ac:dyDescent="0.2">
      <c r="A740" s="2"/>
      <c r="B740" s="2"/>
    </row>
    <row r="741" spans="1:2" ht="15.75" x14ac:dyDescent="0.2">
      <c r="A741" s="2"/>
      <c r="B741" s="2"/>
    </row>
    <row r="742" spans="1:2" ht="15.75" x14ac:dyDescent="0.2">
      <c r="A742" s="2"/>
      <c r="B742" s="2"/>
    </row>
    <row r="743" spans="1:2" ht="15.75" x14ac:dyDescent="0.2">
      <c r="A743" s="2"/>
      <c r="B743" s="2"/>
    </row>
    <row r="744" spans="1:2" ht="15.75" x14ac:dyDescent="0.2">
      <c r="A744" s="2"/>
      <c r="B744" s="2"/>
    </row>
    <row r="745" spans="1:2" ht="15.75" x14ac:dyDescent="0.2">
      <c r="A745" s="2"/>
      <c r="B745" s="2"/>
    </row>
    <row r="746" spans="1:2" ht="15.75" x14ac:dyDescent="0.2">
      <c r="A746" s="2"/>
      <c r="B746" s="2"/>
    </row>
    <row r="747" spans="1:2" ht="15.75" x14ac:dyDescent="0.2">
      <c r="A747" s="2"/>
      <c r="B747" s="2"/>
    </row>
    <row r="748" spans="1:2" ht="15.75" x14ac:dyDescent="0.2">
      <c r="A748" s="2"/>
      <c r="B748" s="2"/>
    </row>
    <row r="749" spans="1:2" ht="15.75" x14ac:dyDescent="0.2">
      <c r="A749" s="2"/>
      <c r="B749" s="2"/>
    </row>
    <row r="750" spans="1:2" ht="15.75" x14ac:dyDescent="0.2">
      <c r="A750" s="2"/>
      <c r="B750" s="2"/>
    </row>
    <row r="751" spans="1:2" ht="15.75" x14ac:dyDescent="0.2">
      <c r="A751" s="2"/>
      <c r="B751" s="2"/>
    </row>
    <row r="752" spans="1:2" ht="15.75" x14ac:dyDescent="0.2">
      <c r="A752" s="2"/>
      <c r="B752" s="2"/>
    </row>
    <row r="753" spans="1:2" ht="15.75" x14ac:dyDescent="0.2">
      <c r="A753" s="2"/>
      <c r="B753" s="2"/>
    </row>
    <row r="754" spans="1:2" ht="15.75" x14ac:dyDescent="0.2">
      <c r="A754" s="2"/>
      <c r="B754" s="2"/>
    </row>
    <row r="755" spans="1:2" ht="15.75" x14ac:dyDescent="0.2">
      <c r="A755" s="2"/>
      <c r="B755" s="2"/>
    </row>
    <row r="756" spans="1:2" ht="15.75" x14ac:dyDescent="0.2">
      <c r="A756" s="2"/>
      <c r="B756" s="2"/>
    </row>
    <row r="757" spans="1:2" ht="15.75" x14ac:dyDescent="0.2">
      <c r="A757" s="2"/>
      <c r="B757" s="2"/>
    </row>
    <row r="758" spans="1:2" ht="15.75" x14ac:dyDescent="0.2">
      <c r="A758" s="2"/>
      <c r="B758" s="2"/>
    </row>
    <row r="759" spans="1:2" ht="15.75" x14ac:dyDescent="0.2">
      <c r="A759" s="2"/>
      <c r="B759" s="2"/>
    </row>
    <row r="760" spans="1:2" ht="15.75" x14ac:dyDescent="0.2">
      <c r="A760" s="2"/>
      <c r="B760" s="2"/>
    </row>
    <row r="761" spans="1:2" ht="15.75" x14ac:dyDescent="0.2">
      <c r="A761" s="2"/>
      <c r="B761" s="2"/>
    </row>
    <row r="762" spans="1:2" ht="15.75" x14ac:dyDescent="0.2">
      <c r="A762" s="2"/>
      <c r="B762" s="2"/>
    </row>
    <row r="763" spans="1:2" ht="15.75" x14ac:dyDescent="0.2">
      <c r="A763" s="2"/>
      <c r="B763" s="2"/>
    </row>
    <row r="764" spans="1:2" ht="15.75" x14ac:dyDescent="0.2">
      <c r="A764" s="2"/>
      <c r="B764" s="2"/>
    </row>
    <row r="765" spans="1:2" ht="15.75" x14ac:dyDescent="0.2">
      <c r="A765" s="2"/>
      <c r="B765" s="2"/>
    </row>
    <row r="766" spans="1:2" ht="15.75" x14ac:dyDescent="0.2">
      <c r="A766" s="2"/>
      <c r="B766" s="2"/>
    </row>
    <row r="767" spans="1:2" ht="15.75" x14ac:dyDescent="0.2">
      <c r="A767" s="2"/>
      <c r="B767" s="2"/>
    </row>
    <row r="768" spans="1:2" ht="15.75" x14ac:dyDescent="0.2">
      <c r="A768" s="2"/>
      <c r="B768" s="2"/>
    </row>
    <row r="769" spans="1:2" ht="15.75" x14ac:dyDescent="0.2">
      <c r="A769" s="2"/>
      <c r="B769" s="2"/>
    </row>
    <row r="770" spans="1:2" ht="15.75" x14ac:dyDescent="0.2">
      <c r="A770" s="2"/>
      <c r="B770" s="2"/>
    </row>
    <row r="771" spans="1:2" ht="15.75" x14ac:dyDescent="0.2">
      <c r="A771" s="2"/>
      <c r="B771" s="2"/>
    </row>
    <row r="772" spans="1:2" ht="15.75" x14ac:dyDescent="0.2">
      <c r="A772" s="2"/>
      <c r="B772" s="2"/>
    </row>
    <row r="773" spans="1:2" ht="15.75" x14ac:dyDescent="0.2">
      <c r="A773" s="2"/>
      <c r="B773" s="2"/>
    </row>
    <row r="774" spans="1:2" ht="15.75" x14ac:dyDescent="0.2">
      <c r="A774" s="2"/>
      <c r="B774" s="2"/>
    </row>
    <row r="775" spans="1:2" ht="15.75" x14ac:dyDescent="0.2">
      <c r="A775" s="2"/>
      <c r="B775" s="2"/>
    </row>
    <row r="776" spans="1:2" ht="15.75" x14ac:dyDescent="0.2">
      <c r="A776" s="2"/>
      <c r="B776" s="2"/>
    </row>
    <row r="777" spans="1:2" ht="15.75" x14ac:dyDescent="0.2">
      <c r="A777" s="2"/>
      <c r="B777" s="2"/>
    </row>
    <row r="778" spans="1:2" ht="15.75" x14ac:dyDescent="0.2">
      <c r="A778" s="2"/>
      <c r="B778" s="2"/>
    </row>
    <row r="779" spans="1:2" ht="15.75" x14ac:dyDescent="0.2">
      <c r="A779" s="2"/>
      <c r="B779" s="2"/>
    </row>
    <row r="780" spans="1:2" ht="15.75" x14ac:dyDescent="0.2">
      <c r="A780" s="2"/>
      <c r="B780" s="2"/>
    </row>
    <row r="781" spans="1:2" ht="15.75" x14ac:dyDescent="0.2">
      <c r="A781" s="2"/>
      <c r="B781" s="2"/>
    </row>
    <row r="782" spans="1:2" ht="15.75" x14ac:dyDescent="0.2">
      <c r="A782" s="2"/>
      <c r="B782" s="2"/>
    </row>
    <row r="783" spans="1:2" ht="15.75" x14ac:dyDescent="0.2">
      <c r="A783" s="2"/>
      <c r="B783" s="2"/>
    </row>
    <row r="784" spans="1:2" ht="15.75" x14ac:dyDescent="0.2">
      <c r="A784" s="2"/>
      <c r="B784" s="2"/>
    </row>
    <row r="785" spans="1:2" ht="15.75" x14ac:dyDescent="0.2">
      <c r="A785" s="2"/>
      <c r="B785" s="2"/>
    </row>
    <row r="786" spans="1:2" ht="15.75" x14ac:dyDescent="0.2">
      <c r="A786" s="2"/>
      <c r="B786" s="2"/>
    </row>
    <row r="787" spans="1:2" ht="15.75" x14ac:dyDescent="0.2">
      <c r="A787" s="2"/>
      <c r="B787" s="2"/>
    </row>
    <row r="788" spans="1:2" ht="15.75" x14ac:dyDescent="0.2">
      <c r="A788" s="2"/>
      <c r="B788" s="2"/>
    </row>
    <row r="789" spans="1:2" ht="15.75" x14ac:dyDescent="0.2">
      <c r="A789" s="2"/>
      <c r="B789" s="2"/>
    </row>
    <row r="790" spans="1:2" ht="15.75" x14ac:dyDescent="0.2">
      <c r="A790" s="2"/>
      <c r="B790" s="2"/>
    </row>
    <row r="791" spans="1:2" ht="15.75" x14ac:dyDescent="0.2">
      <c r="A791" s="2"/>
      <c r="B791" s="2"/>
    </row>
    <row r="792" spans="1:2" ht="15.75" x14ac:dyDescent="0.2">
      <c r="A792" s="2"/>
      <c r="B792" s="2"/>
    </row>
    <row r="793" spans="1:2" ht="15.75" x14ac:dyDescent="0.2">
      <c r="A793" s="2"/>
      <c r="B793" s="2"/>
    </row>
    <row r="794" spans="1:2" ht="15.75" x14ac:dyDescent="0.2">
      <c r="A794" s="2"/>
      <c r="B794" s="2"/>
    </row>
    <row r="795" spans="1:2" ht="15.75" x14ac:dyDescent="0.2">
      <c r="A795" s="2"/>
      <c r="B795" s="2"/>
    </row>
    <row r="796" spans="1:2" ht="15.75" x14ac:dyDescent="0.2">
      <c r="A796" s="2"/>
      <c r="B796" s="2"/>
    </row>
    <row r="797" spans="1:2" ht="15.75" x14ac:dyDescent="0.2">
      <c r="A797" s="2"/>
      <c r="B797" s="2"/>
    </row>
    <row r="798" spans="1:2" ht="15.75" x14ac:dyDescent="0.2">
      <c r="A798" s="2"/>
      <c r="B798" s="2"/>
    </row>
    <row r="799" spans="1:2" ht="15.75" x14ac:dyDescent="0.2">
      <c r="A799" s="2"/>
      <c r="B799" s="2"/>
    </row>
    <row r="800" spans="1:2" ht="15.75" x14ac:dyDescent="0.2">
      <c r="A800" s="2"/>
      <c r="B800" s="2"/>
    </row>
    <row r="801" spans="1:2" ht="15.75" x14ac:dyDescent="0.2">
      <c r="A801" s="2"/>
      <c r="B801" s="2"/>
    </row>
    <row r="802" spans="1:2" ht="15.75" x14ac:dyDescent="0.2">
      <c r="A802" s="2"/>
      <c r="B802" s="2"/>
    </row>
    <row r="803" spans="1:2" ht="15.75" x14ac:dyDescent="0.2">
      <c r="A803" s="2"/>
      <c r="B803" s="2"/>
    </row>
    <row r="804" spans="1:2" ht="15.75" x14ac:dyDescent="0.2">
      <c r="A804" s="2"/>
      <c r="B804" s="2"/>
    </row>
    <row r="805" spans="1:2" ht="15.75" x14ac:dyDescent="0.2">
      <c r="A805" s="2"/>
      <c r="B805" s="2"/>
    </row>
    <row r="806" spans="1:2" ht="15.75" x14ac:dyDescent="0.2">
      <c r="A806" s="2"/>
      <c r="B806" s="2"/>
    </row>
    <row r="807" spans="1:2" ht="15.75" x14ac:dyDescent="0.2">
      <c r="A807" s="2"/>
      <c r="B807" s="2"/>
    </row>
    <row r="808" spans="1:2" ht="15.75" x14ac:dyDescent="0.2">
      <c r="A808" s="2"/>
      <c r="B808" s="2"/>
    </row>
    <row r="809" spans="1:2" ht="15.75" x14ac:dyDescent="0.2">
      <c r="A809" s="2"/>
      <c r="B809" s="2"/>
    </row>
    <row r="810" spans="1:2" ht="15.75" x14ac:dyDescent="0.2">
      <c r="A810" s="2"/>
      <c r="B810" s="2"/>
    </row>
    <row r="811" spans="1:2" ht="15.75" x14ac:dyDescent="0.2">
      <c r="A811" s="2"/>
      <c r="B811" s="2"/>
    </row>
    <row r="812" spans="1:2" ht="15.75" x14ac:dyDescent="0.2">
      <c r="A812" s="2"/>
      <c r="B812" s="2"/>
    </row>
    <row r="813" spans="1:2" ht="15.75" x14ac:dyDescent="0.2">
      <c r="A813" s="2"/>
      <c r="B813" s="2"/>
    </row>
    <row r="814" spans="1:2" ht="15.75" x14ac:dyDescent="0.2">
      <c r="A814" s="2"/>
      <c r="B814" s="2"/>
    </row>
    <row r="815" spans="1:2" ht="15.75" x14ac:dyDescent="0.2">
      <c r="A815" s="2"/>
      <c r="B815" s="2"/>
    </row>
    <row r="816" spans="1:2" ht="15.75" x14ac:dyDescent="0.2">
      <c r="A816" s="2"/>
      <c r="B816" s="2"/>
    </row>
    <row r="817" spans="1:2" ht="15.75" x14ac:dyDescent="0.2">
      <c r="A817" s="2"/>
      <c r="B817" s="2"/>
    </row>
    <row r="818" spans="1:2" ht="15.75" x14ac:dyDescent="0.2">
      <c r="A818" s="2"/>
      <c r="B818" s="2"/>
    </row>
    <row r="819" spans="1:2" ht="15.75" x14ac:dyDescent="0.2">
      <c r="A819" s="2"/>
      <c r="B819" s="2"/>
    </row>
    <row r="820" spans="1:2" ht="15.75" x14ac:dyDescent="0.2">
      <c r="A820" s="2"/>
      <c r="B820" s="2"/>
    </row>
    <row r="821" spans="1:2" ht="15.75" x14ac:dyDescent="0.2">
      <c r="A821" s="2"/>
      <c r="B821" s="2"/>
    </row>
    <row r="822" spans="1:2" ht="15.75" x14ac:dyDescent="0.2">
      <c r="A822" s="2"/>
      <c r="B822" s="2"/>
    </row>
    <row r="823" spans="1:2" ht="15.75" x14ac:dyDescent="0.2">
      <c r="A823" s="2"/>
      <c r="B823" s="2"/>
    </row>
    <row r="824" spans="1:2" ht="15.75" x14ac:dyDescent="0.2">
      <c r="A824" s="2"/>
      <c r="B824" s="2"/>
    </row>
    <row r="825" spans="1:2" ht="15.75" x14ac:dyDescent="0.2">
      <c r="A825" s="2"/>
      <c r="B825" s="2"/>
    </row>
    <row r="826" spans="1:2" ht="15.75" x14ac:dyDescent="0.2">
      <c r="A826" s="2"/>
      <c r="B826" s="2"/>
    </row>
    <row r="827" spans="1:2" ht="15.75" x14ac:dyDescent="0.2">
      <c r="A827" s="2"/>
      <c r="B827" s="2"/>
    </row>
    <row r="828" spans="1:2" ht="15.75" x14ac:dyDescent="0.2">
      <c r="A828" s="2"/>
      <c r="B828" s="2"/>
    </row>
    <row r="829" spans="1:2" ht="15.75" x14ac:dyDescent="0.2">
      <c r="A829" s="2"/>
      <c r="B829" s="2"/>
    </row>
    <row r="830" spans="1:2" ht="15.75" x14ac:dyDescent="0.2">
      <c r="A830" s="2"/>
      <c r="B830" s="2"/>
    </row>
    <row r="831" spans="1:2" ht="15.75" x14ac:dyDescent="0.2">
      <c r="A831" s="2"/>
      <c r="B831" s="2"/>
    </row>
    <row r="832" spans="1:2" ht="15.75" x14ac:dyDescent="0.2">
      <c r="A832" s="2"/>
      <c r="B832" s="2"/>
    </row>
    <row r="833" spans="1:2" ht="15.75" x14ac:dyDescent="0.2">
      <c r="A833" s="2"/>
      <c r="B833" s="2"/>
    </row>
    <row r="834" spans="1:2" ht="15.75" x14ac:dyDescent="0.2">
      <c r="A834" s="2"/>
      <c r="B834" s="2"/>
    </row>
    <row r="835" spans="1:2" ht="15.75" x14ac:dyDescent="0.2">
      <c r="A835" s="2"/>
      <c r="B835" s="2"/>
    </row>
    <row r="836" spans="1:2" ht="15.75" x14ac:dyDescent="0.2">
      <c r="A836" s="2"/>
      <c r="B836" s="2"/>
    </row>
    <row r="837" spans="1:2" ht="15.75" x14ac:dyDescent="0.2">
      <c r="A837" s="2"/>
      <c r="B837" s="2"/>
    </row>
    <row r="838" spans="1:2" ht="15.75" x14ac:dyDescent="0.2">
      <c r="A838" s="2"/>
      <c r="B838" s="2"/>
    </row>
    <row r="839" spans="1:2" ht="15.75" x14ac:dyDescent="0.2">
      <c r="A839" s="2"/>
      <c r="B839" s="2"/>
    </row>
    <row r="840" spans="1:2" ht="15.75" x14ac:dyDescent="0.2">
      <c r="A840" s="2"/>
      <c r="B840" s="2"/>
    </row>
    <row r="841" spans="1:2" ht="15.75" x14ac:dyDescent="0.2">
      <c r="A841" s="2"/>
      <c r="B841" s="2"/>
    </row>
    <row r="842" spans="1:2" ht="15.75" x14ac:dyDescent="0.2">
      <c r="A842" s="2"/>
      <c r="B842" s="2"/>
    </row>
    <row r="843" spans="1:2" ht="15.75" x14ac:dyDescent="0.2">
      <c r="A843" s="2"/>
      <c r="B843" s="2"/>
    </row>
    <row r="844" spans="1:2" ht="15.75" x14ac:dyDescent="0.2">
      <c r="A844" s="2"/>
      <c r="B844" s="2"/>
    </row>
    <row r="845" spans="1:2" ht="15.75" x14ac:dyDescent="0.2">
      <c r="A845" s="2"/>
      <c r="B845" s="2"/>
    </row>
    <row r="846" spans="1:2" ht="15.75" x14ac:dyDescent="0.2">
      <c r="A846" s="2"/>
      <c r="B846" s="2"/>
    </row>
    <row r="847" spans="1:2" ht="15.75" x14ac:dyDescent="0.2">
      <c r="A847" s="2"/>
      <c r="B847" s="2"/>
    </row>
    <row r="848" spans="1:2" ht="15.75" x14ac:dyDescent="0.2">
      <c r="A848" s="2"/>
      <c r="B848" s="2"/>
    </row>
    <row r="849" spans="1:2" ht="15.75" x14ac:dyDescent="0.2">
      <c r="A849" s="2"/>
      <c r="B849" s="2"/>
    </row>
    <row r="850" spans="1:2" ht="15.75" x14ac:dyDescent="0.2">
      <c r="A850" s="2"/>
      <c r="B850" s="2"/>
    </row>
    <row r="851" spans="1:2" ht="15.75" x14ac:dyDescent="0.2">
      <c r="A851" s="2"/>
      <c r="B851" s="2"/>
    </row>
    <row r="852" spans="1:2" ht="15.75" x14ac:dyDescent="0.2">
      <c r="A852" s="2"/>
      <c r="B852" s="2"/>
    </row>
    <row r="853" spans="1:2" ht="15.75" x14ac:dyDescent="0.2">
      <c r="A853" s="2"/>
      <c r="B853" s="2"/>
    </row>
    <row r="854" spans="1:2" ht="15.75" x14ac:dyDescent="0.2">
      <c r="A854" s="2"/>
      <c r="B854" s="2"/>
    </row>
    <row r="855" spans="1:2" ht="15.75" x14ac:dyDescent="0.2">
      <c r="A855" s="2"/>
      <c r="B855" s="2"/>
    </row>
    <row r="856" spans="1:2" ht="15.75" x14ac:dyDescent="0.2">
      <c r="A856" s="2"/>
      <c r="B856" s="2"/>
    </row>
    <row r="857" spans="1:2" ht="15.75" x14ac:dyDescent="0.2">
      <c r="A857" s="2"/>
      <c r="B857" s="2"/>
    </row>
    <row r="858" spans="1:2" ht="15.75" x14ac:dyDescent="0.2">
      <c r="A858" s="2"/>
      <c r="B858" s="2"/>
    </row>
    <row r="859" spans="1:2" ht="15.75" x14ac:dyDescent="0.2">
      <c r="A859" s="2"/>
      <c r="B859" s="2"/>
    </row>
    <row r="860" spans="1:2" ht="15.75" x14ac:dyDescent="0.2">
      <c r="A860" s="2"/>
      <c r="B860" s="2"/>
    </row>
    <row r="861" spans="1:2" ht="15.75" x14ac:dyDescent="0.2">
      <c r="A861" s="2"/>
      <c r="B861" s="2"/>
    </row>
    <row r="862" spans="1:2" ht="15.75" x14ac:dyDescent="0.2">
      <c r="A862" s="2"/>
      <c r="B862" s="2"/>
    </row>
    <row r="863" spans="1:2" ht="15.75" x14ac:dyDescent="0.2">
      <c r="A863" s="2"/>
      <c r="B863" s="2"/>
    </row>
    <row r="864" spans="1:2" ht="15.75" x14ac:dyDescent="0.2">
      <c r="A864" s="2"/>
      <c r="B864" s="2"/>
    </row>
    <row r="865" spans="1:2" ht="15.75" x14ac:dyDescent="0.2">
      <c r="A865" s="2"/>
      <c r="B865" s="2"/>
    </row>
    <row r="866" spans="1:2" ht="15.75" x14ac:dyDescent="0.2">
      <c r="A866" s="2"/>
      <c r="B866" s="2"/>
    </row>
    <row r="867" spans="1:2" ht="15.75" x14ac:dyDescent="0.2">
      <c r="A867" s="2"/>
      <c r="B867" s="2"/>
    </row>
    <row r="868" spans="1:2" ht="15.75" x14ac:dyDescent="0.2">
      <c r="A868" s="2"/>
      <c r="B868" s="2"/>
    </row>
    <row r="869" spans="1:2" ht="15.75" x14ac:dyDescent="0.2">
      <c r="A869" s="2"/>
      <c r="B869" s="2"/>
    </row>
    <row r="870" spans="1:2" ht="15.75" x14ac:dyDescent="0.2">
      <c r="A870" s="2"/>
      <c r="B870" s="2"/>
    </row>
    <row r="871" spans="1:2" ht="15.75" x14ac:dyDescent="0.2">
      <c r="A871" s="2"/>
      <c r="B871" s="2"/>
    </row>
    <row r="872" spans="1:2" ht="15.75" x14ac:dyDescent="0.2">
      <c r="A872" s="2"/>
      <c r="B872" s="2"/>
    </row>
    <row r="873" spans="1:2" ht="15.75" x14ac:dyDescent="0.2">
      <c r="A873" s="2"/>
      <c r="B873" s="2"/>
    </row>
    <row r="874" spans="1:2" ht="15.75" x14ac:dyDescent="0.2">
      <c r="A874" s="2"/>
      <c r="B874" s="2"/>
    </row>
    <row r="875" spans="1:2" ht="15.75" x14ac:dyDescent="0.2">
      <c r="A875" s="2"/>
      <c r="B875" s="2"/>
    </row>
    <row r="876" spans="1:2" ht="15.75" x14ac:dyDescent="0.2">
      <c r="A876" s="2"/>
      <c r="B876" s="2"/>
    </row>
    <row r="877" spans="1:2" ht="15.75" x14ac:dyDescent="0.2">
      <c r="A877" s="2"/>
      <c r="B877" s="2"/>
    </row>
    <row r="878" spans="1:2" ht="15.75" x14ac:dyDescent="0.2">
      <c r="A878" s="2"/>
      <c r="B878" s="2"/>
    </row>
    <row r="879" spans="1:2" ht="15.75" x14ac:dyDescent="0.2">
      <c r="A879" s="2"/>
      <c r="B879" s="2"/>
    </row>
    <row r="880" spans="1:2" ht="15.75" x14ac:dyDescent="0.2">
      <c r="A880" s="2"/>
      <c r="B880" s="2"/>
    </row>
    <row r="881" spans="1:2" ht="15.75" x14ac:dyDescent="0.2">
      <c r="A881" s="2"/>
      <c r="B881" s="2"/>
    </row>
    <row r="882" spans="1:2" ht="15.75" x14ac:dyDescent="0.2">
      <c r="A882" s="2"/>
      <c r="B882" s="2"/>
    </row>
    <row r="883" spans="1:2" ht="15.75" x14ac:dyDescent="0.2">
      <c r="A883" s="2"/>
      <c r="B883" s="2"/>
    </row>
    <row r="884" spans="1:2" ht="15.75" x14ac:dyDescent="0.2">
      <c r="A884" s="2"/>
      <c r="B884" s="2"/>
    </row>
    <row r="885" spans="1:2" ht="15.75" x14ac:dyDescent="0.2">
      <c r="A885" s="2"/>
      <c r="B885" s="2"/>
    </row>
    <row r="886" spans="1:2" ht="15.75" x14ac:dyDescent="0.2">
      <c r="A886" s="2"/>
      <c r="B886" s="2"/>
    </row>
    <row r="887" spans="1:2" ht="15.75" x14ac:dyDescent="0.2">
      <c r="A887" s="2"/>
      <c r="B887" s="2"/>
    </row>
    <row r="888" spans="1:2" ht="15.75" x14ac:dyDescent="0.2">
      <c r="A888" s="2"/>
      <c r="B888" s="2"/>
    </row>
    <row r="889" spans="1:2" ht="15.75" x14ac:dyDescent="0.2">
      <c r="A889" s="2"/>
      <c r="B889" s="2"/>
    </row>
    <row r="890" spans="1:2" ht="15.75" x14ac:dyDescent="0.2">
      <c r="A890" s="2"/>
      <c r="B890" s="2"/>
    </row>
    <row r="891" spans="1:2" ht="15.75" x14ac:dyDescent="0.2">
      <c r="A891" s="2"/>
      <c r="B891" s="2"/>
    </row>
    <row r="892" spans="1:2" ht="15.75" x14ac:dyDescent="0.2">
      <c r="A892" s="2"/>
      <c r="B892" s="2"/>
    </row>
    <row r="893" spans="1:2" ht="15.75" x14ac:dyDescent="0.2">
      <c r="A893" s="2"/>
      <c r="B893" s="2"/>
    </row>
    <row r="894" spans="1:2" ht="15.75" x14ac:dyDescent="0.2">
      <c r="A894" s="2"/>
      <c r="B894" s="2"/>
    </row>
    <row r="895" spans="1:2" ht="15.75" x14ac:dyDescent="0.2">
      <c r="A895" s="2"/>
      <c r="B895" s="2"/>
    </row>
    <row r="896" spans="1:2" ht="15.75" x14ac:dyDescent="0.2">
      <c r="A896" s="2"/>
      <c r="B896" s="2"/>
    </row>
    <row r="897" spans="1:2" ht="15.75" x14ac:dyDescent="0.2">
      <c r="A897" s="2"/>
      <c r="B897" s="2"/>
    </row>
    <row r="898" spans="1:2" ht="15.75" x14ac:dyDescent="0.2">
      <c r="A898" s="2"/>
      <c r="B898" s="2"/>
    </row>
    <row r="899" spans="1:2" ht="15.75" x14ac:dyDescent="0.2">
      <c r="A899" s="2"/>
      <c r="B899" s="2"/>
    </row>
    <row r="900" spans="1:2" ht="15.75" x14ac:dyDescent="0.2">
      <c r="A900" s="2"/>
      <c r="B900" s="2"/>
    </row>
    <row r="901" spans="1:2" ht="15.75" x14ac:dyDescent="0.2">
      <c r="A901" s="2"/>
      <c r="B901" s="2"/>
    </row>
    <row r="902" spans="1:2" ht="15.75" x14ac:dyDescent="0.2">
      <c r="A902" s="2"/>
      <c r="B902" s="2"/>
    </row>
    <row r="903" spans="1:2" ht="15.75" x14ac:dyDescent="0.2">
      <c r="A903" s="2"/>
      <c r="B903" s="2"/>
    </row>
    <row r="904" spans="1:2" ht="15.75" x14ac:dyDescent="0.2">
      <c r="A904" s="2"/>
      <c r="B904" s="2"/>
    </row>
    <row r="905" spans="1:2" ht="15.75" x14ac:dyDescent="0.2">
      <c r="A905" s="2"/>
      <c r="B905" s="2"/>
    </row>
    <row r="906" spans="1:2" ht="15.75" x14ac:dyDescent="0.2">
      <c r="A906" s="2"/>
      <c r="B906" s="2"/>
    </row>
    <row r="907" spans="1:2" ht="15.75" x14ac:dyDescent="0.2">
      <c r="A907" s="2"/>
      <c r="B907" s="2"/>
    </row>
    <row r="908" spans="1:2" ht="15.75" x14ac:dyDescent="0.2">
      <c r="A908" s="2"/>
      <c r="B908" s="2"/>
    </row>
    <row r="909" spans="1:2" ht="15.75" x14ac:dyDescent="0.2">
      <c r="A909" s="2"/>
      <c r="B909" s="2"/>
    </row>
    <row r="910" spans="1:2" ht="15.75" x14ac:dyDescent="0.2">
      <c r="A910" s="2"/>
      <c r="B910" s="2"/>
    </row>
    <row r="911" spans="1:2" ht="15.75" x14ac:dyDescent="0.2">
      <c r="A911" s="2"/>
      <c r="B911" s="2"/>
    </row>
    <row r="912" spans="1:2" ht="15.75" x14ac:dyDescent="0.2">
      <c r="A912" s="2"/>
      <c r="B912" s="2"/>
    </row>
    <row r="913" spans="1:2" ht="15.75" x14ac:dyDescent="0.2">
      <c r="A913" s="2"/>
      <c r="B913" s="2"/>
    </row>
    <row r="914" spans="1:2" ht="15.75" x14ac:dyDescent="0.2">
      <c r="A914" s="2"/>
      <c r="B914" s="2"/>
    </row>
    <row r="915" spans="1:2" ht="15.75" x14ac:dyDescent="0.2">
      <c r="A915" s="2"/>
      <c r="B915" s="2"/>
    </row>
    <row r="916" spans="1:2" ht="15.75" x14ac:dyDescent="0.2">
      <c r="A916" s="2"/>
      <c r="B916" s="2"/>
    </row>
    <row r="917" spans="1:2" ht="15.75" x14ac:dyDescent="0.2">
      <c r="A917" s="2"/>
      <c r="B917" s="2"/>
    </row>
    <row r="918" spans="1:2" ht="15.75" x14ac:dyDescent="0.2">
      <c r="A918" s="2"/>
      <c r="B918" s="2"/>
    </row>
    <row r="919" spans="1:2" ht="15.75" x14ac:dyDescent="0.2">
      <c r="A919" s="2"/>
      <c r="B919" s="2"/>
    </row>
    <row r="920" spans="1:2" ht="15.75" x14ac:dyDescent="0.2">
      <c r="A920" s="2"/>
      <c r="B920" s="2"/>
    </row>
    <row r="921" spans="1:2" ht="15.75" x14ac:dyDescent="0.2">
      <c r="A921" s="2"/>
      <c r="B921" s="2"/>
    </row>
    <row r="922" spans="1:2" ht="15.75" x14ac:dyDescent="0.2">
      <c r="A922" s="2"/>
      <c r="B922" s="2"/>
    </row>
    <row r="923" spans="1:2" ht="15.75" x14ac:dyDescent="0.2">
      <c r="A923" s="2"/>
      <c r="B923" s="2"/>
    </row>
    <row r="924" spans="1:2" ht="15.75" x14ac:dyDescent="0.2">
      <c r="A924" s="2"/>
      <c r="B924" s="2"/>
    </row>
    <row r="925" spans="1:2" ht="15.75" x14ac:dyDescent="0.2">
      <c r="A925" s="2"/>
      <c r="B925" s="2"/>
    </row>
    <row r="926" spans="1:2" ht="15.75" x14ac:dyDescent="0.2">
      <c r="A926" s="2"/>
      <c r="B926" s="2"/>
    </row>
    <row r="927" spans="1:2" ht="15.75" x14ac:dyDescent="0.2">
      <c r="A927" s="2"/>
      <c r="B927" s="2"/>
    </row>
    <row r="928" spans="1:2" ht="15.75" x14ac:dyDescent="0.2">
      <c r="A928" s="2"/>
      <c r="B928" s="2"/>
    </row>
    <row r="929" spans="1:2" ht="15.75" x14ac:dyDescent="0.2">
      <c r="A929" s="2"/>
      <c r="B929" s="2"/>
    </row>
    <row r="930" spans="1:2" ht="15.75" x14ac:dyDescent="0.2">
      <c r="A930" s="2"/>
      <c r="B930" s="2"/>
    </row>
    <row r="931" spans="1:2" ht="15.75" x14ac:dyDescent="0.2">
      <c r="A931" s="2"/>
      <c r="B931" s="2"/>
    </row>
    <row r="932" spans="1:2" ht="15.75" x14ac:dyDescent="0.2">
      <c r="A932" s="2"/>
      <c r="B932" s="2"/>
    </row>
    <row r="933" spans="1:2" ht="15.75" x14ac:dyDescent="0.2">
      <c r="A933" s="2"/>
      <c r="B933" s="2"/>
    </row>
    <row r="934" spans="1:2" ht="15.75" x14ac:dyDescent="0.2">
      <c r="A934" s="2"/>
      <c r="B934" s="2"/>
    </row>
    <row r="935" spans="1:2" ht="15.75" x14ac:dyDescent="0.2">
      <c r="A935" s="2"/>
      <c r="B935" s="2"/>
    </row>
    <row r="936" spans="1:2" ht="15.75" x14ac:dyDescent="0.2">
      <c r="A936" s="2"/>
      <c r="B936" s="2"/>
    </row>
    <row r="937" spans="1:2" ht="15.75" x14ac:dyDescent="0.2">
      <c r="A937" s="2"/>
      <c r="B937" s="2"/>
    </row>
    <row r="938" spans="1:2" ht="15.75" x14ac:dyDescent="0.2">
      <c r="A938" s="2"/>
      <c r="B938" s="2"/>
    </row>
    <row r="939" spans="1:2" ht="15.75" x14ac:dyDescent="0.2">
      <c r="A939" s="2"/>
      <c r="B939" s="2"/>
    </row>
    <row r="940" spans="1:2" ht="15.75" x14ac:dyDescent="0.2">
      <c r="A940" s="2"/>
      <c r="B940" s="2"/>
    </row>
    <row r="941" spans="1:2" ht="15.75" x14ac:dyDescent="0.2">
      <c r="A941" s="2"/>
      <c r="B941" s="2"/>
    </row>
    <row r="942" spans="1:2" ht="15.75" x14ac:dyDescent="0.2">
      <c r="A942" s="2"/>
      <c r="B942" s="2"/>
    </row>
    <row r="943" spans="1:2" ht="15.75" x14ac:dyDescent="0.2">
      <c r="A943" s="2"/>
      <c r="B943" s="2"/>
    </row>
    <row r="944" spans="1:2" ht="15.75" x14ac:dyDescent="0.2">
      <c r="A944" s="2"/>
      <c r="B944" s="2"/>
    </row>
    <row r="945" spans="1:2" ht="15.75" x14ac:dyDescent="0.2">
      <c r="A945" s="2"/>
      <c r="B945" s="2"/>
    </row>
    <row r="946" spans="1:2" ht="15.75" x14ac:dyDescent="0.2">
      <c r="A946" s="2"/>
      <c r="B946" s="2"/>
    </row>
    <row r="947" spans="1:2" ht="15.75" x14ac:dyDescent="0.2">
      <c r="A947" s="2"/>
      <c r="B947" s="2"/>
    </row>
    <row r="948" spans="1:2" ht="15.75" x14ac:dyDescent="0.2">
      <c r="A948" s="2"/>
      <c r="B948" s="2"/>
    </row>
    <row r="949" spans="1:2" ht="15.75" x14ac:dyDescent="0.2">
      <c r="A949" s="2"/>
      <c r="B949" s="2"/>
    </row>
    <row r="950" spans="1:2" ht="15.75" x14ac:dyDescent="0.2">
      <c r="A950" s="2"/>
      <c r="B950" s="2"/>
    </row>
    <row r="951" spans="1:2" ht="15.75" x14ac:dyDescent="0.2">
      <c r="A951" s="2"/>
      <c r="B951" s="2"/>
    </row>
    <row r="952" spans="1:2" ht="15.75" x14ac:dyDescent="0.2">
      <c r="A952" s="2"/>
      <c r="B952" s="2"/>
    </row>
    <row r="953" spans="1:2" ht="15.75" x14ac:dyDescent="0.2">
      <c r="A953" s="2"/>
      <c r="B953" s="2"/>
    </row>
    <row r="954" spans="1:2" ht="15.75" x14ac:dyDescent="0.2">
      <c r="A954" s="2"/>
      <c r="B954" s="2"/>
    </row>
    <row r="955" spans="1:2" ht="15.75" x14ac:dyDescent="0.2">
      <c r="A955" s="2"/>
      <c r="B955" s="2"/>
    </row>
    <row r="956" spans="1:2" ht="15.75" x14ac:dyDescent="0.2">
      <c r="A956" s="2"/>
      <c r="B956" s="2"/>
    </row>
    <row r="957" spans="1:2" ht="15.75" x14ac:dyDescent="0.2">
      <c r="A957" s="2"/>
      <c r="B957" s="2"/>
    </row>
    <row r="958" spans="1:2" ht="15.75" x14ac:dyDescent="0.2">
      <c r="A958" s="2"/>
      <c r="B958" s="2"/>
    </row>
    <row r="959" spans="1:2" ht="15.75" x14ac:dyDescent="0.2">
      <c r="A959" s="2"/>
      <c r="B959" s="2"/>
    </row>
    <row r="960" spans="1:2" ht="15.75" x14ac:dyDescent="0.2">
      <c r="A960" s="2"/>
      <c r="B960" s="2"/>
    </row>
    <row r="961" spans="1:2" ht="15.75" x14ac:dyDescent="0.2">
      <c r="A961" s="2"/>
      <c r="B961" s="2"/>
    </row>
    <row r="962" spans="1:2" ht="15.75" x14ac:dyDescent="0.2">
      <c r="A962" s="2"/>
      <c r="B962" s="2"/>
    </row>
    <row r="963" spans="1:2" ht="15.75" x14ac:dyDescent="0.2">
      <c r="A963" s="2"/>
      <c r="B963" s="2"/>
    </row>
    <row r="964" spans="1:2" ht="15.75" x14ac:dyDescent="0.2">
      <c r="A964" s="2"/>
      <c r="B964" s="2"/>
    </row>
    <row r="965" spans="1:2" ht="15.75" x14ac:dyDescent="0.2">
      <c r="A965" s="2"/>
      <c r="B965" s="2"/>
    </row>
    <row r="966" spans="1:2" ht="15.75" x14ac:dyDescent="0.2">
      <c r="A966" s="2"/>
      <c r="B966" s="2"/>
    </row>
    <row r="967" spans="1:2" ht="15.75" x14ac:dyDescent="0.2">
      <c r="A967" s="2"/>
      <c r="B967" s="2"/>
    </row>
    <row r="968" spans="1:2" ht="15.75" x14ac:dyDescent="0.2">
      <c r="A968" s="2"/>
      <c r="B968" s="2"/>
    </row>
    <row r="969" spans="1:2" ht="15.75" x14ac:dyDescent="0.2">
      <c r="A969" s="2"/>
      <c r="B969" s="2"/>
    </row>
    <row r="970" spans="1:2" ht="15.75" x14ac:dyDescent="0.2">
      <c r="A970" s="2"/>
      <c r="B970" s="2"/>
    </row>
    <row r="971" spans="1:2" ht="15.75" x14ac:dyDescent="0.2">
      <c r="A971" s="2"/>
      <c r="B971" s="2"/>
    </row>
    <row r="972" spans="1:2" ht="15.75" x14ac:dyDescent="0.2">
      <c r="A972" s="2"/>
      <c r="B972" s="2"/>
    </row>
    <row r="973" spans="1:2" ht="15.75" x14ac:dyDescent="0.2">
      <c r="A973" s="2"/>
      <c r="B973" s="2"/>
    </row>
    <row r="974" spans="1:2" ht="15.75" x14ac:dyDescent="0.2">
      <c r="A974" s="2"/>
      <c r="B974" s="2"/>
    </row>
    <row r="975" spans="1:2" ht="15.75" x14ac:dyDescent="0.2">
      <c r="A975" s="2"/>
      <c r="B975" s="2"/>
    </row>
    <row r="976" spans="1:2" ht="15.75" x14ac:dyDescent="0.2">
      <c r="A976" s="2"/>
      <c r="B976" s="2"/>
    </row>
    <row r="977" spans="1:2" ht="15.75" x14ac:dyDescent="0.2">
      <c r="A977" s="2"/>
      <c r="B977" s="2"/>
    </row>
    <row r="978" spans="1:2" ht="15.75" x14ac:dyDescent="0.2">
      <c r="A978" s="2"/>
      <c r="B978" s="2"/>
    </row>
    <row r="979" spans="1:2" ht="15.75" x14ac:dyDescent="0.2">
      <c r="A979" s="2"/>
      <c r="B979" s="2"/>
    </row>
    <row r="980" spans="1:2" ht="15.75" x14ac:dyDescent="0.2">
      <c r="A980" s="2"/>
      <c r="B980" s="2"/>
    </row>
    <row r="981" spans="1:2" ht="15.75" x14ac:dyDescent="0.2">
      <c r="A981" s="2"/>
      <c r="B981" s="2"/>
    </row>
    <row r="982" spans="1:2" ht="15.75" x14ac:dyDescent="0.2">
      <c r="A982" s="2"/>
      <c r="B982" s="2"/>
    </row>
    <row r="983" spans="1:2" ht="15.75" x14ac:dyDescent="0.2">
      <c r="A983" s="2"/>
      <c r="B983" s="2"/>
    </row>
    <row r="984" spans="1:2" ht="15.75" x14ac:dyDescent="0.2">
      <c r="A984" s="2"/>
      <c r="B984" s="2"/>
    </row>
    <row r="985" spans="1:2" ht="15.75" x14ac:dyDescent="0.2">
      <c r="A985" s="2"/>
      <c r="B985" s="2"/>
    </row>
    <row r="986" spans="1:2" ht="15.75" x14ac:dyDescent="0.2">
      <c r="A986" s="2"/>
      <c r="B986" s="2"/>
    </row>
    <row r="987" spans="1:2" ht="15.75" x14ac:dyDescent="0.2">
      <c r="A987" s="2"/>
      <c r="B987" s="2"/>
    </row>
    <row r="988" spans="1:2" ht="15.75" x14ac:dyDescent="0.2">
      <c r="A988" s="2"/>
      <c r="B988" s="2"/>
    </row>
    <row r="989" spans="1:2" ht="15.75" x14ac:dyDescent="0.2">
      <c r="A989" s="2"/>
      <c r="B989" s="2"/>
    </row>
    <row r="990" spans="1:2" ht="15.75" x14ac:dyDescent="0.2">
      <c r="A990" s="2"/>
      <c r="B990" s="2"/>
    </row>
    <row r="991" spans="1:2" ht="15.75" x14ac:dyDescent="0.2">
      <c r="A991" s="2"/>
      <c r="B991" s="2"/>
    </row>
    <row r="992" spans="1:2" ht="15.75" x14ac:dyDescent="0.2">
      <c r="A992" s="2"/>
      <c r="B992" s="2"/>
    </row>
    <row r="993" spans="1:2" ht="15.75" x14ac:dyDescent="0.2">
      <c r="A993" s="2"/>
      <c r="B993" s="2"/>
    </row>
    <row r="994" spans="1:2" ht="15.75" x14ac:dyDescent="0.2">
      <c r="A994" s="2"/>
      <c r="B994" s="2"/>
    </row>
    <row r="995" spans="1:2" ht="15.75" x14ac:dyDescent="0.2">
      <c r="A995" s="2"/>
      <c r="B995" s="2"/>
    </row>
    <row r="996" spans="1:2" ht="15.75" x14ac:dyDescent="0.2">
      <c r="A996" s="2"/>
      <c r="B996" s="2"/>
    </row>
    <row r="997" spans="1:2" ht="15.75" x14ac:dyDescent="0.2">
      <c r="A997" s="2"/>
      <c r="B997" s="2"/>
    </row>
    <row r="998" spans="1:2" ht="15.75" x14ac:dyDescent="0.2">
      <c r="A998" s="2"/>
      <c r="B998" s="2"/>
    </row>
    <row r="999" spans="1:2" ht="15.75" x14ac:dyDescent="0.2">
      <c r="A999" s="2"/>
      <c r="B999" s="2"/>
    </row>
    <row r="1000" spans="1:2" ht="15.75" x14ac:dyDescent="0.2">
      <c r="A1000" s="2"/>
      <c r="B1000" s="2"/>
    </row>
  </sheetData>
  <sheetProtection algorithmName="SHA-512" hashValue="qAtzKRN54QXngCAt7c7Gvl9/NJXrNdmciyGf5N0M0QPChfIkVcNlwjT8JADXe3gsIpEM4MN0sLLfInKuUfWK0g==" saltValue="Yq3dzTSnCQSTehGtHHTfyQ==" spinCount="100000" sheet="1" objects="1" scenarios="1"/>
  <protectedRanges>
    <protectedRange sqref="F170:G170 F81:F85 G81:G128 F87:F122 G130:G169 F124:F156 F158:F169 F11:G80" name="Intervalo1_1_1"/>
    <protectedRange sqref="F183:G184 F180:G181" name="Intervalo1_1_2"/>
  </protectedRanges>
  <mergeCells count="88">
    <mergeCell ref="A11:A65"/>
    <mergeCell ref="F9:G9"/>
    <mergeCell ref="A66:A100"/>
    <mergeCell ref="H9:H10"/>
    <mergeCell ref="A9:A10"/>
    <mergeCell ref="B9:B10"/>
    <mergeCell ref="C9:C10"/>
    <mergeCell ref="D9:D10"/>
    <mergeCell ref="E9:E10"/>
    <mergeCell ref="AH9:AH10"/>
    <mergeCell ref="AI9:AI10"/>
    <mergeCell ref="X9:X10"/>
    <mergeCell ref="Y9:Y10"/>
    <mergeCell ref="Z9:Z10"/>
    <mergeCell ref="AA9:AA10"/>
    <mergeCell ref="AB9:AB10"/>
    <mergeCell ref="AC9:AC10"/>
    <mergeCell ref="AD9:AD10"/>
    <mergeCell ref="V9:V10"/>
    <mergeCell ref="W9:W10"/>
    <mergeCell ref="AE9:AE10"/>
    <mergeCell ref="AF9:AF10"/>
    <mergeCell ref="AG9:AG10"/>
    <mergeCell ref="Q9:Q10"/>
    <mergeCell ref="R9:R10"/>
    <mergeCell ref="S9:S10"/>
    <mergeCell ref="T9:T10"/>
    <mergeCell ref="U9:U10"/>
    <mergeCell ref="A101:A132"/>
    <mergeCell ref="A133:A170"/>
    <mergeCell ref="A1:AI1"/>
    <mergeCell ref="A2:AI2"/>
    <mergeCell ref="B6:C6"/>
    <mergeCell ref="A8:M8"/>
    <mergeCell ref="N8:X8"/>
    <mergeCell ref="Y8:AI8"/>
    <mergeCell ref="B4:M4"/>
    <mergeCell ref="I9:I10"/>
    <mergeCell ref="J9:J10"/>
    <mergeCell ref="K9:L9"/>
    <mergeCell ref="M9:M10"/>
    <mergeCell ref="N9:N10"/>
    <mergeCell ref="O9:O10"/>
    <mergeCell ref="P9:P10"/>
    <mergeCell ref="K178:L178"/>
    <mergeCell ref="A178:A179"/>
    <mergeCell ref="B178:B179"/>
    <mergeCell ref="C178:C179"/>
    <mergeCell ref="D178:D179"/>
    <mergeCell ref="E178:E179"/>
    <mergeCell ref="M178:M179"/>
    <mergeCell ref="A190:A191"/>
    <mergeCell ref="B190:B191"/>
    <mergeCell ref="C190:C191"/>
    <mergeCell ref="D190:D191"/>
    <mergeCell ref="E190:E191"/>
    <mergeCell ref="F190:G190"/>
    <mergeCell ref="H190:H191"/>
    <mergeCell ref="I190:I191"/>
    <mergeCell ref="J190:J191"/>
    <mergeCell ref="K190:L190"/>
    <mergeCell ref="M190:M191"/>
    <mergeCell ref="F178:G178"/>
    <mergeCell ref="H178:H179"/>
    <mergeCell ref="I178:I179"/>
    <mergeCell ref="J178:J179"/>
    <mergeCell ref="K202:L202"/>
    <mergeCell ref="A202:A203"/>
    <mergeCell ref="B202:B203"/>
    <mergeCell ref="C202:C203"/>
    <mergeCell ref="D202:D203"/>
    <mergeCell ref="E202:E203"/>
    <mergeCell ref="M202:M203"/>
    <mergeCell ref="A214:A215"/>
    <mergeCell ref="B214:B215"/>
    <mergeCell ref="C214:C215"/>
    <mergeCell ref="D214:D215"/>
    <mergeCell ref="E214:E215"/>
    <mergeCell ref="F214:G214"/>
    <mergeCell ref="H214:H215"/>
    <mergeCell ref="I214:I215"/>
    <mergeCell ref="J214:J215"/>
    <mergeCell ref="K214:L214"/>
    <mergeCell ref="M214:M215"/>
    <mergeCell ref="F202:G202"/>
    <mergeCell ref="H202:H203"/>
    <mergeCell ref="I202:I203"/>
    <mergeCell ref="J202:J203"/>
  </mergeCells>
  <conditionalFormatting sqref="N11:N170">
    <cfRule type="cellIs" dxfId="22" priority="8" stopIfTrue="1" operator="equal">
      <formula>"x"</formula>
    </cfRule>
  </conditionalFormatting>
  <conditionalFormatting sqref="O11:O170">
    <cfRule type="cellIs" dxfId="21" priority="7" operator="equal">
      <formula>"x"</formula>
    </cfRule>
  </conditionalFormatting>
  <conditionalFormatting sqref="P11:P170">
    <cfRule type="cellIs" dxfId="20" priority="6" operator="equal">
      <formula>"x"</formula>
    </cfRule>
  </conditionalFormatting>
  <conditionalFormatting sqref="Q11:Q170">
    <cfRule type="cellIs" dxfId="19" priority="5" stopIfTrue="1" operator="equal">
      <formula>"x"</formula>
    </cfRule>
  </conditionalFormatting>
  <conditionalFormatting sqref="R11:R170">
    <cfRule type="cellIs" dxfId="18" priority="4" operator="equal">
      <formula>"x"</formula>
    </cfRule>
  </conditionalFormatting>
  <conditionalFormatting sqref="S11:S170">
    <cfRule type="cellIs" dxfId="17" priority="1" stopIfTrue="1" operator="equal">
      <formula>$AN$7</formula>
    </cfRule>
    <cfRule type="cellIs" dxfId="16" priority="2" stopIfTrue="1" operator="equal">
      <formula>$AN$6</formula>
    </cfRule>
  </conditionalFormatting>
  <conditionalFormatting sqref="S149:S170">
    <cfRule type="cellIs" dxfId="15" priority="3" stopIfTrue="1" operator="equal">
      <formula>"x"</formula>
    </cfRule>
  </conditionalFormatting>
  <conditionalFormatting sqref="AN6:AN7">
    <cfRule type="cellIs" dxfId="14" priority="9" stopIfTrue="1" operator="equal">
      <formula>$AN$6</formula>
    </cfRule>
  </conditionalFormatting>
  <dataValidations count="1">
    <dataValidation type="list" allowBlank="1" showInputMessage="1" showErrorMessage="1" sqref="S11:S170" xr:uid="{92293717-F975-448F-A3F9-E3619CFF5696}">
      <formula1>$AN$6:$AN$7</formula1>
    </dataValidation>
  </dataValidations>
  <hyperlinks>
    <hyperlink ref="U158" r:id="rId1" xr:uid="{DFD40903-FF5E-41D4-B4C6-BC41E3D6005C}"/>
  </hyperlinks>
  <pageMargins left="0.511811024" right="0.511811024" top="0.78740157499999996" bottom="0.78740157499999996" header="0" footer="0"/>
  <pageSetup orientation="portrait"/>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994"/>
  <sheetViews>
    <sheetView showGridLines="0" zoomScale="90" zoomScaleNormal="90" workbookViewId="0">
      <selection activeCell="F32" sqref="F32:F35"/>
    </sheetView>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34" customWidth="1"/>
    <col min="27" max="28" width="3.625" customWidth="1"/>
  </cols>
  <sheetData>
    <row r="1" spans="1:28" x14ac:dyDescent="0.25">
      <c r="A1" s="403"/>
      <c r="B1" s="980" t="s">
        <v>0</v>
      </c>
      <c r="C1" s="938"/>
      <c r="D1" s="938"/>
      <c r="E1" s="938"/>
      <c r="F1" s="938"/>
      <c r="G1" s="938"/>
      <c r="H1" s="938"/>
      <c r="I1" s="938"/>
      <c r="J1" s="938"/>
      <c r="K1" s="938"/>
      <c r="L1" s="938"/>
      <c r="M1" s="938"/>
      <c r="N1" s="938"/>
      <c r="O1" s="938"/>
      <c r="P1" s="938"/>
      <c r="Q1" s="938"/>
      <c r="R1" s="938"/>
      <c r="S1" s="938"/>
      <c r="T1" s="938"/>
      <c r="U1" s="938"/>
      <c r="V1" s="938"/>
      <c r="W1" s="938"/>
      <c r="X1" s="403"/>
    </row>
    <row r="2" spans="1:28" ht="21" customHeight="1" x14ac:dyDescent="0.25">
      <c r="A2" s="404"/>
      <c r="B2" s="938"/>
      <c r="C2" s="938"/>
      <c r="D2" s="938"/>
      <c r="E2" s="938"/>
      <c r="F2" s="938"/>
      <c r="G2" s="938"/>
      <c r="H2" s="938"/>
      <c r="I2" s="938"/>
      <c r="J2" s="938"/>
      <c r="K2" s="938"/>
      <c r="L2" s="938"/>
      <c r="M2" s="938"/>
      <c r="N2" s="938"/>
      <c r="O2" s="938"/>
      <c r="P2" s="938"/>
      <c r="Q2" s="938"/>
      <c r="R2" s="938"/>
      <c r="S2" s="938"/>
      <c r="T2" s="938"/>
      <c r="U2" s="938"/>
      <c r="V2" s="938"/>
      <c r="W2" s="938"/>
      <c r="X2" s="404"/>
      <c r="Y2" s="156"/>
      <c r="Z2" s="156"/>
      <c r="AA2" s="156"/>
      <c r="AB2" s="156"/>
    </row>
    <row r="3" spans="1:28" ht="33.75" customHeight="1" x14ac:dyDescent="0.35">
      <c r="A3" s="403"/>
      <c r="B3" s="981" t="str">
        <f>'Monitoria Anual - 3'!A2</f>
        <v>Plano de Ação Nacional para a Conservação dos Sistemas Lacustres e Lagunares do Sul do Brasil - PAN Lagoas do Sul</v>
      </c>
      <c r="C3" s="982"/>
      <c r="D3" s="982"/>
      <c r="E3" s="982"/>
      <c r="F3" s="982"/>
      <c r="G3" s="982"/>
      <c r="H3" s="982"/>
      <c r="I3" s="982"/>
      <c r="J3" s="982"/>
      <c r="K3" s="982"/>
      <c r="L3" s="982"/>
      <c r="M3" s="982"/>
      <c r="N3" s="982"/>
      <c r="O3" s="982"/>
      <c r="P3" s="982"/>
      <c r="Q3" s="982"/>
      <c r="R3" s="982"/>
      <c r="S3" s="982"/>
      <c r="T3" s="982"/>
      <c r="U3" s="982"/>
      <c r="V3" s="982"/>
      <c r="W3" s="982"/>
      <c r="X3" s="403"/>
      <c r="Y3" s="155"/>
      <c r="Z3" s="155"/>
      <c r="AA3" s="155"/>
      <c r="AB3" s="155"/>
    </row>
    <row r="4" spans="1:28" x14ac:dyDescent="0.25">
      <c r="A4" s="403"/>
      <c r="B4" s="155"/>
      <c r="C4" s="155"/>
      <c r="D4" s="155"/>
      <c r="E4" s="155"/>
      <c r="F4" s="155"/>
      <c r="G4" s="155"/>
      <c r="H4" s="155"/>
      <c r="I4" s="155"/>
      <c r="J4" s="157"/>
      <c r="K4" s="157"/>
      <c r="L4" s="157"/>
      <c r="M4" s="157"/>
      <c r="N4" s="157"/>
      <c r="O4" s="157"/>
      <c r="P4" s="155"/>
      <c r="Q4" s="155"/>
      <c r="R4" s="155"/>
      <c r="S4" s="155"/>
      <c r="T4" s="155"/>
      <c r="U4" s="155"/>
      <c r="V4" s="155"/>
      <c r="W4" s="155"/>
      <c r="X4" s="403"/>
      <c r="Y4" s="155"/>
      <c r="Z4" s="155"/>
      <c r="AA4" s="155"/>
      <c r="AB4" s="155"/>
    </row>
    <row r="5" spans="1:28" ht="45" customHeight="1" x14ac:dyDescent="0.2">
      <c r="A5" s="405"/>
      <c r="B5" s="983" t="s">
        <v>1713</v>
      </c>
      <c r="C5" s="938"/>
      <c r="D5" s="1055" t="str">
        <f>'Monitoria Anual - 3'!B4</f>
        <v>Promover a conservação das espécies e ecossistemas e o reconhecimento e apoio aos modos de vida sustentáveis e/ou tradicionais associados ao território das lagoas da planície costeira do sul do Brasil</v>
      </c>
      <c r="E5" s="1055"/>
      <c r="F5" s="1055"/>
      <c r="G5" s="1055"/>
      <c r="H5" s="1055"/>
      <c r="I5" s="1055"/>
      <c r="J5" s="1055"/>
      <c r="K5" s="1055"/>
      <c r="L5" s="1055"/>
      <c r="M5" s="1055"/>
      <c r="N5" s="1055"/>
      <c r="O5" s="1055"/>
      <c r="P5" s="1055"/>
      <c r="Q5" s="1056"/>
      <c r="R5" s="863"/>
      <c r="S5" s="159"/>
      <c r="T5" s="159"/>
      <c r="U5" s="159"/>
      <c r="V5" s="159"/>
      <c r="W5" s="159"/>
      <c r="X5" s="405"/>
      <c r="Y5" s="159"/>
      <c r="Z5" s="159"/>
      <c r="AA5" s="159"/>
      <c r="AB5" s="159"/>
    </row>
    <row r="6" spans="1:28" x14ac:dyDescent="0.25">
      <c r="A6" s="403"/>
      <c r="B6" s="155"/>
      <c r="C6" s="155"/>
      <c r="D6" s="864"/>
      <c r="E6" s="864"/>
      <c r="F6" s="864"/>
      <c r="G6" s="864"/>
      <c r="H6" s="864"/>
      <c r="I6" s="864"/>
      <c r="J6" s="865"/>
      <c r="K6" s="865"/>
      <c r="L6" s="865"/>
      <c r="M6" s="865"/>
      <c r="N6" s="865"/>
      <c r="O6" s="865"/>
      <c r="P6" s="864"/>
      <c r="Q6" s="864"/>
      <c r="R6" s="155"/>
      <c r="S6" s="155"/>
      <c r="T6" s="155"/>
      <c r="U6" s="155"/>
      <c r="V6" s="155"/>
      <c r="W6" s="155"/>
      <c r="X6" s="403"/>
      <c r="Y6" s="155"/>
      <c r="Z6" s="155"/>
      <c r="AA6" s="155"/>
      <c r="AB6" s="155"/>
    </row>
    <row r="7" spans="1:28" ht="26.25" customHeight="1" x14ac:dyDescent="0.25">
      <c r="A7" s="403"/>
      <c r="B7" s="983" t="s">
        <v>4</v>
      </c>
      <c r="C7" s="938"/>
      <c r="D7" s="1052" t="str">
        <f>'Monitoria Anual - 3'!B6</f>
        <v>setembro e outubro de 2022</v>
      </c>
      <c r="E7" s="1053"/>
      <c r="F7" s="1053"/>
      <c r="G7" s="1054"/>
      <c r="H7" s="159"/>
      <c r="I7" s="160"/>
      <c r="J7" s="157"/>
      <c r="K7" s="157"/>
      <c r="L7" s="157"/>
      <c r="M7" s="157"/>
      <c r="N7" s="157"/>
      <c r="O7" s="157"/>
      <c r="P7" s="155"/>
      <c r="Q7" s="155"/>
      <c r="R7" s="155"/>
      <c r="S7" s="155"/>
      <c r="T7" s="155"/>
      <c r="U7" s="155"/>
      <c r="V7" s="155"/>
      <c r="W7" s="155"/>
      <c r="X7" s="403"/>
      <c r="Y7" s="155"/>
      <c r="Z7" s="155"/>
      <c r="AA7" s="155"/>
      <c r="AB7" s="155"/>
    </row>
    <row r="8" spans="1:28" x14ac:dyDescent="0.25">
      <c r="A8" s="403"/>
      <c r="X8" s="403"/>
    </row>
    <row r="9" spans="1:28" ht="31.5" customHeight="1" x14ac:dyDescent="0.25">
      <c r="A9" s="403"/>
      <c r="B9" s="980" t="s">
        <v>1714</v>
      </c>
      <c r="C9" s="938"/>
      <c r="D9" s="938"/>
      <c r="E9" s="938"/>
      <c r="F9" s="938"/>
      <c r="G9" s="938"/>
      <c r="H9" s="938"/>
      <c r="I9" s="938"/>
      <c r="J9" s="938"/>
      <c r="K9" s="938"/>
      <c r="L9" s="938"/>
      <c r="M9" s="938"/>
      <c r="N9" s="938"/>
      <c r="O9" s="938"/>
      <c r="P9" s="938"/>
      <c r="Q9" s="938"/>
      <c r="R9" s="938"/>
      <c r="S9" s="938"/>
      <c r="T9" s="938"/>
      <c r="U9" s="938"/>
      <c r="V9" s="938"/>
      <c r="W9" s="938"/>
      <c r="X9" s="403"/>
    </row>
    <row r="10" spans="1:28" x14ac:dyDescent="0.25">
      <c r="A10" s="403"/>
      <c r="G10" s="161"/>
      <c r="H10" s="161"/>
      <c r="I10" s="161"/>
      <c r="X10" s="403"/>
    </row>
    <row r="11" spans="1:28" ht="15.75" x14ac:dyDescent="0.25">
      <c r="A11" s="403"/>
      <c r="B11" s="978" t="s">
        <v>1715</v>
      </c>
      <c r="C11" s="979"/>
      <c r="D11" s="4"/>
      <c r="E11" s="4"/>
      <c r="F11" s="4"/>
      <c r="G11" s="4"/>
      <c r="H11" s="4"/>
      <c r="I11" s="4"/>
      <c r="J11" s="4"/>
      <c r="K11" s="4"/>
      <c r="L11" s="4"/>
      <c r="M11" s="4"/>
      <c r="N11" s="4"/>
      <c r="O11" s="4"/>
      <c r="P11" s="4"/>
      <c r="Q11" s="4"/>
      <c r="R11" s="4"/>
      <c r="S11" s="4"/>
      <c r="T11" s="4"/>
      <c r="U11" s="4"/>
      <c r="V11" s="4"/>
      <c r="W11" s="4"/>
      <c r="X11" s="403"/>
    </row>
    <row r="12" spans="1:28" x14ac:dyDescent="0.25">
      <c r="A12" s="403"/>
      <c r="E12" s="155"/>
      <c r="F12" s="985"/>
      <c r="G12" s="986"/>
      <c r="H12" s="162"/>
      <c r="X12" s="403"/>
    </row>
    <row r="13" spans="1:28" ht="33.75" customHeight="1" x14ac:dyDescent="0.25">
      <c r="A13" s="403"/>
      <c r="C13" s="987" t="s">
        <v>2918</v>
      </c>
      <c r="D13" s="988"/>
      <c r="E13" s="988"/>
      <c r="F13" s="988"/>
      <c r="G13" s="989"/>
      <c r="H13" s="163"/>
      <c r="X13" s="403"/>
    </row>
    <row r="14" spans="1:28" ht="34.5" customHeight="1" x14ac:dyDescent="0.2">
      <c r="A14" s="405"/>
      <c r="B14" s="159"/>
      <c r="C14" s="164" t="s">
        <v>1717</v>
      </c>
      <c r="D14" s="165" t="s">
        <v>1718</v>
      </c>
      <c r="E14" s="166" t="s">
        <v>1719</v>
      </c>
      <c r="F14" s="165" t="s">
        <v>1720</v>
      </c>
      <c r="G14" s="167" t="s">
        <v>1719</v>
      </c>
      <c r="H14" s="168"/>
      <c r="I14" s="159"/>
      <c r="J14" s="159"/>
      <c r="K14" s="159"/>
      <c r="L14" s="159"/>
      <c r="M14" s="159"/>
      <c r="N14" s="159"/>
      <c r="O14" s="159"/>
      <c r="P14" s="159"/>
      <c r="Q14" s="159"/>
      <c r="R14" s="159"/>
      <c r="S14" s="159"/>
      <c r="T14" s="159"/>
      <c r="U14" s="159"/>
      <c r="V14" s="159"/>
      <c r="W14" s="159"/>
      <c r="X14" s="405"/>
      <c r="Y14" s="159"/>
      <c r="Z14" s="159"/>
      <c r="AA14" s="159"/>
      <c r="AB14" s="159"/>
    </row>
    <row r="15" spans="1:28" ht="15.75" x14ac:dyDescent="0.25">
      <c r="A15" s="403"/>
      <c r="C15" s="169" t="s">
        <v>1721</v>
      </c>
      <c r="D15" s="170"/>
      <c r="E15" s="171"/>
      <c r="F15" s="406">
        <f>COUNTA('Monitoria Anual - 3'!S11:S999)</f>
        <v>11</v>
      </c>
      <c r="G15" s="407">
        <f t="shared" ref="G15:G21" si="0">F15/$F$22</f>
        <v>9.166666666666666E-2</v>
      </c>
      <c r="H15" s="172"/>
      <c r="X15" s="403"/>
    </row>
    <row r="16" spans="1:28" ht="15.75" x14ac:dyDescent="0.25">
      <c r="A16" s="403"/>
      <c r="C16" s="173" t="s">
        <v>1722</v>
      </c>
      <c r="D16" s="174">
        <v>0</v>
      </c>
      <c r="E16" s="175">
        <f t="shared" ref="E16:E20" si="1">D16/$D$22</f>
        <v>0</v>
      </c>
      <c r="F16" s="408">
        <f t="shared" ref="F16:F20" si="2">D16-AB16</f>
        <v>0</v>
      </c>
      <c r="G16" s="175">
        <f t="shared" si="0"/>
        <v>0</v>
      </c>
      <c r="H16" s="172"/>
      <c r="X16" s="403"/>
      <c r="Z16" s="155">
        <f>COUNTIFS('Monitoria Anual - 3'!N:N,"x",'Monitoria Anual - 3'!S:S,"Excluída")</f>
        <v>0</v>
      </c>
      <c r="AA16" s="155">
        <f>COUNTIFS('Monitoria Anual - 3'!N:N,"x",'Monitoria Anual - 3'!S:S,"Agrupada")</f>
        <v>0</v>
      </c>
      <c r="AB16" s="155">
        <f t="shared" ref="AB16:AB20" si="3">Z16+AA16</f>
        <v>0</v>
      </c>
    </row>
    <row r="17" spans="1:28" ht="15.75" x14ac:dyDescent="0.25">
      <c r="A17" s="403"/>
      <c r="C17" s="176" t="s">
        <v>1723</v>
      </c>
      <c r="D17" s="174">
        <f>COUNTA('Monitoria Anual - 3'!O11:O999)</f>
        <v>6</v>
      </c>
      <c r="E17" s="175">
        <f t="shared" si="1"/>
        <v>4.6511627906976744E-2</v>
      </c>
      <c r="F17" s="408">
        <f t="shared" si="2"/>
        <v>4</v>
      </c>
      <c r="G17" s="175">
        <f t="shared" si="0"/>
        <v>3.3333333333333333E-2</v>
      </c>
      <c r="H17" s="172"/>
      <c r="X17" s="403"/>
      <c r="Z17" s="155">
        <f t="array" ref="Z17">COUNTIFS('Monitoria Anual - 3'!O:O,"x",'Monitoria Anual - 3'!S:S,"Excluída")</f>
        <v>2</v>
      </c>
      <c r="AA17" s="155">
        <f t="array" ref="AA17">COUNTIFS('Monitoria Anual - 3'!O:O,"x",'Monitoria Anual - 3'!S:S,"Agrupada")</f>
        <v>0</v>
      </c>
      <c r="AB17" s="155">
        <f t="shared" si="3"/>
        <v>2</v>
      </c>
    </row>
    <row r="18" spans="1:28" ht="15.75" x14ac:dyDescent="0.25">
      <c r="A18" s="403"/>
      <c r="C18" s="177" t="s">
        <v>1724</v>
      </c>
      <c r="D18" s="174">
        <f>COUNTA('Monitoria Anual - 3'!P11:P999)</f>
        <v>58</v>
      </c>
      <c r="E18" s="175">
        <f t="shared" si="1"/>
        <v>0.44961240310077522</v>
      </c>
      <c r="F18" s="408">
        <f t="shared" si="2"/>
        <v>51</v>
      </c>
      <c r="G18" s="175">
        <f t="shared" si="0"/>
        <v>0.42499999999999999</v>
      </c>
      <c r="H18" s="172"/>
      <c r="X18" s="403"/>
      <c r="Z18" s="155">
        <f t="array" ref="Z18">COUNTIFS('Monitoria Anual - 3'!P:P,"x",'Monitoria Anual - 3'!S:S,"Excluída")</f>
        <v>7</v>
      </c>
      <c r="AA18" s="155">
        <f t="array" ref="AA18">COUNTIFS('Monitoria Anual - 3'!P:P,"x",'Monitoria Anual - 3'!S:S,"Agrupada")</f>
        <v>0</v>
      </c>
      <c r="AB18" s="155">
        <f t="shared" si="3"/>
        <v>7</v>
      </c>
    </row>
    <row r="19" spans="1:28" ht="15.75" x14ac:dyDescent="0.25">
      <c r="A19" s="403"/>
      <c r="C19" s="178" t="s">
        <v>1725</v>
      </c>
      <c r="D19" s="174">
        <f>COUNTA('Monitoria Anual - 3'!Q11:Q999)</f>
        <v>58</v>
      </c>
      <c r="E19" s="175">
        <f t="shared" si="1"/>
        <v>0.44961240310077522</v>
      </c>
      <c r="F19" s="408">
        <f t="shared" si="2"/>
        <v>56</v>
      </c>
      <c r="G19" s="175">
        <f t="shared" si="0"/>
        <v>0.46666666666666667</v>
      </c>
      <c r="H19" s="172"/>
      <c r="X19" s="403"/>
      <c r="Z19" s="155">
        <f t="array" ref="Z19">COUNTIFS('Monitoria Anual - 3'!Q:Q,"x",'Monitoria Anual - 3'!S:S,"Excluída")</f>
        <v>1</v>
      </c>
      <c r="AA19" s="155">
        <f t="array" ref="AA19">COUNTIFS('Monitoria Anual - 3'!Q:Q,"x",'Monitoria Anual - 3'!S:S,"Agrupada")</f>
        <v>1</v>
      </c>
      <c r="AB19" s="155">
        <f t="shared" si="3"/>
        <v>2</v>
      </c>
    </row>
    <row r="20" spans="1:28" ht="15.75" x14ac:dyDescent="0.25">
      <c r="A20" s="403"/>
      <c r="C20" s="179" t="s">
        <v>1726</v>
      </c>
      <c r="D20" s="174">
        <f>COUNTA('Monitoria Anual - 3'!R11:R999)</f>
        <v>7</v>
      </c>
      <c r="E20" s="175">
        <f t="shared" si="1"/>
        <v>5.4263565891472867E-2</v>
      </c>
      <c r="F20" s="408">
        <f t="shared" si="2"/>
        <v>7</v>
      </c>
      <c r="G20" s="175">
        <f t="shared" si="0"/>
        <v>5.8333333333333334E-2</v>
      </c>
      <c r="H20" s="172"/>
      <c r="X20" s="403"/>
      <c r="Z20" s="155">
        <f t="array" ref="Z20">COUNTIFS('Monitoria Anual - 3'!R:R,"x",'Monitoria Anual - 3'!S:S,"Excluída")</f>
        <v>0</v>
      </c>
      <c r="AA20" s="155">
        <f t="array" ref="AA20">COUNTIFS('Monitoria Anual - 3'!R:R,"x",'Monitoria Anual - 3'!S:S,"Agrupada")</f>
        <v>0</v>
      </c>
      <c r="AB20" s="155">
        <f t="shared" si="3"/>
        <v>0</v>
      </c>
    </row>
    <row r="21" spans="1:28" ht="15.75" customHeight="1" x14ac:dyDescent="0.25">
      <c r="A21" s="403"/>
      <c r="C21" s="180" t="s">
        <v>1727</v>
      </c>
      <c r="D21" s="181"/>
      <c r="E21" s="182"/>
      <c r="F21" s="409">
        <f>'Monitoria Anual - 3'!C176</f>
        <v>2</v>
      </c>
      <c r="G21" s="183">
        <f t="shared" si="0"/>
        <v>1.6666666666666666E-2</v>
      </c>
      <c r="H21" s="172"/>
      <c r="X21" s="403"/>
    </row>
    <row r="22" spans="1:28" ht="15.75" customHeight="1" x14ac:dyDescent="0.25">
      <c r="A22" s="403"/>
      <c r="C22" s="410" t="s">
        <v>1728</v>
      </c>
      <c r="D22" s="184">
        <f>SUM(D16:D20)</f>
        <v>129</v>
      </c>
      <c r="E22" s="185">
        <f>SUM(E15:E21)</f>
        <v>1</v>
      </c>
      <c r="F22" s="186">
        <f>SUM(F16:F21)</f>
        <v>120</v>
      </c>
      <c r="G22" s="185">
        <f t="shared" ref="G22" si="4">SUM(G16:G21)</f>
        <v>1</v>
      </c>
      <c r="H22" s="172"/>
      <c r="X22" s="403"/>
    </row>
    <row r="23" spans="1:28" ht="15.75" customHeight="1" x14ac:dyDescent="0.25">
      <c r="A23" s="403"/>
      <c r="C23" s="187" t="s">
        <v>1729</v>
      </c>
      <c r="D23" s="990">
        <f>COUNTIF('Monitoria Anual - 3'!S11:S999,"Agrupada")</f>
        <v>1</v>
      </c>
      <c r="E23" s="988"/>
      <c r="F23" s="988"/>
      <c r="G23" s="989"/>
      <c r="H23" s="188"/>
      <c r="X23" s="403"/>
    </row>
    <row r="24" spans="1:28" ht="15.75" customHeight="1" x14ac:dyDescent="0.25">
      <c r="A24" s="403"/>
      <c r="C24" s="189" t="s">
        <v>1730</v>
      </c>
      <c r="D24" s="990">
        <f>COUNTIF('Monitoria Anual - 3'!S11:S161,"Excluída")</f>
        <v>9</v>
      </c>
      <c r="E24" s="988"/>
      <c r="F24" s="988"/>
      <c r="G24" s="989"/>
      <c r="H24" s="155"/>
      <c r="X24" s="403"/>
    </row>
    <row r="25" spans="1:28" ht="15.75" customHeight="1" x14ac:dyDescent="0.25">
      <c r="A25" s="403"/>
      <c r="H25" s="155"/>
      <c r="X25" s="403"/>
    </row>
    <row r="26" spans="1:28" ht="15.75" customHeight="1" x14ac:dyDescent="0.25">
      <c r="A26" s="403"/>
      <c r="H26" s="155"/>
      <c r="X26" s="403"/>
    </row>
    <row r="27" spans="1:28" ht="15.75" customHeight="1" x14ac:dyDescent="0.25">
      <c r="A27" s="403"/>
      <c r="B27" s="978" t="s">
        <v>1731</v>
      </c>
      <c r="C27" s="979"/>
      <c r="D27" s="4"/>
      <c r="E27" s="4"/>
      <c r="F27" s="4"/>
      <c r="G27" s="4"/>
      <c r="X27" s="403"/>
    </row>
    <row r="28" spans="1:28" ht="15.75" customHeight="1" x14ac:dyDescent="0.25">
      <c r="A28" s="403"/>
      <c r="B28" s="4"/>
      <c r="C28" s="190"/>
      <c r="D28" s="190"/>
      <c r="E28" s="190"/>
      <c r="F28" s="190"/>
      <c r="G28" s="190"/>
      <c r="H28" s="4"/>
      <c r="I28" s="4"/>
      <c r="J28" s="4"/>
      <c r="K28" s="4"/>
      <c r="L28" s="4"/>
      <c r="M28" s="4"/>
      <c r="N28" s="4"/>
      <c r="O28" s="4"/>
      <c r="P28" s="4"/>
      <c r="Q28" s="4"/>
      <c r="R28" s="4"/>
      <c r="S28" s="4"/>
      <c r="T28" s="4"/>
      <c r="U28" s="4"/>
      <c r="V28" s="4"/>
      <c r="W28" s="4"/>
      <c r="X28" s="403"/>
    </row>
    <row r="29" spans="1:28" ht="15.75" customHeight="1" x14ac:dyDescent="0.25">
      <c r="A29" s="403"/>
      <c r="B29" s="190"/>
      <c r="C29" s="411" t="s">
        <v>1732</v>
      </c>
      <c r="D29" s="191">
        <f>COUNTA('Monitoria Anual - 3'!A11:A160)</f>
        <v>4</v>
      </c>
      <c r="H29" s="190"/>
      <c r="I29" s="190"/>
      <c r="J29" s="190"/>
      <c r="K29" s="190"/>
      <c r="L29" s="190"/>
      <c r="M29" s="190"/>
      <c r="N29" s="190"/>
      <c r="O29" s="190"/>
      <c r="P29" s="190"/>
      <c r="Q29" s="190"/>
      <c r="R29" s="190"/>
      <c r="S29" s="190"/>
      <c r="T29" s="190"/>
      <c r="U29" s="190"/>
      <c r="V29" s="190"/>
      <c r="W29" s="190"/>
      <c r="X29" s="403"/>
      <c r="Y29" s="155"/>
      <c r="Z29" s="155"/>
      <c r="AA29" s="155"/>
      <c r="AB29" s="155"/>
    </row>
    <row r="30" spans="1:28" ht="15.75" customHeight="1" x14ac:dyDescent="0.25">
      <c r="A30" s="403"/>
      <c r="X30" s="403"/>
    </row>
    <row r="31" spans="1:28" ht="15.75" customHeight="1" x14ac:dyDescent="0.25">
      <c r="A31" s="403"/>
      <c r="C31" s="192" t="s">
        <v>1733</v>
      </c>
      <c r="D31" s="192" t="s">
        <v>1734</v>
      </c>
      <c r="E31" s="412"/>
      <c r="F31" s="413"/>
      <c r="G31" s="414"/>
      <c r="H31" s="415"/>
      <c r="I31" s="416"/>
      <c r="J31" s="417"/>
      <c r="W31" s="418"/>
      <c r="X31" s="403"/>
    </row>
    <row r="32" spans="1:28" ht="15.75" customHeight="1" x14ac:dyDescent="0.25">
      <c r="A32" s="403"/>
      <c r="C32" s="193" t="s">
        <v>1735</v>
      </c>
      <c r="D32" s="194">
        <f>SUM(F32:J32)</f>
        <v>45</v>
      </c>
      <c r="E32" s="419">
        <f>COUNTA('Monitoria Anual - 3'!S11:S65)</f>
        <v>5</v>
      </c>
      <c r="F32" s="633">
        <f>COUNTA('Monitoria Anual - 3'!N11:N65)</f>
        <v>0</v>
      </c>
      <c r="G32" s="633">
        <f>COUNTA('Monitoria Anual - 3'!O11:O65)</f>
        <v>3</v>
      </c>
      <c r="H32" s="633">
        <f>COUNTA('Monitoria Anual - 3'!P11:P65)</f>
        <v>18</v>
      </c>
      <c r="I32" s="633">
        <f>COUNTA('Monitoria Anual - 3'!Q11:Q65)</f>
        <v>20</v>
      </c>
      <c r="J32" s="633">
        <f>COUNTA('Monitoria Anual - 3'!R11:R65)</f>
        <v>4</v>
      </c>
      <c r="W32" s="418"/>
      <c r="X32" s="403"/>
    </row>
    <row r="33" spans="1:24" ht="15.75" customHeight="1" x14ac:dyDescent="0.25">
      <c r="A33" s="403"/>
      <c r="C33" s="197" t="s">
        <v>1736</v>
      </c>
      <c r="D33" s="197">
        <f>SUM(F33:J33)</f>
        <v>28</v>
      </c>
      <c r="E33" s="419">
        <f>COUNTA('Monitoria Anual - 3'!S66:S100)</f>
        <v>1</v>
      </c>
      <c r="F33" s="634">
        <f>COUNTA('Monitoria Anual - 3'!N66:N100)</f>
        <v>0</v>
      </c>
      <c r="G33" s="634">
        <f>COUNTA('Monitoria Anual - 3'!O66:O100)</f>
        <v>0</v>
      </c>
      <c r="H33" s="634">
        <f>COUNTA('Monitoria Anual - 3'!P66:P100)</f>
        <v>11</v>
      </c>
      <c r="I33" s="634">
        <f>COUNTA('Monitoria Anual - 3'!Q66:Q100)</f>
        <v>17</v>
      </c>
      <c r="J33" s="634">
        <f>COUNTA('Monitoria Anual - 3'!R66:R100)</f>
        <v>0</v>
      </c>
      <c r="W33" s="418"/>
      <c r="X33" s="403"/>
    </row>
    <row r="34" spans="1:24" ht="15.75" customHeight="1" x14ac:dyDescent="0.25">
      <c r="A34" s="403"/>
      <c r="C34" s="197" t="s">
        <v>1737</v>
      </c>
      <c r="D34" s="197">
        <f t="shared" ref="D34:D35" si="5">SUM(F34:J34)</f>
        <v>26</v>
      </c>
      <c r="E34" s="419">
        <f>COUNTA('Monitoria Anual - 3'!S101:S132)</f>
        <v>2</v>
      </c>
      <c r="F34" s="419">
        <f>COUNTA('Monitoria Anual - 3'!N101:N132)</f>
        <v>0</v>
      </c>
      <c r="G34" s="419">
        <f>COUNTA('Monitoria Anual - 3'!O101:O132)</f>
        <v>1</v>
      </c>
      <c r="H34" s="419">
        <f>COUNTA('Monitoria Anual - 3'!P101:P132)</f>
        <v>13</v>
      </c>
      <c r="I34" s="419">
        <f>COUNTA('Monitoria Anual - 3'!Q101:Q132)</f>
        <v>11</v>
      </c>
      <c r="J34" s="419">
        <f>COUNTA('Monitoria Anual - 3'!R101:R132)</f>
        <v>1</v>
      </c>
      <c r="W34" s="418"/>
      <c r="X34" s="403"/>
    </row>
    <row r="35" spans="1:24" ht="15.75" customHeight="1" x14ac:dyDescent="0.25">
      <c r="A35" s="403"/>
      <c r="C35" s="197" t="s">
        <v>1738</v>
      </c>
      <c r="D35" s="197">
        <f t="shared" si="5"/>
        <v>30</v>
      </c>
      <c r="E35" s="419">
        <f>COUNTA('Monitoria Anual - 3'!S132:S170)</f>
        <v>3</v>
      </c>
      <c r="F35" s="634">
        <f>COUNTA('Monitoria Anual - 3'!N56:N70)</f>
        <v>0</v>
      </c>
      <c r="G35" s="199">
        <v>2</v>
      </c>
      <c r="H35" s="199">
        <v>16</v>
      </c>
      <c r="I35" s="199">
        <v>10</v>
      </c>
      <c r="J35" s="200">
        <v>2</v>
      </c>
      <c r="W35" s="418"/>
      <c r="X35" s="403"/>
    </row>
    <row r="36" spans="1:24" ht="15.75" customHeight="1" x14ac:dyDescent="0.25">
      <c r="A36" s="403"/>
      <c r="X36" s="403"/>
    </row>
    <row r="37" spans="1:24" ht="15.75" customHeight="1" x14ac:dyDescent="0.25">
      <c r="A37" s="403"/>
      <c r="B37" s="403"/>
      <c r="C37" s="403"/>
      <c r="D37" s="403"/>
      <c r="E37" s="403"/>
      <c r="F37" s="403"/>
      <c r="G37" s="403"/>
      <c r="H37" s="403"/>
      <c r="I37" s="403"/>
      <c r="J37" s="403"/>
      <c r="K37" s="403"/>
      <c r="L37" s="403"/>
      <c r="M37" s="403"/>
      <c r="N37" s="403"/>
      <c r="O37" s="403"/>
      <c r="P37" s="403"/>
      <c r="Q37" s="403"/>
      <c r="R37" s="403"/>
      <c r="S37" s="403"/>
      <c r="T37" s="403"/>
      <c r="U37" s="403"/>
      <c r="V37" s="403"/>
      <c r="W37" s="403"/>
      <c r="X37" s="403"/>
    </row>
    <row r="38" spans="1:24" ht="15.75" customHeight="1" x14ac:dyDescent="0.2"/>
    <row r="39" spans="1:24" ht="15.75" customHeight="1" x14ac:dyDescent="0.2"/>
    <row r="40" spans="1:24" ht="15.75" customHeight="1" x14ac:dyDescent="0.2"/>
    <row r="41" spans="1:24" ht="15.75" customHeight="1" x14ac:dyDescent="0.2"/>
    <row r="42" spans="1:24" ht="15.75" customHeight="1" x14ac:dyDescent="0.2"/>
    <row r="43" spans="1:24" ht="15.75" customHeight="1" x14ac:dyDescent="0.2"/>
    <row r="44" spans="1:24" ht="15.75" customHeight="1" x14ac:dyDescent="0.2"/>
    <row r="45" spans="1:24" ht="15.75" customHeight="1" x14ac:dyDescent="0.2"/>
    <row r="46" spans="1:24" ht="15.75" customHeight="1" x14ac:dyDescent="0.2"/>
    <row r="47" spans="1:24" ht="15.75" customHeight="1" x14ac:dyDescent="0.2"/>
    <row r="48" spans="1:24"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sheetData>
  <sheetProtection algorithmName="SHA-512" hashValue="T67PXhZaND9SkwT4hX31amMUwOTlM1EnjVtG8OhDi+DgjRpw0Ha5MEFL5GyTVp78tEEEDIo//xtRT8HrCVmfIg==" saltValue="5UaDiUqOBk/seiRilrpMtw==" spinCount="100000" sheet="1" objects="1" scenarios="1"/>
  <mergeCells count="13">
    <mergeCell ref="B27:C27"/>
    <mergeCell ref="B1:W2"/>
    <mergeCell ref="B3:W3"/>
    <mergeCell ref="B5:C5"/>
    <mergeCell ref="B7:C7"/>
    <mergeCell ref="D7:G7"/>
    <mergeCell ref="B9:W9"/>
    <mergeCell ref="B11:C11"/>
    <mergeCell ref="F12:G12"/>
    <mergeCell ref="C13:G13"/>
    <mergeCell ref="D23:G23"/>
    <mergeCell ref="D24:G24"/>
    <mergeCell ref="D5:Q5"/>
  </mergeCells>
  <conditionalFormatting sqref="E33:E35 F34:J35">
    <cfRule type="cellIs" dxfId="13" priority="1" stopIfTrue="1" operator="equal">
      <formula>0</formula>
    </cfRule>
  </conditionalFormatting>
  <conditionalFormatting sqref="E32:F32 G32:J33 F33">
    <cfRule type="cellIs" dxfId="12" priority="2"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I1012"/>
  <sheetViews>
    <sheetView showGridLines="0" tabSelected="1" zoomScale="80" zoomScaleNormal="80" workbookViewId="0">
      <pane xSplit="7" ySplit="10" topLeftCell="H11" activePane="bottomRight" state="frozen"/>
      <selection pane="topRight"/>
      <selection pane="bottomLeft"/>
      <selection pane="bottomRight" activeCell="T172" sqref="T172"/>
    </sheetView>
  </sheetViews>
  <sheetFormatPr defaultColWidth="12.625" defaultRowHeight="15" x14ac:dyDescent="0.2"/>
  <cols>
    <col min="1" max="1" width="12.875" style="636" customWidth="1"/>
    <col min="2" max="2" width="6.375" style="636" customWidth="1"/>
    <col min="3" max="3" width="28.375" style="636" customWidth="1"/>
    <col min="4" max="4" width="16.375" style="636" customWidth="1"/>
    <col min="5" max="5" width="17" style="636" customWidth="1"/>
    <col min="6" max="7" width="12.375" style="636" customWidth="1"/>
    <col min="8" max="13" width="13.375" style="636" customWidth="1"/>
    <col min="14" max="16" width="12.75" style="636" customWidth="1"/>
    <col min="17" max="17" width="42" style="644" customWidth="1"/>
    <col min="18" max="18" width="30" style="644" customWidth="1"/>
    <col min="19" max="19" width="28" style="900" customWidth="1"/>
    <col min="20" max="20" width="23.375" style="916" customWidth="1"/>
    <col min="21" max="21" width="54.75" style="647" customWidth="1"/>
    <col min="22" max="22" width="2.375" style="636" customWidth="1"/>
    <col min="23" max="25" width="7.625" style="636" customWidth="1"/>
    <col min="26" max="26" width="7.625" style="636" hidden="1" customWidth="1"/>
    <col min="27" max="40" width="9" style="636"/>
    <col min="41" max="16384" width="12.625" style="636"/>
  </cols>
  <sheetData>
    <row r="1" spans="1:35" ht="29.25" customHeight="1" x14ac:dyDescent="0.3">
      <c r="A1" s="1072" t="s">
        <v>0</v>
      </c>
      <c r="B1" s="1072"/>
      <c r="C1" s="1072"/>
      <c r="D1" s="1072"/>
      <c r="E1" s="1072"/>
      <c r="F1" s="1072"/>
      <c r="G1" s="1072"/>
      <c r="H1" s="1072"/>
      <c r="I1" s="1072"/>
      <c r="J1" s="1072"/>
      <c r="K1" s="1072"/>
      <c r="L1" s="1072"/>
      <c r="M1" s="1072"/>
      <c r="N1" s="653"/>
      <c r="O1" s="653"/>
      <c r="P1" s="653"/>
      <c r="Q1" s="654"/>
      <c r="R1" s="654"/>
      <c r="S1" s="895"/>
      <c r="T1" s="901"/>
      <c r="U1" s="655"/>
      <c r="V1" s="656"/>
      <c r="W1" s="656"/>
      <c r="X1" s="7"/>
      <c r="Y1" s="7"/>
      <c r="Z1" s="7"/>
      <c r="AA1" s="657"/>
      <c r="AB1" s="657"/>
      <c r="AC1" s="657"/>
      <c r="AD1" s="657"/>
      <c r="AE1" s="657"/>
      <c r="AF1" s="657"/>
      <c r="AG1" s="657"/>
      <c r="AH1" s="657"/>
      <c r="AI1" s="657"/>
    </row>
    <row r="2" spans="1:35" ht="27" customHeight="1" x14ac:dyDescent="0.3">
      <c r="A2" s="1000" t="s">
        <v>1</v>
      </c>
      <c r="B2" s="1001"/>
      <c r="C2" s="1001"/>
      <c r="D2" s="1001"/>
      <c r="E2" s="1001"/>
      <c r="F2" s="1001"/>
      <c r="G2" s="1001"/>
      <c r="H2" s="1001"/>
      <c r="I2" s="1001"/>
      <c r="J2" s="1001"/>
      <c r="K2" s="1001"/>
      <c r="L2" s="1001"/>
      <c r="M2" s="1001"/>
      <c r="N2" s="1001"/>
      <c r="O2" s="1001"/>
      <c r="P2" s="1001"/>
      <c r="Q2" s="1001"/>
      <c r="R2" s="1001"/>
      <c r="S2" s="1001"/>
      <c r="T2" s="1001"/>
      <c r="U2" s="1001"/>
      <c r="V2" s="1001"/>
      <c r="W2" s="1001"/>
      <c r="X2" s="1001"/>
      <c r="Y2" s="1001"/>
      <c r="Z2" s="1001"/>
      <c r="AA2" s="1001"/>
      <c r="AB2" s="1001"/>
      <c r="AC2" s="1001"/>
      <c r="AD2" s="1001"/>
      <c r="AE2" s="1001"/>
      <c r="AF2" s="1001"/>
      <c r="AG2" s="1001"/>
      <c r="AH2" s="1001"/>
      <c r="AI2" s="1001"/>
    </row>
    <row r="3" spans="1:35" ht="7.5" customHeight="1" x14ac:dyDescent="0.2">
      <c r="A3" s="4"/>
      <c r="B3" s="4"/>
      <c r="C3" s="4"/>
      <c r="D3" s="4"/>
      <c r="E3" s="4"/>
      <c r="F3" s="4"/>
      <c r="G3" s="4"/>
      <c r="H3" s="4"/>
      <c r="I3" s="4"/>
      <c r="J3" s="4"/>
      <c r="K3" s="4"/>
      <c r="L3" s="4"/>
      <c r="M3" s="4"/>
      <c r="N3" s="2"/>
      <c r="O3" s="2"/>
      <c r="P3" s="2"/>
      <c r="Q3" s="643"/>
      <c r="R3" s="643"/>
      <c r="S3" s="896"/>
      <c r="T3" s="902"/>
      <c r="U3" s="646"/>
      <c r="V3" s="4"/>
      <c r="W3" s="635"/>
      <c r="X3" s="4"/>
      <c r="Y3" s="4"/>
      <c r="Z3" s="4"/>
    </row>
    <row r="4" spans="1:35" ht="31.5" customHeight="1" x14ac:dyDescent="0.2">
      <c r="A4" s="637" t="s">
        <v>2</v>
      </c>
      <c r="B4" s="1043" t="s">
        <v>3</v>
      </c>
      <c r="C4" s="1060"/>
      <c r="D4" s="1060"/>
      <c r="E4" s="1060"/>
      <c r="F4" s="1060"/>
      <c r="G4" s="1060"/>
      <c r="H4" s="1060"/>
      <c r="I4" s="1060"/>
      <c r="J4" s="1060"/>
      <c r="K4" s="1060"/>
      <c r="L4" s="1060"/>
      <c r="M4" s="1061"/>
      <c r="N4" s="2"/>
      <c r="O4" s="2"/>
      <c r="P4" s="2"/>
      <c r="Q4" s="643"/>
      <c r="R4" s="643"/>
      <c r="S4" s="896"/>
      <c r="T4" s="902"/>
      <c r="U4" s="646"/>
      <c r="V4" s="4"/>
      <c r="W4" s="635"/>
      <c r="X4" s="4"/>
      <c r="Y4" s="4"/>
      <c r="Z4" s="4"/>
    </row>
    <row r="5" spans="1:35" ht="12.75" customHeight="1" x14ac:dyDescent="0.2">
      <c r="A5" s="4"/>
      <c r="B5" s="4"/>
      <c r="C5" s="4"/>
      <c r="D5" s="4"/>
      <c r="E5" s="4"/>
      <c r="F5" s="4"/>
      <c r="G5" s="4"/>
      <c r="H5" s="4"/>
      <c r="I5" s="4"/>
      <c r="J5" s="4"/>
      <c r="K5" s="4"/>
      <c r="L5" s="4"/>
      <c r="M5" s="4"/>
      <c r="N5" s="2"/>
      <c r="O5" s="2"/>
      <c r="P5" s="2"/>
      <c r="Q5" s="643"/>
      <c r="R5" s="643"/>
      <c r="S5" s="896"/>
      <c r="T5" s="902"/>
      <c r="U5" s="646"/>
      <c r="V5" s="4"/>
      <c r="W5" s="635"/>
      <c r="X5" s="4"/>
      <c r="Y5" s="4"/>
      <c r="Z5" s="4"/>
    </row>
    <row r="6" spans="1:35" ht="30" customHeight="1" x14ac:dyDescent="0.2">
      <c r="A6" s="637" t="s">
        <v>4</v>
      </c>
      <c r="B6" s="1073" t="s">
        <v>2919</v>
      </c>
      <c r="C6" s="1074"/>
      <c r="D6" s="862"/>
      <c r="E6" s="4"/>
      <c r="F6" s="4"/>
      <c r="G6" s="4"/>
      <c r="H6" s="4"/>
      <c r="I6" s="4"/>
      <c r="J6" s="4"/>
      <c r="K6" s="4"/>
      <c r="L6" s="4"/>
      <c r="M6" s="2"/>
      <c r="N6" s="2"/>
      <c r="O6" s="2"/>
      <c r="P6" s="2"/>
      <c r="Q6" s="643"/>
      <c r="R6" s="643"/>
      <c r="S6" s="896"/>
      <c r="T6" s="902"/>
      <c r="U6" s="646"/>
      <c r="V6" s="4"/>
      <c r="W6" s="635"/>
      <c r="X6" s="4"/>
      <c r="Y6" s="4"/>
      <c r="Z6" s="4" t="s">
        <v>6</v>
      </c>
    </row>
    <row r="7" spans="1:35" ht="12.75" customHeight="1" x14ac:dyDescent="0.2">
      <c r="A7" s="4"/>
      <c r="B7" s="4"/>
      <c r="C7" s="4"/>
      <c r="D7" s="4"/>
      <c r="E7" s="4"/>
      <c r="F7" s="4"/>
      <c r="G7" s="4"/>
      <c r="H7" s="4"/>
      <c r="I7" s="4"/>
      <c r="J7" s="4"/>
      <c r="K7" s="4"/>
      <c r="L7" s="4"/>
      <c r="M7" s="4"/>
      <c r="N7" s="2"/>
      <c r="O7" s="2"/>
      <c r="P7" s="2"/>
      <c r="Q7" s="643"/>
      <c r="R7" s="643"/>
      <c r="S7" s="896"/>
      <c r="T7" s="902"/>
      <c r="U7" s="646"/>
      <c r="V7" s="4"/>
      <c r="W7" s="635"/>
      <c r="X7" s="4"/>
      <c r="Y7" s="4"/>
      <c r="Z7" s="10" t="s">
        <v>7</v>
      </c>
    </row>
    <row r="8" spans="1:35" ht="12.75" customHeight="1" x14ac:dyDescent="0.2">
      <c r="A8" s="1075" t="s">
        <v>8</v>
      </c>
      <c r="B8" s="1075"/>
      <c r="C8" s="944"/>
      <c r="D8" s="944"/>
      <c r="E8" s="944"/>
      <c r="F8" s="944"/>
      <c r="G8" s="944"/>
      <c r="H8" s="944"/>
      <c r="I8" s="944"/>
      <c r="J8" s="944"/>
      <c r="K8" s="944"/>
      <c r="L8" s="944"/>
      <c r="M8" s="944"/>
      <c r="N8" s="947" t="s">
        <v>9</v>
      </c>
      <c r="O8" s="947"/>
      <c r="P8" s="947"/>
      <c r="Q8" s="947"/>
      <c r="R8" s="947"/>
      <c r="S8" s="947"/>
      <c r="T8" s="947"/>
      <c r="U8" s="947"/>
      <c r="V8" s="4"/>
      <c r="W8" s="635"/>
      <c r="X8" s="4"/>
      <c r="Y8" s="4"/>
      <c r="Z8" s="4"/>
    </row>
    <row r="9" spans="1:35" ht="40.5" customHeight="1" x14ac:dyDescent="0.2">
      <c r="A9" s="1076" t="s">
        <v>11</v>
      </c>
      <c r="B9" s="1077" t="s">
        <v>12</v>
      </c>
      <c r="C9" s="1069" t="s">
        <v>13</v>
      </c>
      <c r="D9" s="1069" t="s">
        <v>14</v>
      </c>
      <c r="E9" s="1078" t="s">
        <v>15</v>
      </c>
      <c r="F9" s="1069" t="s">
        <v>16</v>
      </c>
      <c r="G9" s="1069"/>
      <c r="H9" s="1069" t="s">
        <v>17</v>
      </c>
      <c r="I9" s="1078" t="s">
        <v>18</v>
      </c>
      <c r="J9" s="1069" t="s">
        <v>19</v>
      </c>
      <c r="K9" s="1069" t="s">
        <v>20</v>
      </c>
      <c r="L9" s="1069"/>
      <c r="M9" s="1069" t="s">
        <v>21</v>
      </c>
      <c r="N9" s="1070" t="s">
        <v>23</v>
      </c>
      <c r="O9" s="1071" t="s">
        <v>2920</v>
      </c>
      <c r="P9" s="1079" t="s">
        <v>26</v>
      </c>
      <c r="Q9" s="1067" t="s">
        <v>28</v>
      </c>
      <c r="R9" s="1067" t="s">
        <v>29</v>
      </c>
      <c r="S9" s="1080" t="s">
        <v>30</v>
      </c>
      <c r="T9" s="1067" t="s">
        <v>31</v>
      </c>
      <c r="U9" s="1068" t="s">
        <v>32</v>
      </c>
      <c r="V9" s="4"/>
      <c r="W9" s="635"/>
      <c r="X9" s="4"/>
      <c r="Y9" s="4"/>
      <c r="Z9" s="4"/>
    </row>
    <row r="10" spans="1:35" s="640" customFormat="1" ht="45.75" customHeight="1" x14ac:dyDescent="0.2">
      <c r="A10" s="1076"/>
      <c r="B10" s="1077"/>
      <c r="C10" s="1069"/>
      <c r="D10" s="1069"/>
      <c r="E10" s="1078"/>
      <c r="F10" s="153" t="s">
        <v>44</v>
      </c>
      <c r="G10" s="153" t="s">
        <v>45</v>
      </c>
      <c r="H10" s="1069"/>
      <c r="I10" s="1078"/>
      <c r="J10" s="1069"/>
      <c r="K10" s="154" t="s">
        <v>46</v>
      </c>
      <c r="L10" s="154" t="s">
        <v>47</v>
      </c>
      <c r="M10" s="1069"/>
      <c r="N10" s="1070"/>
      <c r="O10" s="1071"/>
      <c r="P10" s="1079"/>
      <c r="Q10" s="1067"/>
      <c r="R10" s="1067"/>
      <c r="S10" s="1080"/>
      <c r="T10" s="1067"/>
      <c r="U10" s="1068"/>
      <c r="V10" s="638"/>
      <c r="W10" s="639"/>
      <c r="X10" s="638"/>
      <c r="Y10" s="638"/>
      <c r="Z10" s="638"/>
    </row>
    <row r="11" spans="1:35" s="673" customFormat="1" ht="119.25" customHeight="1" x14ac:dyDescent="0.25">
      <c r="A11" s="1062" t="s">
        <v>48</v>
      </c>
      <c r="B11" s="833" t="s">
        <v>49</v>
      </c>
      <c r="C11" s="658" t="s">
        <v>50</v>
      </c>
      <c r="D11" s="659" t="s">
        <v>51</v>
      </c>
      <c r="E11" s="659" t="s">
        <v>52</v>
      </c>
      <c r="F11" s="660">
        <v>43344</v>
      </c>
      <c r="G11" s="660">
        <v>45139</v>
      </c>
      <c r="H11" s="661" t="s">
        <v>2921</v>
      </c>
      <c r="I11" s="662">
        <v>26000</v>
      </c>
      <c r="J11" s="661" t="s">
        <v>1742</v>
      </c>
      <c r="K11" s="663" t="s">
        <v>55</v>
      </c>
      <c r="L11" s="663" t="s">
        <v>56</v>
      </c>
      <c r="M11" s="664" t="s">
        <v>57</v>
      </c>
      <c r="N11" s="665"/>
      <c r="O11" s="666"/>
      <c r="P11" s="667" t="s">
        <v>2379</v>
      </c>
      <c r="Q11" s="668" t="s">
        <v>2922</v>
      </c>
      <c r="R11" s="669" t="s">
        <v>2923</v>
      </c>
      <c r="S11" s="879"/>
      <c r="T11" s="830" t="s">
        <v>1741</v>
      </c>
      <c r="U11" s="670"/>
      <c r="V11" s="671"/>
      <c r="W11" s="672"/>
      <c r="X11" s="671"/>
      <c r="Y11" s="671"/>
      <c r="Z11" s="671"/>
    </row>
    <row r="12" spans="1:35" s="673" customFormat="1" ht="49.5" customHeight="1" x14ac:dyDescent="0.25">
      <c r="A12" s="1062"/>
      <c r="B12" s="828" t="s">
        <v>64</v>
      </c>
      <c r="C12" s="674" t="s">
        <v>2924</v>
      </c>
      <c r="D12" s="675"/>
      <c r="E12" s="675"/>
      <c r="F12" s="676"/>
      <c r="G12" s="676"/>
      <c r="H12" s="677"/>
      <c r="I12" s="678"/>
      <c r="J12" s="677"/>
      <c r="K12" s="679"/>
      <c r="L12" s="679"/>
      <c r="M12" s="680"/>
      <c r="N12" s="681"/>
      <c r="O12" s="681"/>
      <c r="P12" s="665"/>
      <c r="Q12" s="682"/>
      <c r="R12" s="682"/>
      <c r="S12" s="839"/>
      <c r="T12" s="903"/>
      <c r="U12" s="683" t="s">
        <v>2925</v>
      </c>
      <c r="V12" s="671"/>
      <c r="W12" s="672"/>
      <c r="X12" s="671"/>
      <c r="Y12" s="671"/>
      <c r="Z12" s="671"/>
    </row>
    <row r="13" spans="1:35" s="673" customFormat="1" ht="70.5" customHeight="1" x14ac:dyDescent="0.25">
      <c r="A13" s="1062"/>
      <c r="B13" s="833" t="s">
        <v>77</v>
      </c>
      <c r="C13" s="561" t="s">
        <v>78</v>
      </c>
      <c r="D13" s="675" t="s">
        <v>79</v>
      </c>
      <c r="E13" s="675" t="s">
        <v>80</v>
      </c>
      <c r="F13" s="676">
        <v>43344</v>
      </c>
      <c r="G13" s="676">
        <v>43678</v>
      </c>
      <c r="H13" s="677" t="s">
        <v>532</v>
      </c>
      <c r="I13" s="678">
        <v>155000</v>
      </c>
      <c r="J13" s="677" t="s">
        <v>1756</v>
      </c>
      <c r="K13" s="679" t="s">
        <v>70</v>
      </c>
      <c r="L13" s="679" t="s">
        <v>71</v>
      </c>
      <c r="M13" s="684" t="s">
        <v>2926</v>
      </c>
      <c r="N13" s="681"/>
      <c r="O13" s="681"/>
      <c r="P13" s="685" t="s">
        <v>2379</v>
      </c>
      <c r="Q13" s="686"/>
      <c r="R13" s="691" t="s">
        <v>2927</v>
      </c>
      <c r="S13" s="839"/>
      <c r="T13" s="904" t="s">
        <v>532</v>
      </c>
      <c r="U13" s="687" t="s">
        <v>2928</v>
      </c>
      <c r="V13" s="671"/>
      <c r="W13" s="672"/>
      <c r="X13" s="671"/>
      <c r="Y13" s="671"/>
      <c r="Z13" s="671"/>
    </row>
    <row r="14" spans="1:35" s="673" customFormat="1" ht="73.5" customHeight="1" x14ac:dyDescent="0.25">
      <c r="A14" s="1062"/>
      <c r="B14" s="833" t="s">
        <v>88</v>
      </c>
      <c r="C14" s="561" t="s">
        <v>89</v>
      </c>
      <c r="D14" s="675" t="s">
        <v>90</v>
      </c>
      <c r="E14" s="675" t="s">
        <v>91</v>
      </c>
      <c r="F14" s="676">
        <v>43344</v>
      </c>
      <c r="G14" s="676">
        <v>45139</v>
      </c>
      <c r="H14" s="688" t="s">
        <v>2929</v>
      </c>
      <c r="I14" s="689">
        <v>584000</v>
      </c>
      <c r="J14" s="677" t="s">
        <v>1760</v>
      </c>
      <c r="K14" s="679" t="s">
        <v>94</v>
      </c>
      <c r="L14" s="679" t="s">
        <v>95</v>
      </c>
      <c r="M14" s="690" t="s">
        <v>96</v>
      </c>
      <c r="N14" s="681"/>
      <c r="O14" s="681"/>
      <c r="P14" s="685" t="s">
        <v>2379</v>
      </c>
      <c r="Q14" s="691" t="s">
        <v>2930</v>
      </c>
      <c r="R14" s="691" t="s">
        <v>2931</v>
      </c>
      <c r="S14" s="880"/>
      <c r="T14" s="903" t="s">
        <v>2932</v>
      </c>
      <c r="U14" s="683" t="s">
        <v>2933</v>
      </c>
      <c r="V14" s="671"/>
      <c r="W14" s="672"/>
      <c r="X14" s="671"/>
      <c r="Y14" s="671"/>
      <c r="Z14" s="671"/>
    </row>
    <row r="15" spans="1:35" s="673" customFormat="1" ht="49.5" customHeight="1" x14ac:dyDescent="0.25">
      <c r="A15" s="1062"/>
      <c r="B15" s="833" t="s">
        <v>100</v>
      </c>
      <c r="C15" s="629" t="s">
        <v>2924</v>
      </c>
      <c r="D15" s="675"/>
      <c r="E15" s="675"/>
      <c r="F15" s="676"/>
      <c r="G15" s="676"/>
      <c r="H15" s="677"/>
      <c r="I15" s="678"/>
      <c r="J15" s="677"/>
      <c r="K15" s="679"/>
      <c r="L15" s="679"/>
      <c r="M15" s="684"/>
      <c r="N15" s="681"/>
      <c r="O15" s="681"/>
      <c r="P15" s="681"/>
      <c r="Q15" s="692"/>
      <c r="R15" s="693"/>
      <c r="S15" s="839"/>
      <c r="T15" s="905"/>
      <c r="U15" s="561" t="s">
        <v>2925</v>
      </c>
      <c r="V15" s="671"/>
      <c r="W15" s="672"/>
      <c r="X15" s="671"/>
      <c r="Y15" s="671"/>
      <c r="Z15" s="671"/>
    </row>
    <row r="16" spans="1:35" s="673" customFormat="1" ht="49.5" customHeight="1" x14ac:dyDescent="0.25">
      <c r="A16" s="1062"/>
      <c r="B16" s="833" t="s">
        <v>111</v>
      </c>
      <c r="C16" s="695" t="s">
        <v>1774</v>
      </c>
      <c r="D16" s="675" t="s">
        <v>113</v>
      </c>
      <c r="E16" s="675" t="s">
        <v>114</v>
      </c>
      <c r="F16" s="676">
        <v>43344</v>
      </c>
      <c r="G16" s="676">
        <v>45139</v>
      </c>
      <c r="H16" s="677" t="s">
        <v>2934</v>
      </c>
      <c r="I16" s="689">
        <v>5000</v>
      </c>
      <c r="J16" s="677" t="s">
        <v>116</v>
      </c>
      <c r="K16" s="679" t="s">
        <v>117</v>
      </c>
      <c r="L16" s="679" t="s">
        <v>118</v>
      </c>
      <c r="M16" s="684"/>
      <c r="N16" s="681"/>
      <c r="O16" s="667" t="s">
        <v>2379</v>
      </c>
      <c r="P16" s="681"/>
      <c r="Q16" s="691" t="s">
        <v>2935</v>
      </c>
      <c r="R16" s="691" t="s">
        <v>2936</v>
      </c>
      <c r="S16" s="881" t="s">
        <v>2937</v>
      </c>
      <c r="T16" s="906" t="s">
        <v>2938</v>
      </c>
      <c r="U16" s="698"/>
      <c r="V16" s="671"/>
      <c r="W16" s="672"/>
      <c r="X16" s="671"/>
      <c r="Y16" s="671"/>
      <c r="Z16" s="671"/>
    </row>
    <row r="17" spans="1:26" s="673" customFormat="1" ht="49.5" customHeight="1" x14ac:dyDescent="0.25">
      <c r="A17" s="1062"/>
      <c r="B17" s="833" t="s">
        <v>122</v>
      </c>
      <c r="C17" s="561" t="s">
        <v>123</v>
      </c>
      <c r="D17" s="675" t="s">
        <v>124</v>
      </c>
      <c r="E17" s="675" t="s">
        <v>125</v>
      </c>
      <c r="F17" s="676">
        <v>43344</v>
      </c>
      <c r="G17" s="676">
        <v>45139</v>
      </c>
      <c r="H17" s="677" t="s">
        <v>1781</v>
      </c>
      <c r="I17" s="678">
        <v>160000</v>
      </c>
      <c r="J17" s="699" t="s">
        <v>127</v>
      </c>
      <c r="K17" s="679" t="s">
        <v>128</v>
      </c>
      <c r="L17" s="679" t="s">
        <v>129</v>
      </c>
      <c r="M17" s="690" t="s">
        <v>130</v>
      </c>
      <c r="N17" s="681"/>
      <c r="O17" s="681"/>
      <c r="P17" s="685" t="s">
        <v>2379</v>
      </c>
      <c r="Q17" s="691" t="s">
        <v>2939</v>
      </c>
      <c r="R17" s="691" t="s">
        <v>2940</v>
      </c>
      <c r="S17" s="881" t="s">
        <v>2941</v>
      </c>
      <c r="T17" s="907" t="s">
        <v>1781</v>
      </c>
      <c r="U17" s="700" t="s">
        <v>2942</v>
      </c>
      <c r="V17" s="671"/>
      <c r="W17" s="672"/>
      <c r="X17" s="671"/>
      <c r="Y17" s="671"/>
      <c r="Z17" s="671"/>
    </row>
    <row r="18" spans="1:26" s="673" customFormat="1" ht="49.5" customHeight="1" x14ac:dyDescent="0.25">
      <c r="A18" s="1062"/>
      <c r="B18" s="833" t="s">
        <v>135</v>
      </c>
      <c r="C18" s="547" t="s">
        <v>136</v>
      </c>
      <c r="D18" s="701" t="s">
        <v>137</v>
      </c>
      <c r="E18" s="701" t="s">
        <v>138</v>
      </c>
      <c r="F18" s="676">
        <v>43497</v>
      </c>
      <c r="G18" s="676">
        <v>45139</v>
      </c>
      <c r="H18" s="677" t="s">
        <v>1784</v>
      </c>
      <c r="I18" s="678">
        <v>30000</v>
      </c>
      <c r="J18" s="677" t="s">
        <v>1785</v>
      </c>
      <c r="K18" s="701" t="s">
        <v>1786</v>
      </c>
      <c r="L18" s="701" t="s">
        <v>142</v>
      </c>
      <c r="M18" s="684" t="s">
        <v>143</v>
      </c>
      <c r="N18" s="681"/>
      <c r="O18" s="681"/>
      <c r="P18" s="685" t="s">
        <v>2379</v>
      </c>
      <c r="Q18" s="691" t="s">
        <v>2943</v>
      </c>
      <c r="R18" s="691" t="s">
        <v>2944</v>
      </c>
      <c r="S18" s="882"/>
      <c r="T18" s="903" t="s">
        <v>387</v>
      </c>
      <c r="U18" s="683" t="s">
        <v>2945</v>
      </c>
      <c r="V18" s="671"/>
      <c r="W18" s="672"/>
      <c r="X18" s="671"/>
      <c r="Y18" s="671"/>
      <c r="Z18" s="671"/>
    </row>
    <row r="19" spans="1:26" s="673" customFormat="1" ht="49.5" customHeight="1" x14ac:dyDescent="0.25">
      <c r="A19" s="1062"/>
      <c r="B19" s="833" t="s">
        <v>148</v>
      </c>
      <c r="C19" s="702" t="s">
        <v>149</v>
      </c>
      <c r="D19" s="675" t="s">
        <v>150</v>
      </c>
      <c r="E19" s="675" t="s">
        <v>151</v>
      </c>
      <c r="F19" s="676">
        <v>43344</v>
      </c>
      <c r="G19" s="676">
        <v>45139</v>
      </c>
      <c r="H19" s="677" t="s">
        <v>1792</v>
      </c>
      <c r="I19" s="678">
        <v>850000</v>
      </c>
      <c r="J19" s="677" t="s">
        <v>153</v>
      </c>
      <c r="K19" s="679" t="s">
        <v>154</v>
      </c>
      <c r="L19" s="679" t="s">
        <v>155</v>
      </c>
      <c r="M19" s="684"/>
      <c r="N19" s="681"/>
      <c r="O19" s="667" t="s">
        <v>2379</v>
      </c>
      <c r="P19" s="681"/>
      <c r="Q19" s="703" t="s">
        <v>2946</v>
      </c>
      <c r="R19" s="704" t="s">
        <v>2947</v>
      </c>
      <c r="S19" s="883" t="s">
        <v>2948</v>
      </c>
      <c r="T19" s="907" t="s">
        <v>1792</v>
      </c>
      <c r="U19" s="683"/>
      <c r="V19" s="671"/>
      <c r="W19" s="672"/>
      <c r="X19" s="671"/>
      <c r="Y19" s="671"/>
      <c r="Z19" s="671"/>
    </row>
    <row r="20" spans="1:26" s="673" customFormat="1" ht="117" customHeight="1" x14ac:dyDescent="0.25">
      <c r="A20" s="1062"/>
      <c r="B20" s="833" t="s">
        <v>159</v>
      </c>
      <c r="C20" s="695" t="s">
        <v>160</v>
      </c>
      <c r="D20" s="675" t="s">
        <v>161</v>
      </c>
      <c r="E20" s="675" t="s">
        <v>162</v>
      </c>
      <c r="F20" s="676">
        <v>43344</v>
      </c>
      <c r="G20" s="676">
        <v>44317</v>
      </c>
      <c r="H20" s="677" t="s">
        <v>1798</v>
      </c>
      <c r="I20" s="689">
        <v>30000</v>
      </c>
      <c r="J20" s="677" t="s">
        <v>164</v>
      </c>
      <c r="K20" s="675" t="s">
        <v>1799</v>
      </c>
      <c r="L20" s="675" t="s">
        <v>166</v>
      </c>
      <c r="M20" s="725" t="s">
        <v>2949</v>
      </c>
      <c r="N20" s="681"/>
      <c r="O20" s="681"/>
      <c r="P20" s="685" t="s">
        <v>2379</v>
      </c>
      <c r="Q20" s="693"/>
      <c r="R20" s="693" t="s">
        <v>2950</v>
      </c>
      <c r="S20" s="882"/>
      <c r="T20" s="903"/>
      <c r="U20" s="687" t="s">
        <v>2928</v>
      </c>
      <c r="V20" s="671"/>
      <c r="W20" s="672"/>
      <c r="X20" s="671"/>
      <c r="Y20" s="671"/>
      <c r="Z20" s="671"/>
    </row>
    <row r="21" spans="1:26" s="673" customFormat="1" ht="49.5" customHeight="1" x14ac:dyDescent="0.25">
      <c r="A21" s="1062"/>
      <c r="B21" s="833" t="s">
        <v>172</v>
      </c>
      <c r="C21" s="629" t="s">
        <v>2951</v>
      </c>
      <c r="D21" s="675"/>
      <c r="E21" s="675"/>
      <c r="F21" s="676"/>
      <c r="G21" s="676"/>
      <c r="H21" s="677"/>
      <c r="I21" s="689"/>
      <c r="J21" s="677"/>
      <c r="K21" s="679"/>
      <c r="L21" s="679"/>
      <c r="M21" s="690"/>
      <c r="N21" s="681"/>
      <c r="O21" s="681"/>
      <c r="P21" s="681"/>
      <c r="Q21" s="682"/>
      <c r="R21" s="682"/>
      <c r="S21" s="882"/>
      <c r="T21" s="908"/>
      <c r="U21" s="683" t="s">
        <v>2952</v>
      </c>
      <c r="V21" s="671"/>
      <c r="W21" s="672"/>
      <c r="X21" s="671"/>
      <c r="Y21" s="671"/>
      <c r="Z21" s="671"/>
    </row>
    <row r="22" spans="1:26" s="673" customFormat="1" ht="49.5" customHeight="1" x14ac:dyDescent="0.25">
      <c r="A22" s="1062"/>
      <c r="B22" s="833" t="s">
        <v>185</v>
      </c>
      <c r="C22" s="561" t="s">
        <v>186</v>
      </c>
      <c r="D22" s="675" t="s">
        <v>187</v>
      </c>
      <c r="E22" s="675" t="s">
        <v>188</v>
      </c>
      <c r="F22" s="676">
        <v>43525</v>
      </c>
      <c r="G22" s="676">
        <v>45139</v>
      </c>
      <c r="H22" s="677" t="s">
        <v>1808</v>
      </c>
      <c r="I22" s="689">
        <v>100000</v>
      </c>
      <c r="J22" s="677" t="s">
        <v>2638</v>
      </c>
      <c r="K22" s="675" t="s">
        <v>1809</v>
      </c>
      <c r="L22" s="675" t="s">
        <v>192</v>
      </c>
      <c r="M22" s="690" t="s">
        <v>193</v>
      </c>
      <c r="N22" s="681"/>
      <c r="O22" s="681"/>
      <c r="P22" s="685" t="s">
        <v>2379</v>
      </c>
      <c r="Q22" s="682"/>
      <c r="R22" s="691" t="s">
        <v>2953</v>
      </c>
      <c r="S22" s="882"/>
      <c r="T22" s="903"/>
      <c r="U22" s="700" t="s">
        <v>2942</v>
      </c>
      <c r="V22" s="671"/>
      <c r="W22" s="672"/>
      <c r="X22" s="671"/>
      <c r="Y22" s="671"/>
      <c r="Z22" s="671"/>
    </row>
    <row r="23" spans="1:26" s="673" customFormat="1" ht="49.5" customHeight="1" x14ac:dyDescent="0.25">
      <c r="A23" s="1062"/>
      <c r="B23" s="833" t="s">
        <v>198</v>
      </c>
      <c r="C23" s="702" t="s">
        <v>199</v>
      </c>
      <c r="D23" s="675" t="s">
        <v>200</v>
      </c>
      <c r="E23" s="675" t="s">
        <v>201</v>
      </c>
      <c r="F23" s="676">
        <v>43344</v>
      </c>
      <c r="G23" s="676">
        <v>44774</v>
      </c>
      <c r="H23" s="677" t="s">
        <v>1802</v>
      </c>
      <c r="I23" s="689">
        <v>110000</v>
      </c>
      <c r="J23" s="677" t="s">
        <v>202</v>
      </c>
      <c r="K23" s="679" t="s">
        <v>203</v>
      </c>
      <c r="L23" s="679" t="s">
        <v>56</v>
      </c>
      <c r="M23" s="630"/>
      <c r="N23" s="681"/>
      <c r="O23" s="681"/>
      <c r="P23" s="685" t="s">
        <v>2379</v>
      </c>
      <c r="Q23" s="693"/>
      <c r="R23" s="717" t="s">
        <v>2954</v>
      </c>
      <c r="S23" s="839"/>
      <c r="T23" s="909"/>
      <c r="U23" s="705" t="s">
        <v>2928</v>
      </c>
      <c r="V23" s="671"/>
      <c r="W23" s="672"/>
      <c r="X23" s="671"/>
      <c r="Y23" s="671"/>
      <c r="Z23" s="671"/>
    </row>
    <row r="24" spans="1:26" s="673" customFormat="1" ht="49.5" customHeight="1" x14ac:dyDescent="0.25">
      <c r="A24" s="1062"/>
      <c r="B24" s="833" t="s">
        <v>207</v>
      </c>
      <c r="C24" s="547" t="s">
        <v>1823</v>
      </c>
      <c r="D24" s="675" t="s">
        <v>1824</v>
      </c>
      <c r="E24" s="675" t="s">
        <v>1825</v>
      </c>
      <c r="F24" s="676">
        <v>43497</v>
      </c>
      <c r="G24" s="676">
        <v>45139</v>
      </c>
      <c r="H24" s="688" t="s">
        <v>1816</v>
      </c>
      <c r="I24" s="678">
        <v>100000</v>
      </c>
      <c r="J24" s="677" t="s">
        <v>2625</v>
      </c>
      <c r="K24" s="706" t="s">
        <v>213</v>
      </c>
      <c r="L24" s="706" t="s">
        <v>214</v>
      </c>
      <c r="M24" s="707"/>
      <c r="N24" s="681"/>
      <c r="O24" s="681"/>
      <c r="P24" s="685" t="s">
        <v>2379</v>
      </c>
      <c r="Q24" s="682" t="s">
        <v>2955</v>
      </c>
      <c r="R24" s="691" t="s">
        <v>2956</v>
      </c>
      <c r="S24" s="839"/>
      <c r="T24" s="903"/>
      <c r="U24" s="700" t="s">
        <v>2942</v>
      </c>
      <c r="V24" s="671"/>
      <c r="W24" s="672"/>
      <c r="X24" s="671"/>
      <c r="Y24" s="671"/>
      <c r="Z24" s="671"/>
    </row>
    <row r="25" spans="1:26" s="673" customFormat="1" ht="49.5" customHeight="1" x14ac:dyDescent="0.25">
      <c r="A25" s="1062"/>
      <c r="B25" s="833" t="s">
        <v>218</v>
      </c>
      <c r="C25" s="702" t="s">
        <v>219</v>
      </c>
      <c r="D25" s="675" t="s">
        <v>220</v>
      </c>
      <c r="E25" s="675" t="s">
        <v>221</v>
      </c>
      <c r="F25" s="676">
        <v>43344</v>
      </c>
      <c r="G25" s="676">
        <v>45139</v>
      </c>
      <c r="H25" s="677" t="s">
        <v>1829</v>
      </c>
      <c r="I25" s="689">
        <v>100000</v>
      </c>
      <c r="J25" s="677" t="s">
        <v>223</v>
      </c>
      <c r="K25" s="706" t="s">
        <v>1830</v>
      </c>
      <c r="L25" s="706" t="s">
        <v>225</v>
      </c>
      <c r="M25" s="708" t="s">
        <v>226</v>
      </c>
      <c r="N25" s="681"/>
      <c r="O25" s="667" t="s">
        <v>2379</v>
      </c>
      <c r="P25" s="681"/>
      <c r="Q25" s="703" t="s">
        <v>2957</v>
      </c>
      <c r="R25" s="704" t="s">
        <v>2958</v>
      </c>
      <c r="S25" s="807" t="s">
        <v>2959</v>
      </c>
      <c r="T25" s="907" t="s">
        <v>1829</v>
      </c>
      <c r="U25" s="683"/>
      <c r="V25" s="671"/>
      <c r="W25" s="672"/>
      <c r="X25" s="671"/>
      <c r="Y25" s="671"/>
      <c r="Z25" s="671"/>
    </row>
    <row r="26" spans="1:26" s="673" customFormat="1" ht="49.5" customHeight="1" x14ac:dyDescent="0.25">
      <c r="A26" s="1062"/>
      <c r="B26" s="833" t="s">
        <v>231</v>
      </c>
      <c r="C26" s="695" t="s">
        <v>232</v>
      </c>
      <c r="D26" s="675" t="s">
        <v>233</v>
      </c>
      <c r="E26" s="675" t="s">
        <v>234</v>
      </c>
      <c r="F26" s="676">
        <v>43344</v>
      </c>
      <c r="G26" s="676">
        <v>43739</v>
      </c>
      <c r="H26" s="677" t="s">
        <v>1836</v>
      </c>
      <c r="I26" s="689">
        <v>15000</v>
      </c>
      <c r="J26" s="677" t="s">
        <v>236</v>
      </c>
      <c r="K26" s="675" t="s">
        <v>1837</v>
      </c>
      <c r="L26" s="675" t="s">
        <v>238</v>
      </c>
      <c r="M26" s="725"/>
      <c r="N26" s="685"/>
      <c r="O26" s="685"/>
      <c r="P26" s="685" t="s">
        <v>2379</v>
      </c>
      <c r="Q26" s="693"/>
      <c r="R26" s="717" t="s">
        <v>2960</v>
      </c>
      <c r="S26" s="839"/>
      <c r="T26" s="903"/>
      <c r="U26" s="687" t="s">
        <v>2928</v>
      </c>
      <c r="V26" s="671"/>
      <c r="W26" s="672"/>
      <c r="X26" s="671"/>
      <c r="Y26" s="671"/>
      <c r="Z26" s="671"/>
    </row>
    <row r="27" spans="1:26" s="673" customFormat="1" ht="49.5" customHeight="1" x14ac:dyDescent="0.25">
      <c r="A27" s="1062"/>
      <c r="B27" s="828" t="s">
        <v>242</v>
      </c>
      <c r="C27" s="695" t="s">
        <v>243</v>
      </c>
      <c r="D27" s="675" t="s">
        <v>244</v>
      </c>
      <c r="E27" s="675" t="s">
        <v>210</v>
      </c>
      <c r="F27" s="660">
        <v>43497</v>
      </c>
      <c r="G27" s="660">
        <v>45139</v>
      </c>
      <c r="H27" s="677" t="s">
        <v>1839</v>
      </c>
      <c r="I27" s="689">
        <v>40000</v>
      </c>
      <c r="J27" s="677" t="s">
        <v>163</v>
      </c>
      <c r="K27" s="675" t="s">
        <v>1840</v>
      </c>
      <c r="L27" s="675" t="s">
        <v>248</v>
      </c>
      <c r="M27" s="690"/>
      <c r="N27" s="667" t="s">
        <v>2379</v>
      </c>
      <c r="O27" s="667"/>
      <c r="P27" s="667"/>
      <c r="Q27" s="709" t="s">
        <v>2961</v>
      </c>
      <c r="R27" s="682"/>
      <c r="S27" s="881" t="s">
        <v>2962</v>
      </c>
      <c r="T27" s="903" t="s">
        <v>2963</v>
      </c>
      <c r="U27" s="683"/>
      <c r="V27" s="671"/>
      <c r="W27" s="672"/>
      <c r="X27" s="671"/>
      <c r="Y27" s="671"/>
      <c r="Z27" s="671"/>
    </row>
    <row r="28" spans="1:26" s="673" customFormat="1" ht="49.5" customHeight="1" x14ac:dyDescent="0.25">
      <c r="A28" s="1062"/>
      <c r="B28" s="833" t="s">
        <v>253</v>
      </c>
      <c r="C28" s="710" t="s">
        <v>254</v>
      </c>
      <c r="D28" s="675" t="s">
        <v>255</v>
      </c>
      <c r="E28" s="675" t="s">
        <v>210</v>
      </c>
      <c r="F28" s="676">
        <v>43497</v>
      </c>
      <c r="G28" s="676">
        <v>45139</v>
      </c>
      <c r="H28" s="677" t="s">
        <v>1839</v>
      </c>
      <c r="I28" s="689">
        <v>40000</v>
      </c>
      <c r="J28" s="677" t="s">
        <v>256</v>
      </c>
      <c r="K28" s="675" t="s">
        <v>1799</v>
      </c>
      <c r="L28" s="675" t="s">
        <v>257</v>
      </c>
      <c r="M28" s="690"/>
      <c r="N28" s="667" t="s">
        <v>2379</v>
      </c>
      <c r="O28" s="667"/>
      <c r="P28" s="667"/>
      <c r="Q28" s="709" t="s">
        <v>2961</v>
      </c>
      <c r="R28" s="682"/>
      <c r="S28" s="881" t="s">
        <v>2962</v>
      </c>
      <c r="T28" s="903" t="s">
        <v>2963</v>
      </c>
      <c r="U28" s="683"/>
      <c r="V28" s="671"/>
      <c r="W28" s="672"/>
      <c r="X28" s="671"/>
      <c r="Y28" s="671"/>
      <c r="Z28" s="671"/>
    </row>
    <row r="29" spans="1:26" s="673" customFormat="1" ht="49.5" customHeight="1" x14ac:dyDescent="0.25">
      <c r="A29" s="1062"/>
      <c r="B29" s="833" t="s">
        <v>258</v>
      </c>
      <c r="C29" s="695" t="s">
        <v>259</v>
      </c>
      <c r="D29" s="711" t="s">
        <v>260</v>
      </c>
      <c r="E29" s="675" t="s">
        <v>261</v>
      </c>
      <c r="F29" s="676">
        <v>43709</v>
      </c>
      <c r="G29" s="676">
        <v>45139</v>
      </c>
      <c r="H29" s="677" t="s">
        <v>1847</v>
      </c>
      <c r="I29" s="689">
        <v>15000</v>
      </c>
      <c r="J29" s="677" t="s">
        <v>263</v>
      </c>
      <c r="K29" s="675" t="s">
        <v>264</v>
      </c>
      <c r="L29" s="675" t="s">
        <v>265</v>
      </c>
      <c r="M29" s="690"/>
      <c r="N29" s="667" t="s">
        <v>2379</v>
      </c>
      <c r="O29" s="667"/>
      <c r="P29" s="667"/>
      <c r="Q29" s="709" t="s">
        <v>2961</v>
      </c>
      <c r="R29" s="682"/>
      <c r="S29" s="881" t="s">
        <v>2962</v>
      </c>
      <c r="T29" s="903" t="s">
        <v>2964</v>
      </c>
      <c r="U29" s="683"/>
      <c r="V29" s="671"/>
      <c r="W29" s="672"/>
      <c r="X29" s="671"/>
      <c r="Y29" s="671"/>
      <c r="Z29" s="671"/>
    </row>
    <row r="30" spans="1:26" s="673" customFormat="1" ht="49.5" customHeight="1" x14ac:dyDescent="0.25">
      <c r="A30" s="1062"/>
      <c r="B30" s="833" t="s">
        <v>270</v>
      </c>
      <c r="C30" s="712" t="s">
        <v>2965</v>
      </c>
      <c r="D30" s="675" t="s">
        <v>272</v>
      </c>
      <c r="E30" s="675" t="s">
        <v>273</v>
      </c>
      <c r="F30" s="676">
        <v>43344</v>
      </c>
      <c r="G30" s="676">
        <v>45139</v>
      </c>
      <c r="H30" s="677" t="s">
        <v>1829</v>
      </c>
      <c r="I30" s="678">
        <v>50000</v>
      </c>
      <c r="J30" s="677" t="s">
        <v>274</v>
      </c>
      <c r="K30" s="713" t="s">
        <v>2966</v>
      </c>
      <c r="L30" s="675" t="s">
        <v>276</v>
      </c>
      <c r="M30" s="623" t="s">
        <v>277</v>
      </c>
      <c r="N30" s="667"/>
      <c r="O30" s="667"/>
      <c r="P30" s="667" t="s">
        <v>2379</v>
      </c>
      <c r="Q30" s="703" t="s">
        <v>2967</v>
      </c>
      <c r="R30" s="714" t="s">
        <v>2968</v>
      </c>
      <c r="S30" s="807" t="s">
        <v>2969</v>
      </c>
      <c r="T30" s="907" t="s">
        <v>1829</v>
      </c>
      <c r="U30" s="700" t="s">
        <v>2942</v>
      </c>
      <c r="V30" s="671"/>
      <c r="W30" s="672"/>
      <c r="X30" s="671"/>
      <c r="Y30" s="671"/>
      <c r="Z30" s="671"/>
    </row>
    <row r="31" spans="1:26" s="673" customFormat="1" ht="49.5" customHeight="1" x14ac:dyDescent="0.25">
      <c r="A31" s="1062"/>
      <c r="B31" s="833" t="s">
        <v>282</v>
      </c>
      <c r="C31" s="695" t="s">
        <v>283</v>
      </c>
      <c r="D31" s="675" t="s">
        <v>284</v>
      </c>
      <c r="E31" s="675" t="s">
        <v>285</v>
      </c>
      <c r="F31" s="676">
        <v>43709</v>
      </c>
      <c r="G31" s="676">
        <v>45139</v>
      </c>
      <c r="H31" s="715" t="s">
        <v>2638</v>
      </c>
      <c r="I31" s="689">
        <v>150000</v>
      </c>
      <c r="J31" s="677" t="s">
        <v>2639</v>
      </c>
      <c r="K31" s="675" t="s">
        <v>56</v>
      </c>
      <c r="L31" s="675" t="s">
        <v>192</v>
      </c>
      <c r="M31" s="690"/>
      <c r="N31" s="667"/>
      <c r="O31" s="667" t="s">
        <v>2379</v>
      </c>
      <c r="P31" s="667"/>
      <c r="Q31" s="682" t="s">
        <v>2970</v>
      </c>
      <c r="R31" s="870"/>
      <c r="S31" s="884"/>
      <c r="T31" s="903"/>
      <c r="U31" s="683"/>
      <c r="V31" s="671"/>
      <c r="W31" s="672"/>
      <c r="X31" s="671"/>
      <c r="Y31" s="671"/>
      <c r="Z31" s="671"/>
    </row>
    <row r="32" spans="1:26" s="673" customFormat="1" ht="49.5" customHeight="1" x14ac:dyDescent="0.25">
      <c r="A32" s="1062"/>
      <c r="B32" s="833" t="s">
        <v>289</v>
      </c>
      <c r="C32" s="674" t="s">
        <v>2924</v>
      </c>
      <c r="D32" s="675"/>
      <c r="E32" s="675"/>
      <c r="F32" s="676"/>
      <c r="G32" s="676"/>
      <c r="H32" s="677"/>
      <c r="I32" s="689"/>
      <c r="J32" s="677"/>
      <c r="K32" s="675"/>
      <c r="L32" s="675"/>
      <c r="M32" s="690"/>
      <c r="N32" s="667"/>
      <c r="O32" s="667"/>
      <c r="P32" s="667"/>
      <c r="Q32" s="682"/>
      <c r="R32" s="682"/>
      <c r="S32" s="839"/>
      <c r="T32" s="903"/>
      <c r="U32" s="683" t="s">
        <v>2925</v>
      </c>
      <c r="V32" s="671"/>
      <c r="W32" s="672"/>
      <c r="X32" s="671"/>
      <c r="Y32" s="671"/>
      <c r="Z32" s="671"/>
    </row>
    <row r="33" spans="1:26" s="673" customFormat="1" ht="49.5" customHeight="1" x14ac:dyDescent="0.25">
      <c r="A33" s="1062"/>
      <c r="B33" s="833" t="s">
        <v>299</v>
      </c>
      <c r="C33" s="561" t="s">
        <v>300</v>
      </c>
      <c r="D33" s="675" t="s">
        <v>301</v>
      </c>
      <c r="E33" s="675" t="s">
        <v>302</v>
      </c>
      <c r="F33" s="676">
        <v>43344</v>
      </c>
      <c r="G33" s="676">
        <v>45139</v>
      </c>
      <c r="H33" s="677" t="s">
        <v>1869</v>
      </c>
      <c r="I33" s="689">
        <v>31000</v>
      </c>
      <c r="J33" s="677" t="s">
        <v>304</v>
      </c>
      <c r="K33" s="675" t="s">
        <v>305</v>
      </c>
      <c r="L33" s="675" t="s">
        <v>192</v>
      </c>
      <c r="M33" s="690"/>
      <c r="N33" s="667"/>
      <c r="O33" s="667"/>
      <c r="P33" s="667" t="s">
        <v>2379</v>
      </c>
      <c r="Q33" s="691" t="s">
        <v>2971</v>
      </c>
      <c r="R33" s="720" t="s">
        <v>2972</v>
      </c>
      <c r="S33" s="884" t="s">
        <v>2973</v>
      </c>
      <c r="T33" s="907" t="s">
        <v>1869</v>
      </c>
      <c r="U33" s="683" t="s">
        <v>2974</v>
      </c>
      <c r="V33" s="671"/>
      <c r="W33" s="672"/>
      <c r="X33" s="671"/>
      <c r="Y33" s="671"/>
      <c r="Z33" s="671"/>
    </row>
    <row r="34" spans="1:26" s="673" customFormat="1" ht="49.5" customHeight="1" x14ac:dyDescent="0.25">
      <c r="A34" s="1062"/>
      <c r="B34" s="833" t="s">
        <v>308</v>
      </c>
      <c r="C34" s="674" t="s">
        <v>2924</v>
      </c>
      <c r="D34" s="716"/>
      <c r="E34" s="675"/>
      <c r="F34" s="676"/>
      <c r="G34" s="676"/>
      <c r="H34" s="677"/>
      <c r="I34" s="689"/>
      <c r="J34" s="677"/>
      <c r="K34" s="675"/>
      <c r="L34" s="675"/>
      <c r="M34" s="690"/>
      <c r="N34" s="667"/>
      <c r="O34" s="667"/>
      <c r="P34" s="667"/>
      <c r="Q34" s="682"/>
      <c r="R34" s="682"/>
      <c r="S34" s="839"/>
      <c r="T34" s="903"/>
      <c r="U34" s="683" t="s">
        <v>2925</v>
      </c>
      <c r="V34" s="671"/>
      <c r="W34" s="672"/>
      <c r="X34" s="671"/>
      <c r="Y34" s="671"/>
      <c r="Z34" s="671"/>
    </row>
    <row r="35" spans="1:26" s="673" customFormat="1" ht="49.5" customHeight="1" x14ac:dyDescent="0.25">
      <c r="A35" s="1062"/>
      <c r="B35" s="833" t="s">
        <v>319</v>
      </c>
      <c r="C35" s="702" t="s">
        <v>1881</v>
      </c>
      <c r="D35" s="675" t="s">
        <v>321</v>
      </c>
      <c r="E35" s="675" t="s">
        <v>322</v>
      </c>
      <c r="F35" s="676">
        <v>43344</v>
      </c>
      <c r="G35" s="676">
        <v>45139</v>
      </c>
      <c r="H35" s="677" t="s">
        <v>1882</v>
      </c>
      <c r="I35" s="678">
        <v>80000</v>
      </c>
      <c r="J35" s="677" t="s">
        <v>324</v>
      </c>
      <c r="K35" s="679" t="s">
        <v>325</v>
      </c>
      <c r="L35" s="679" t="s">
        <v>326</v>
      </c>
      <c r="M35" s="690" t="s">
        <v>1883</v>
      </c>
      <c r="N35" s="667" t="s">
        <v>2379</v>
      </c>
      <c r="O35" s="667"/>
      <c r="P35" s="667"/>
      <c r="Q35" s="727" t="s">
        <v>2975</v>
      </c>
      <c r="R35" s="709"/>
      <c r="S35" s="881" t="s">
        <v>2976</v>
      </c>
      <c r="T35" s="907" t="s">
        <v>1882</v>
      </c>
      <c r="U35" s="683"/>
      <c r="V35" s="671"/>
      <c r="W35" s="672"/>
      <c r="X35" s="671"/>
      <c r="Y35" s="671"/>
      <c r="Z35" s="671"/>
    </row>
    <row r="36" spans="1:26" s="673" customFormat="1" ht="49.5" customHeight="1" x14ac:dyDescent="0.25">
      <c r="A36" s="1062"/>
      <c r="B36" s="833" t="s">
        <v>331</v>
      </c>
      <c r="C36" s="717" t="s">
        <v>2977</v>
      </c>
      <c r="D36" s="701" t="s">
        <v>333</v>
      </c>
      <c r="E36" s="701" t="s">
        <v>334</v>
      </c>
      <c r="F36" s="676">
        <v>43344</v>
      </c>
      <c r="G36" s="676">
        <v>45139</v>
      </c>
      <c r="H36" s="699" t="s">
        <v>2978</v>
      </c>
      <c r="I36" s="678">
        <v>1500000</v>
      </c>
      <c r="J36" s="699" t="s">
        <v>336</v>
      </c>
      <c r="K36" s="718" t="s">
        <v>1890</v>
      </c>
      <c r="L36" s="701" t="s">
        <v>338</v>
      </c>
      <c r="M36" s="684" t="s">
        <v>2979</v>
      </c>
      <c r="N36" s="667"/>
      <c r="O36" s="667"/>
      <c r="P36" s="667" t="s">
        <v>2379</v>
      </c>
      <c r="Q36" s="719" t="s">
        <v>2980</v>
      </c>
      <c r="R36" s="720" t="s">
        <v>2981</v>
      </c>
      <c r="S36" s="881" t="s">
        <v>2982</v>
      </c>
      <c r="T36" s="910" t="s">
        <v>1889</v>
      </c>
      <c r="U36" s="717" t="s">
        <v>2983</v>
      </c>
      <c r="V36" s="671"/>
      <c r="W36" s="672"/>
      <c r="X36" s="671"/>
      <c r="Y36" s="671"/>
      <c r="Z36" s="671"/>
    </row>
    <row r="37" spans="1:26" s="673" customFormat="1" ht="49.5" customHeight="1" x14ac:dyDescent="0.25">
      <c r="A37" s="1062"/>
      <c r="B37" s="833" t="s">
        <v>344</v>
      </c>
      <c r="C37" s="722" t="s">
        <v>2984</v>
      </c>
      <c r="D37" s="701"/>
      <c r="E37" s="701"/>
      <c r="F37" s="676"/>
      <c r="G37" s="676"/>
      <c r="H37" s="699"/>
      <c r="I37" s="678"/>
      <c r="J37" s="699"/>
      <c r="K37" s="679"/>
      <c r="L37" s="718"/>
      <c r="M37" s="684"/>
      <c r="N37" s="667"/>
      <c r="O37" s="667"/>
      <c r="P37" s="667"/>
      <c r="Q37" s="719"/>
      <c r="R37" s="870"/>
      <c r="S37" s="884"/>
      <c r="T37" s="910"/>
      <c r="U37" s="717" t="s">
        <v>2985</v>
      </c>
      <c r="V37" s="671"/>
      <c r="W37" s="672"/>
      <c r="X37" s="671"/>
      <c r="Y37" s="671"/>
      <c r="Z37" s="671"/>
    </row>
    <row r="38" spans="1:26" s="673" customFormat="1" ht="49.5" customHeight="1" x14ac:dyDescent="0.25">
      <c r="A38" s="1062"/>
      <c r="B38" s="833" t="s">
        <v>352</v>
      </c>
      <c r="C38" s="722" t="s">
        <v>2984</v>
      </c>
      <c r="D38" s="701"/>
      <c r="E38" s="701"/>
      <c r="F38" s="676"/>
      <c r="G38" s="676"/>
      <c r="H38" s="699"/>
      <c r="I38" s="678"/>
      <c r="J38" s="699"/>
      <c r="K38" s="675"/>
      <c r="L38" s="718"/>
      <c r="M38" s="684"/>
      <c r="N38" s="667"/>
      <c r="O38" s="667"/>
      <c r="P38" s="667"/>
      <c r="Q38" s="719"/>
      <c r="R38" s="870"/>
      <c r="S38" s="884"/>
      <c r="T38" s="910"/>
      <c r="U38" s="717" t="s">
        <v>2985</v>
      </c>
      <c r="V38" s="671"/>
      <c r="W38" s="672"/>
      <c r="X38" s="671"/>
      <c r="Y38" s="671"/>
      <c r="Z38" s="671"/>
    </row>
    <row r="39" spans="1:26" s="673" customFormat="1" ht="49.5" customHeight="1" x14ac:dyDescent="0.25">
      <c r="A39" s="1062"/>
      <c r="B39" s="833" t="s">
        <v>360</v>
      </c>
      <c r="C39" s="674" t="s">
        <v>2951</v>
      </c>
      <c r="D39" s="701"/>
      <c r="E39" s="701"/>
      <c r="F39" s="676"/>
      <c r="G39" s="676"/>
      <c r="H39" s="677"/>
      <c r="I39" s="678"/>
      <c r="J39" s="699"/>
      <c r="K39" s="718"/>
      <c r="L39" s="718"/>
      <c r="M39" s="690"/>
      <c r="N39" s="667"/>
      <c r="O39" s="667"/>
      <c r="P39" s="667"/>
      <c r="Q39" s="682"/>
      <c r="R39" s="682"/>
      <c r="S39" s="839"/>
      <c r="T39" s="903"/>
      <c r="U39" s="683" t="s">
        <v>2952</v>
      </c>
      <c r="V39" s="671"/>
      <c r="W39" s="672"/>
      <c r="X39" s="671"/>
      <c r="Y39" s="671"/>
      <c r="Z39" s="671"/>
    </row>
    <row r="40" spans="1:26" s="673" customFormat="1" ht="49.5" customHeight="1" x14ac:dyDescent="0.25">
      <c r="A40" s="1062"/>
      <c r="B40" s="833" t="s">
        <v>369</v>
      </c>
      <c r="C40" s="695" t="s">
        <v>1906</v>
      </c>
      <c r="D40" s="675" t="s">
        <v>371</v>
      </c>
      <c r="E40" s="675" t="s">
        <v>372</v>
      </c>
      <c r="F40" s="676">
        <v>43344</v>
      </c>
      <c r="G40" s="676">
        <v>45139</v>
      </c>
      <c r="H40" s="677" t="s">
        <v>1907</v>
      </c>
      <c r="I40" s="689">
        <v>30000</v>
      </c>
      <c r="J40" s="677" t="s">
        <v>1908</v>
      </c>
      <c r="K40" s="679" t="s">
        <v>1909</v>
      </c>
      <c r="L40" s="679" t="s">
        <v>376</v>
      </c>
      <c r="M40" s="684" t="s">
        <v>377</v>
      </c>
      <c r="N40" s="667" t="s">
        <v>2379</v>
      </c>
      <c r="O40" s="667"/>
      <c r="P40" s="667"/>
      <c r="Q40" s="682" t="s">
        <v>2970</v>
      </c>
      <c r="R40" s="682"/>
      <c r="S40" s="885" t="s">
        <v>2970</v>
      </c>
      <c r="T40" s="908" t="s">
        <v>2964</v>
      </c>
      <c r="U40" s="683"/>
      <c r="V40" s="671"/>
      <c r="W40" s="672"/>
      <c r="X40" s="671"/>
      <c r="Y40" s="671"/>
      <c r="Z40" s="671"/>
    </row>
    <row r="41" spans="1:26" s="673" customFormat="1" ht="89.25" customHeight="1" x14ac:dyDescent="0.25">
      <c r="A41" s="1062"/>
      <c r="B41" s="833" t="s">
        <v>383</v>
      </c>
      <c r="C41" s="702" t="s">
        <v>384</v>
      </c>
      <c r="D41" s="701" t="s">
        <v>385</v>
      </c>
      <c r="E41" s="701" t="s">
        <v>386</v>
      </c>
      <c r="F41" s="676">
        <v>43709</v>
      </c>
      <c r="G41" s="676">
        <v>45139</v>
      </c>
      <c r="H41" s="677" t="s">
        <v>1784</v>
      </c>
      <c r="I41" s="678">
        <v>5000</v>
      </c>
      <c r="J41" s="677" t="s">
        <v>1914</v>
      </c>
      <c r="K41" s="701" t="s">
        <v>389</v>
      </c>
      <c r="L41" s="701" t="s">
        <v>390</v>
      </c>
      <c r="M41" s="690"/>
      <c r="N41" s="667"/>
      <c r="O41" s="667" t="s">
        <v>2379</v>
      </c>
      <c r="P41" s="667"/>
      <c r="Q41" s="691" t="s">
        <v>2986</v>
      </c>
      <c r="R41" s="691" t="s">
        <v>2987</v>
      </c>
      <c r="S41" s="886"/>
      <c r="T41" s="907" t="s">
        <v>1784</v>
      </c>
      <c r="U41" s="683"/>
      <c r="V41" s="671"/>
      <c r="W41" s="672"/>
      <c r="X41" s="671"/>
      <c r="Y41" s="671"/>
      <c r="Z41" s="671"/>
    </row>
    <row r="42" spans="1:26" s="673" customFormat="1" ht="49.5" customHeight="1" x14ac:dyDescent="0.25">
      <c r="A42" s="1062"/>
      <c r="B42" s="833" t="s">
        <v>395</v>
      </c>
      <c r="C42" s="561" t="s">
        <v>396</v>
      </c>
      <c r="D42" s="675" t="s">
        <v>397</v>
      </c>
      <c r="E42" s="675" t="s">
        <v>398</v>
      </c>
      <c r="F42" s="676">
        <v>43405</v>
      </c>
      <c r="G42" s="676">
        <v>45139</v>
      </c>
      <c r="H42" s="677" t="s">
        <v>1920</v>
      </c>
      <c r="I42" s="689">
        <v>200000</v>
      </c>
      <c r="J42" s="677" t="s">
        <v>400</v>
      </c>
      <c r="K42" s="675" t="s">
        <v>401</v>
      </c>
      <c r="L42" s="675" t="s">
        <v>192</v>
      </c>
      <c r="M42" s="690"/>
      <c r="N42" s="667"/>
      <c r="O42" s="667"/>
      <c r="P42" s="667" t="s">
        <v>2379</v>
      </c>
      <c r="Q42" s="691" t="s">
        <v>2988</v>
      </c>
      <c r="R42" s="691" t="s">
        <v>2989</v>
      </c>
      <c r="S42" s="881" t="s">
        <v>2990</v>
      </c>
      <c r="T42" s="907" t="s">
        <v>1920</v>
      </c>
      <c r="U42" s="687" t="s">
        <v>2942</v>
      </c>
      <c r="V42" s="671"/>
      <c r="W42" s="672"/>
      <c r="X42" s="671"/>
      <c r="Y42" s="671"/>
      <c r="Z42" s="671"/>
    </row>
    <row r="43" spans="1:26" s="673" customFormat="1" ht="117" customHeight="1" x14ac:dyDescent="0.25">
      <c r="A43" s="1062"/>
      <c r="B43" s="833" t="s">
        <v>405</v>
      </c>
      <c r="C43" s="695" t="s">
        <v>406</v>
      </c>
      <c r="D43" s="701" t="s">
        <v>407</v>
      </c>
      <c r="E43" s="675" t="s">
        <v>408</v>
      </c>
      <c r="F43" s="676">
        <v>43344</v>
      </c>
      <c r="G43" s="676">
        <v>43497</v>
      </c>
      <c r="H43" s="677" t="s">
        <v>2991</v>
      </c>
      <c r="I43" s="678">
        <v>650000</v>
      </c>
      <c r="J43" s="677" t="s">
        <v>1925</v>
      </c>
      <c r="K43" s="723" t="s">
        <v>410</v>
      </c>
      <c r="L43" s="723" t="s">
        <v>411</v>
      </c>
      <c r="M43" s="630" t="s">
        <v>2992</v>
      </c>
      <c r="N43" s="667"/>
      <c r="O43" s="667"/>
      <c r="P43" s="667" t="s">
        <v>2379</v>
      </c>
      <c r="Q43" s="693"/>
      <c r="R43" s="720" t="s">
        <v>2993</v>
      </c>
      <c r="S43" s="884"/>
      <c r="T43" s="908" t="s">
        <v>2964</v>
      </c>
      <c r="U43" s="687" t="s">
        <v>2928</v>
      </c>
      <c r="V43" s="671"/>
      <c r="W43" s="672"/>
      <c r="X43" s="671"/>
      <c r="Y43" s="671"/>
      <c r="Z43" s="671"/>
    </row>
    <row r="44" spans="1:26" s="673" customFormat="1" ht="49.5" customHeight="1" x14ac:dyDescent="0.25">
      <c r="A44" s="1062"/>
      <c r="B44" s="833" t="s">
        <v>417</v>
      </c>
      <c r="C44" s="695" t="s">
        <v>425</v>
      </c>
      <c r="D44" s="675" t="s">
        <v>419</v>
      </c>
      <c r="E44" s="675" t="s">
        <v>420</v>
      </c>
      <c r="F44" s="676">
        <v>43344</v>
      </c>
      <c r="G44" s="676">
        <v>45139</v>
      </c>
      <c r="H44" s="677" t="s">
        <v>1798</v>
      </c>
      <c r="I44" s="689">
        <v>100000</v>
      </c>
      <c r="J44" s="677" t="s">
        <v>421</v>
      </c>
      <c r="K44" s="675" t="s">
        <v>422</v>
      </c>
      <c r="L44" s="675" t="s">
        <v>192</v>
      </c>
      <c r="M44" s="690"/>
      <c r="N44" s="667" t="s">
        <v>2379</v>
      </c>
      <c r="O44" s="667"/>
      <c r="P44" s="667"/>
      <c r="Q44" s="691" t="s">
        <v>2994</v>
      </c>
      <c r="R44" s="696" t="s">
        <v>2995</v>
      </c>
      <c r="S44" s="733" t="s">
        <v>2996</v>
      </c>
      <c r="T44" s="908" t="s">
        <v>2964</v>
      </c>
      <c r="U44" s="687"/>
      <c r="V44" s="671"/>
      <c r="W44" s="672"/>
      <c r="X44" s="671"/>
      <c r="Y44" s="671"/>
      <c r="Z44" s="671"/>
    </row>
    <row r="45" spans="1:26" s="673" customFormat="1" ht="49.5" customHeight="1" x14ac:dyDescent="0.25">
      <c r="A45" s="1062"/>
      <c r="B45" s="833" t="s">
        <v>426</v>
      </c>
      <c r="C45" s="702" t="s">
        <v>427</v>
      </c>
      <c r="D45" s="675" t="s">
        <v>1932</v>
      </c>
      <c r="E45" s="675" t="s">
        <v>429</v>
      </c>
      <c r="F45" s="676">
        <v>43344</v>
      </c>
      <c r="G45" s="676">
        <v>45139</v>
      </c>
      <c r="H45" s="677" t="s">
        <v>1933</v>
      </c>
      <c r="I45" s="689">
        <v>39000</v>
      </c>
      <c r="J45" s="677" t="s">
        <v>431</v>
      </c>
      <c r="K45" s="679" t="s">
        <v>432</v>
      </c>
      <c r="L45" s="679" t="s">
        <v>433</v>
      </c>
      <c r="M45" s="690" t="s">
        <v>1934</v>
      </c>
      <c r="N45" s="667"/>
      <c r="O45" s="667" t="s">
        <v>2379</v>
      </c>
      <c r="P45" s="667"/>
      <c r="Q45" s="691" t="s">
        <v>2997</v>
      </c>
      <c r="R45" s="691" t="s">
        <v>2998</v>
      </c>
      <c r="S45" s="894" t="s">
        <v>2999</v>
      </c>
      <c r="T45" s="911" t="s">
        <v>1933</v>
      </c>
      <c r="U45" s="561"/>
      <c r="V45" s="671"/>
      <c r="W45" s="672"/>
      <c r="X45" s="671"/>
      <c r="Y45" s="671"/>
      <c r="Z45" s="671"/>
    </row>
    <row r="46" spans="1:26" s="673" customFormat="1" ht="49.5" customHeight="1" x14ac:dyDescent="0.25">
      <c r="A46" s="1062"/>
      <c r="B46" s="833" t="s">
        <v>438</v>
      </c>
      <c r="C46" s="674" t="s">
        <v>3000</v>
      </c>
      <c r="D46" s="675"/>
      <c r="E46" s="675"/>
      <c r="F46" s="676"/>
      <c r="G46" s="676"/>
      <c r="H46" s="677"/>
      <c r="I46" s="689"/>
      <c r="J46" s="677"/>
      <c r="K46" s="675"/>
      <c r="L46" s="675"/>
      <c r="M46" s="690"/>
      <c r="N46" s="667"/>
      <c r="O46" s="667"/>
      <c r="P46" s="667"/>
      <c r="Q46" s="682"/>
      <c r="R46" s="682"/>
      <c r="S46" s="839"/>
      <c r="T46" s="903"/>
      <c r="U46" s="683" t="s">
        <v>3001</v>
      </c>
      <c r="V46" s="671"/>
      <c r="W46" s="672"/>
      <c r="X46" s="671"/>
      <c r="Y46" s="671"/>
      <c r="Z46" s="671"/>
    </row>
    <row r="47" spans="1:26" s="673" customFormat="1" ht="49.5" customHeight="1" x14ac:dyDescent="0.25">
      <c r="A47" s="1062"/>
      <c r="B47" s="833" t="s">
        <v>450</v>
      </c>
      <c r="C47" s="726" t="s">
        <v>3002</v>
      </c>
      <c r="D47" s="675"/>
      <c r="E47" s="675"/>
      <c r="F47" s="676"/>
      <c r="G47" s="676"/>
      <c r="H47" s="677"/>
      <c r="I47" s="689"/>
      <c r="J47" s="677"/>
      <c r="K47" s="679"/>
      <c r="L47" s="679"/>
      <c r="M47" s="684"/>
      <c r="N47" s="667"/>
      <c r="O47" s="667"/>
      <c r="P47" s="667"/>
      <c r="Q47" s="682"/>
      <c r="R47" s="682"/>
      <c r="S47" s="839"/>
      <c r="T47" s="903"/>
      <c r="U47" s="683" t="s">
        <v>3003</v>
      </c>
      <c r="V47" s="671"/>
      <c r="W47" s="672"/>
      <c r="X47" s="671"/>
      <c r="Y47" s="671"/>
      <c r="Z47" s="671"/>
    </row>
    <row r="48" spans="1:26" s="673" customFormat="1" ht="49.5" customHeight="1" x14ac:dyDescent="0.25">
      <c r="A48" s="1062"/>
      <c r="B48" s="833" t="s">
        <v>461</v>
      </c>
      <c r="C48" s="561" t="s">
        <v>471</v>
      </c>
      <c r="D48" s="675" t="s">
        <v>472</v>
      </c>
      <c r="E48" s="675" t="s">
        <v>473</v>
      </c>
      <c r="F48" s="676">
        <v>43344</v>
      </c>
      <c r="G48" s="676">
        <v>45139</v>
      </c>
      <c r="H48" s="688" t="s">
        <v>1953</v>
      </c>
      <c r="I48" s="689">
        <v>5000</v>
      </c>
      <c r="J48" s="677" t="s">
        <v>2669</v>
      </c>
      <c r="K48" s="675" t="s">
        <v>476</v>
      </c>
      <c r="L48" s="675" t="s">
        <v>467</v>
      </c>
      <c r="M48" s="690" t="s">
        <v>478</v>
      </c>
      <c r="N48" s="667"/>
      <c r="O48" s="667"/>
      <c r="P48" s="667" t="s">
        <v>2379</v>
      </c>
      <c r="Q48" s="727" t="s">
        <v>3004</v>
      </c>
      <c r="R48" s="727" t="s">
        <v>3005</v>
      </c>
      <c r="S48" s="839"/>
      <c r="T48" s="903" t="s">
        <v>1753</v>
      </c>
      <c r="U48" s="687" t="s">
        <v>2942</v>
      </c>
      <c r="V48" s="671"/>
      <c r="W48" s="672"/>
      <c r="X48" s="671"/>
      <c r="Y48" s="671"/>
      <c r="Z48" s="671"/>
    </row>
    <row r="49" spans="1:26" s="673" customFormat="1" ht="49.5" customHeight="1" x14ac:dyDescent="0.25">
      <c r="A49" s="1062"/>
      <c r="B49" s="833" t="s">
        <v>479</v>
      </c>
      <c r="C49" s="674" t="s">
        <v>3006</v>
      </c>
      <c r="D49" s="675"/>
      <c r="E49" s="675"/>
      <c r="F49" s="676"/>
      <c r="G49" s="676"/>
      <c r="H49" s="677"/>
      <c r="I49" s="689"/>
      <c r="J49" s="677"/>
      <c r="K49" s="679"/>
      <c r="L49" s="679"/>
      <c r="M49" s="690"/>
      <c r="N49" s="667"/>
      <c r="O49" s="667"/>
      <c r="P49" s="667"/>
      <c r="Q49" s="728"/>
      <c r="R49" s="693"/>
      <c r="S49" s="874"/>
      <c r="T49" s="903"/>
      <c r="U49" s="683" t="s">
        <v>3007</v>
      </c>
      <c r="V49" s="671"/>
      <c r="W49" s="672"/>
      <c r="X49" s="671"/>
      <c r="Y49" s="671"/>
      <c r="Z49" s="671"/>
    </row>
    <row r="50" spans="1:26" s="673" customFormat="1" ht="49.5" customHeight="1" x14ac:dyDescent="0.25">
      <c r="A50" s="1062"/>
      <c r="B50" s="833" t="s">
        <v>490</v>
      </c>
      <c r="C50" s="695" t="s">
        <v>491</v>
      </c>
      <c r="D50" s="675" t="s">
        <v>492</v>
      </c>
      <c r="E50" s="675" t="s">
        <v>493</v>
      </c>
      <c r="F50" s="676">
        <v>43344</v>
      </c>
      <c r="G50" s="676">
        <v>45139</v>
      </c>
      <c r="H50" s="688" t="s">
        <v>1961</v>
      </c>
      <c r="I50" s="689">
        <v>5000</v>
      </c>
      <c r="J50" s="699" t="s">
        <v>1956</v>
      </c>
      <c r="K50" s="675" t="s">
        <v>70</v>
      </c>
      <c r="L50" s="675" t="s">
        <v>71</v>
      </c>
      <c r="M50" s="690" t="s">
        <v>495</v>
      </c>
      <c r="N50" s="667" t="s">
        <v>2379</v>
      </c>
      <c r="O50" s="667"/>
      <c r="P50" s="667"/>
      <c r="Q50" s="870" t="s">
        <v>3008</v>
      </c>
      <c r="R50" s="870"/>
      <c r="S50" s="884"/>
      <c r="T50" s="908" t="s">
        <v>2964</v>
      </c>
      <c r="U50" s="683"/>
      <c r="V50" s="671"/>
      <c r="W50" s="672"/>
      <c r="X50" s="671"/>
      <c r="Y50" s="671"/>
      <c r="Z50" s="671"/>
    </row>
    <row r="51" spans="1:26" s="673" customFormat="1" ht="49.5" customHeight="1" x14ac:dyDescent="0.25">
      <c r="A51" s="1062"/>
      <c r="B51" s="833" t="s">
        <v>499</v>
      </c>
      <c r="C51" s="629" t="s">
        <v>3000</v>
      </c>
      <c r="D51" s="675"/>
      <c r="E51" s="675"/>
      <c r="F51" s="676"/>
      <c r="G51" s="676"/>
      <c r="H51" s="677"/>
      <c r="I51" s="689"/>
      <c r="J51" s="677"/>
      <c r="K51" s="679"/>
      <c r="L51" s="679"/>
      <c r="M51" s="684"/>
      <c r="N51" s="667"/>
      <c r="O51" s="667"/>
      <c r="P51" s="667"/>
      <c r="Q51" s="730"/>
      <c r="R51" s="731"/>
      <c r="S51" s="887"/>
      <c r="T51" s="903"/>
      <c r="U51" s="683" t="s">
        <v>2925</v>
      </c>
      <c r="V51" s="671"/>
      <c r="W51" s="672"/>
      <c r="X51" s="671"/>
      <c r="Y51" s="671"/>
      <c r="Z51" s="671"/>
    </row>
    <row r="52" spans="1:26" s="673" customFormat="1" ht="118.5" customHeight="1" x14ac:dyDescent="0.25">
      <c r="A52" s="1062"/>
      <c r="B52" s="833" t="s">
        <v>509</v>
      </c>
      <c r="C52" s="702" t="s">
        <v>510</v>
      </c>
      <c r="D52" s="675" t="s">
        <v>511</v>
      </c>
      <c r="E52" s="675" t="s">
        <v>512</v>
      </c>
      <c r="F52" s="676">
        <v>43344</v>
      </c>
      <c r="G52" s="676">
        <v>43739</v>
      </c>
      <c r="H52" s="677" t="s">
        <v>1802</v>
      </c>
      <c r="I52" s="689">
        <v>15000</v>
      </c>
      <c r="J52" s="677" t="s">
        <v>513</v>
      </c>
      <c r="K52" s="679" t="s">
        <v>1970</v>
      </c>
      <c r="L52" s="679" t="s">
        <v>515</v>
      </c>
      <c r="M52" s="725" t="s">
        <v>3009</v>
      </c>
      <c r="N52" s="667"/>
      <c r="O52" s="667"/>
      <c r="P52" s="667" t="s">
        <v>2379</v>
      </c>
      <c r="Q52" s="693"/>
      <c r="R52" s="870"/>
      <c r="S52" s="839"/>
      <c r="T52" s="908" t="s">
        <v>2964</v>
      </c>
      <c r="U52" s="687" t="s">
        <v>2928</v>
      </c>
      <c r="V52" s="671"/>
      <c r="W52" s="672"/>
      <c r="X52" s="671"/>
      <c r="Y52" s="671"/>
      <c r="Z52" s="671"/>
    </row>
    <row r="53" spans="1:26" s="673" customFormat="1" ht="49.5" customHeight="1" x14ac:dyDescent="0.25">
      <c r="A53" s="1062"/>
      <c r="B53" s="833" t="s">
        <v>522</v>
      </c>
      <c r="C53" s="547" t="s">
        <v>523</v>
      </c>
      <c r="D53" s="675" t="s">
        <v>524</v>
      </c>
      <c r="E53" s="675" t="s">
        <v>525</v>
      </c>
      <c r="F53" s="676">
        <v>43374</v>
      </c>
      <c r="G53" s="676">
        <v>45139</v>
      </c>
      <c r="H53" s="677" t="s">
        <v>532</v>
      </c>
      <c r="I53" s="678">
        <v>20000</v>
      </c>
      <c r="J53" s="699" t="s">
        <v>304</v>
      </c>
      <c r="K53" s="679" t="s">
        <v>527</v>
      </c>
      <c r="L53" s="679" t="s">
        <v>1972</v>
      </c>
      <c r="M53" s="690" t="s">
        <v>529</v>
      </c>
      <c r="N53" s="667"/>
      <c r="O53" s="667"/>
      <c r="P53" s="667" t="s">
        <v>2379</v>
      </c>
      <c r="Q53" s="691" t="s">
        <v>3010</v>
      </c>
      <c r="R53" s="870" t="s">
        <v>3011</v>
      </c>
      <c r="S53" s="839"/>
      <c r="T53" s="907" t="s">
        <v>532</v>
      </c>
      <c r="U53" s="687" t="s">
        <v>2942</v>
      </c>
      <c r="V53" s="671"/>
      <c r="W53" s="672"/>
      <c r="X53" s="671"/>
      <c r="Y53" s="671"/>
      <c r="Z53" s="671"/>
    </row>
    <row r="54" spans="1:26" s="673" customFormat="1" ht="49.5" customHeight="1" x14ac:dyDescent="0.25">
      <c r="A54" s="1062"/>
      <c r="B54" s="833" t="s">
        <v>533</v>
      </c>
      <c r="C54" s="695" t="s">
        <v>534</v>
      </c>
      <c r="D54" s="675" t="s">
        <v>1975</v>
      </c>
      <c r="E54" s="675" t="s">
        <v>536</v>
      </c>
      <c r="F54" s="676">
        <v>43678</v>
      </c>
      <c r="G54" s="676">
        <v>45139</v>
      </c>
      <c r="H54" s="699" t="s">
        <v>1976</v>
      </c>
      <c r="I54" s="678">
        <v>50000</v>
      </c>
      <c r="J54" s="677" t="s">
        <v>3012</v>
      </c>
      <c r="K54" s="675" t="s">
        <v>539</v>
      </c>
      <c r="L54" s="675" t="s">
        <v>265</v>
      </c>
      <c r="M54" s="690"/>
      <c r="N54" s="667" t="s">
        <v>2379</v>
      </c>
      <c r="O54" s="667"/>
      <c r="P54" s="667"/>
      <c r="Q54" s="682" t="s">
        <v>3013</v>
      </c>
      <c r="R54" s="732" t="s">
        <v>3014</v>
      </c>
      <c r="S54" s="884"/>
      <c r="T54" s="910" t="s">
        <v>1976</v>
      </c>
      <c r="U54" s="683" t="s">
        <v>3015</v>
      </c>
      <c r="V54" s="671"/>
      <c r="W54" s="672"/>
      <c r="X54" s="671"/>
      <c r="Y54" s="671"/>
      <c r="Z54" s="671"/>
    </row>
    <row r="55" spans="1:26" s="673" customFormat="1" ht="49.5" customHeight="1" x14ac:dyDescent="0.25">
      <c r="A55" s="1062"/>
      <c r="B55" s="833" t="s">
        <v>546</v>
      </c>
      <c r="C55" s="710" t="s">
        <v>556</v>
      </c>
      <c r="D55" s="675" t="s">
        <v>557</v>
      </c>
      <c r="E55" s="675" t="s">
        <v>558</v>
      </c>
      <c r="F55" s="676">
        <v>43617</v>
      </c>
      <c r="G55" s="676">
        <v>45139</v>
      </c>
      <c r="H55" s="677" t="s">
        <v>1976</v>
      </c>
      <c r="I55" s="678">
        <v>125000</v>
      </c>
      <c r="J55" s="677" t="s">
        <v>1981</v>
      </c>
      <c r="K55" s="675" t="s">
        <v>551</v>
      </c>
      <c r="L55" s="641" t="s">
        <v>552</v>
      </c>
      <c r="M55" s="690" t="s">
        <v>1982</v>
      </c>
      <c r="N55" s="667"/>
      <c r="O55" s="667" t="s">
        <v>2379</v>
      </c>
      <c r="P55" s="667"/>
      <c r="Q55" s="694" t="s">
        <v>3016</v>
      </c>
      <c r="R55" s="717" t="s">
        <v>3017</v>
      </c>
      <c r="S55" s="874" t="s">
        <v>3018</v>
      </c>
      <c r="T55" s="907" t="s">
        <v>1976</v>
      </c>
      <c r="U55" s="683" t="s">
        <v>3019</v>
      </c>
      <c r="V55" s="671"/>
      <c r="W55" s="672"/>
      <c r="X55" s="671"/>
      <c r="Y55" s="671"/>
      <c r="Z55" s="671"/>
    </row>
    <row r="56" spans="1:26" s="673" customFormat="1" ht="49.5" customHeight="1" x14ac:dyDescent="0.25">
      <c r="A56" s="1062"/>
      <c r="B56" s="833" t="s">
        <v>560</v>
      </c>
      <c r="C56" s="561" t="s">
        <v>561</v>
      </c>
      <c r="D56" s="711" t="s">
        <v>562</v>
      </c>
      <c r="E56" s="675" t="s">
        <v>563</v>
      </c>
      <c r="F56" s="676">
        <v>43344</v>
      </c>
      <c r="G56" s="676">
        <v>45139</v>
      </c>
      <c r="H56" s="677" t="s">
        <v>1986</v>
      </c>
      <c r="I56" s="689">
        <v>50000</v>
      </c>
      <c r="J56" s="677" t="s">
        <v>565</v>
      </c>
      <c r="K56" s="675" t="s">
        <v>192</v>
      </c>
      <c r="L56" s="675" t="s">
        <v>192</v>
      </c>
      <c r="M56" s="690" t="s">
        <v>570</v>
      </c>
      <c r="N56" s="667"/>
      <c r="O56" s="667"/>
      <c r="P56" s="667" t="s">
        <v>2379</v>
      </c>
      <c r="Q56" s="875" t="s">
        <v>3020</v>
      </c>
      <c r="R56" s="733" t="s">
        <v>3021</v>
      </c>
      <c r="S56" s="874"/>
      <c r="T56" s="903" t="s">
        <v>3022</v>
      </c>
      <c r="U56" s="687" t="s">
        <v>2942</v>
      </c>
      <c r="V56" s="671"/>
      <c r="W56" s="672"/>
      <c r="X56" s="671"/>
      <c r="Y56" s="671"/>
      <c r="Z56" s="671"/>
    </row>
    <row r="57" spans="1:26" s="673" customFormat="1" ht="49.5" customHeight="1" x14ac:dyDescent="0.25">
      <c r="A57" s="1062"/>
      <c r="B57" s="833" t="s">
        <v>571</v>
      </c>
      <c r="C57" s="734" t="s">
        <v>3023</v>
      </c>
      <c r="D57" s="675"/>
      <c r="E57" s="675"/>
      <c r="F57" s="676"/>
      <c r="G57" s="676"/>
      <c r="H57" s="677"/>
      <c r="I57" s="689"/>
      <c r="J57" s="677"/>
      <c r="K57" s="675"/>
      <c r="L57" s="675"/>
      <c r="M57" s="690"/>
      <c r="N57" s="667"/>
      <c r="O57" s="667"/>
      <c r="P57" s="667"/>
      <c r="Q57" s="682"/>
      <c r="R57" s="730"/>
      <c r="S57" s="839"/>
      <c r="T57" s="903"/>
      <c r="U57" s="683" t="s">
        <v>3024</v>
      </c>
      <c r="V57" s="671"/>
      <c r="W57" s="672"/>
      <c r="X57" s="671"/>
      <c r="Y57" s="671"/>
      <c r="Z57" s="671"/>
    </row>
    <row r="58" spans="1:26" s="673" customFormat="1" ht="49.5" customHeight="1" x14ac:dyDescent="0.25">
      <c r="A58" s="1062"/>
      <c r="B58" s="833" t="s">
        <v>579</v>
      </c>
      <c r="C58" s="734" t="s">
        <v>3023</v>
      </c>
      <c r="D58" s="675"/>
      <c r="E58" s="675"/>
      <c r="F58" s="676"/>
      <c r="G58" s="676"/>
      <c r="H58" s="677"/>
      <c r="I58" s="689"/>
      <c r="J58" s="677"/>
      <c r="K58" s="675"/>
      <c r="L58" s="675"/>
      <c r="M58" s="690"/>
      <c r="N58" s="667"/>
      <c r="O58" s="667"/>
      <c r="P58" s="667"/>
      <c r="Q58" s="682"/>
      <c r="R58" s="682"/>
      <c r="S58" s="839"/>
      <c r="T58" s="903"/>
      <c r="U58" s="683" t="s">
        <v>3024</v>
      </c>
      <c r="V58" s="671"/>
      <c r="W58" s="672"/>
      <c r="X58" s="671"/>
      <c r="Y58" s="671"/>
      <c r="Z58" s="671"/>
    </row>
    <row r="59" spans="1:26" s="673" customFormat="1" ht="49.5" customHeight="1" x14ac:dyDescent="0.25">
      <c r="A59" s="1062"/>
      <c r="B59" s="833" t="s">
        <v>591</v>
      </c>
      <c r="C59" s="695" t="s">
        <v>592</v>
      </c>
      <c r="D59" s="675" t="s">
        <v>593</v>
      </c>
      <c r="E59" s="675" t="s">
        <v>594</v>
      </c>
      <c r="F59" s="676">
        <v>43344</v>
      </c>
      <c r="G59" s="676">
        <v>45139</v>
      </c>
      <c r="H59" s="677" t="s">
        <v>1999</v>
      </c>
      <c r="I59" s="735">
        <v>15000</v>
      </c>
      <c r="J59" s="677" t="s">
        <v>596</v>
      </c>
      <c r="K59" s="675" t="s">
        <v>597</v>
      </c>
      <c r="L59" s="675" t="s">
        <v>192</v>
      </c>
      <c r="M59" s="690"/>
      <c r="N59" s="667"/>
      <c r="O59" s="667" t="s">
        <v>2379</v>
      </c>
      <c r="P59" s="667"/>
      <c r="Q59" s="736" t="s">
        <v>3025</v>
      </c>
      <c r="R59" s="736" t="s">
        <v>3026</v>
      </c>
      <c r="S59" s="838" t="s">
        <v>3027</v>
      </c>
      <c r="T59" s="675" t="s">
        <v>1999</v>
      </c>
      <c r="U59" s="683"/>
      <c r="V59" s="671"/>
      <c r="W59" s="672"/>
      <c r="X59" s="671"/>
      <c r="Y59" s="671"/>
      <c r="Z59" s="671"/>
    </row>
    <row r="60" spans="1:26" s="673" customFormat="1" ht="49.5" customHeight="1" x14ac:dyDescent="0.25">
      <c r="A60" s="1062"/>
      <c r="B60" s="833" t="s">
        <v>601</v>
      </c>
      <c r="C60" s="695" t="s">
        <v>609</v>
      </c>
      <c r="D60" s="675" t="s">
        <v>603</v>
      </c>
      <c r="E60" s="675" t="s">
        <v>604</v>
      </c>
      <c r="F60" s="676">
        <v>43405</v>
      </c>
      <c r="G60" s="676">
        <v>45139</v>
      </c>
      <c r="H60" s="677" t="s">
        <v>1999</v>
      </c>
      <c r="I60" s="678">
        <v>10000</v>
      </c>
      <c r="J60" s="677" t="s">
        <v>605</v>
      </c>
      <c r="K60" s="675" t="s">
        <v>585</v>
      </c>
      <c r="L60" s="675" t="s">
        <v>192</v>
      </c>
      <c r="M60" s="690"/>
      <c r="N60" s="667"/>
      <c r="O60" s="667" t="s">
        <v>2379</v>
      </c>
      <c r="P60" s="667"/>
      <c r="Q60" s="738" t="s">
        <v>3028</v>
      </c>
      <c r="R60" s="738" t="s">
        <v>3029</v>
      </c>
      <c r="S60" s="884" t="s">
        <v>3030</v>
      </c>
      <c r="T60" s="675" t="s">
        <v>1999</v>
      </c>
      <c r="U60" s="683"/>
      <c r="V60" s="671"/>
      <c r="W60" s="672"/>
      <c r="X60" s="671"/>
      <c r="Y60" s="671"/>
      <c r="Z60" s="671"/>
    </row>
    <row r="61" spans="1:26" s="673" customFormat="1" ht="49.5" customHeight="1" x14ac:dyDescent="0.25">
      <c r="A61" s="1062"/>
      <c r="B61" s="833" t="s">
        <v>610</v>
      </c>
      <c r="C61" s="695" t="s">
        <v>611</v>
      </c>
      <c r="D61" s="675" t="s">
        <v>612</v>
      </c>
      <c r="E61" s="675" t="s">
        <v>613</v>
      </c>
      <c r="F61" s="676">
        <v>43344</v>
      </c>
      <c r="G61" s="676">
        <v>45139</v>
      </c>
      <c r="H61" s="677" t="s">
        <v>2009</v>
      </c>
      <c r="I61" s="689">
        <v>5000</v>
      </c>
      <c r="J61" s="677" t="s">
        <v>615</v>
      </c>
      <c r="K61" s="675" t="s">
        <v>305</v>
      </c>
      <c r="L61" s="675" t="s">
        <v>192</v>
      </c>
      <c r="M61" s="739" t="s">
        <v>616</v>
      </c>
      <c r="N61" s="667" t="s">
        <v>2379</v>
      </c>
      <c r="O61" s="667"/>
      <c r="P61" s="667"/>
      <c r="Q61" s="740" t="s">
        <v>3031</v>
      </c>
      <c r="R61" s="731" t="s">
        <v>3032</v>
      </c>
      <c r="S61" s="839" t="s">
        <v>3033</v>
      </c>
      <c r="T61" s="907" t="s">
        <v>2009</v>
      </c>
      <c r="U61" s="683" t="s">
        <v>3034</v>
      </c>
      <c r="V61" s="671"/>
      <c r="W61" s="672"/>
      <c r="X61" s="671"/>
      <c r="Y61" s="671"/>
      <c r="Z61" s="671"/>
    </row>
    <row r="62" spans="1:26" s="673" customFormat="1" ht="49.5" customHeight="1" x14ac:dyDescent="0.25">
      <c r="A62" s="1062"/>
      <c r="B62" s="833" t="s">
        <v>621</v>
      </c>
      <c r="C62" s="695" t="s">
        <v>622</v>
      </c>
      <c r="D62" s="641" t="s">
        <v>623</v>
      </c>
      <c r="E62" s="741" t="s">
        <v>624</v>
      </c>
      <c r="F62" s="676">
        <v>43344</v>
      </c>
      <c r="G62" s="676">
        <v>45139</v>
      </c>
      <c r="H62" s="677" t="s">
        <v>2009</v>
      </c>
      <c r="I62" s="689">
        <v>5000</v>
      </c>
      <c r="J62" s="699" t="s">
        <v>625</v>
      </c>
      <c r="K62" s="701" t="s">
        <v>626</v>
      </c>
      <c r="L62" s="675" t="s">
        <v>192</v>
      </c>
      <c r="M62" s="690"/>
      <c r="N62" s="667"/>
      <c r="O62" s="667" t="s">
        <v>2379</v>
      </c>
      <c r="P62" s="667"/>
      <c r="Q62" s="703" t="s">
        <v>3035</v>
      </c>
      <c r="R62" s="704" t="s">
        <v>3036</v>
      </c>
      <c r="S62" s="807" t="s">
        <v>3037</v>
      </c>
      <c r="T62" s="907" t="s">
        <v>2009</v>
      </c>
      <c r="U62" s="683"/>
      <c r="V62" s="671"/>
      <c r="W62" s="672"/>
      <c r="X62" s="671"/>
      <c r="Y62" s="671"/>
      <c r="Z62" s="671"/>
    </row>
    <row r="63" spans="1:26" s="673" customFormat="1" ht="49.5" customHeight="1" x14ac:dyDescent="0.25">
      <c r="A63" s="1062"/>
      <c r="B63" s="833" t="s">
        <v>628</v>
      </c>
      <c r="C63" s="561" t="s">
        <v>3038</v>
      </c>
      <c r="D63" s="641" t="s">
        <v>630</v>
      </c>
      <c r="E63" s="641" t="s">
        <v>631</v>
      </c>
      <c r="F63" s="676">
        <v>44228</v>
      </c>
      <c r="G63" s="676">
        <v>45139</v>
      </c>
      <c r="H63" s="677" t="s">
        <v>2020</v>
      </c>
      <c r="I63" s="689">
        <v>40000</v>
      </c>
      <c r="J63" s="677" t="s">
        <v>633</v>
      </c>
      <c r="K63" s="641" t="s">
        <v>634</v>
      </c>
      <c r="L63" s="675" t="s">
        <v>192</v>
      </c>
      <c r="M63" s="725" t="s">
        <v>3039</v>
      </c>
      <c r="N63" s="667"/>
      <c r="O63" s="667" t="s">
        <v>2379</v>
      </c>
      <c r="P63" s="667"/>
      <c r="Q63" s="682" t="s">
        <v>3040</v>
      </c>
      <c r="R63" s="704" t="s">
        <v>3036</v>
      </c>
      <c r="S63" s="807" t="s">
        <v>3037</v>
      </c>
      <c r="T63" s="912" t="s">
        <v>3041</v>
      </c>
      <c r="U63" s="670" t="s">
        <v>3042</v>
      </c>
      <c r="V63" s="671"/>
      <c r="W63" s="672"/>
      <c r="X63" s="671"/>
      <c r="Y63" s="671"/>
      <c r="Z63" s="671"/>
    </row>
    <row r="64" spans="1:26" s="673" customFormat="1" ht="49.5" customHeight="1" x14ac:dyDescent="0.25">
      <c r="A64" s="1062"/>
      <c r="B64" s="877" t="s">
        <v>1695</v>
      </c>
      <c r="C64" s="621" t="s">
        <v>1696</v>
      </c>
      <c r="D64" s="742" t="s">
        <v>1697</v>
      </c>
      <c r="E64" s="742" t="s">
        <v>80</v>
      </c>
      <c r="F64" s="743">
        <v>43891</v>
      </c>
      <c r="G64" s="743">
        <v>45139</v>
      </c>
      <c r="H64" s="744" t="s">
        <v>967</v>
      </c>
      <c r="I64" s="745">
        <v>100000</v>
      </c>
      <c r="J64" s="744" t="s">
        <v>2026</v>
      </c>
      <c r="K64" s="746" t="s">
        <v>70</v>
      </c>
      <c r="L64" s="746" t="s">
        <v>71</v>
      </c>
      <c r="M64" s="697"/>
      <c r="N64" s="747"/>
      <c r="O64" s="747"/>
      <c r="P64" s="747" t="s">
        <v>2379</v>
      </c>
      <c r="Q64" s="727" t="s">
        <v>3043</v>
      </c>
      <c r="R64" s="691" t="s">
        <v>3044</v>
      </c>
      <c r="S64" s="880"/>
      <c r="T64" s="742" t="s">
        <v>967</v>
      </c>
      <c r="U64" s="687" t="s">
        <v>2942</v>
      </c>
      <c r="V64" s="671"/>
      <c r="W64" s="672"/>
      <c r="X64" s="671"/>
      <c r="Y64" s="671"/>
      <c r="Z64" s="671"/>
    </row>
    <row r="65" spans="1:26" s="673" customFormat="1" ht="49.5" customHeight="1" x14ac:dyDescent="0.25">
      <c r="A65" s="1062"/>
      <c r="B65" s="877" t="s">
        <v>1700</v>
      </c>
      <c r="C65" s="748" t="s">
        <v>3045</v>
      </c>
      <c r="D65" s="749"/>
      <c r="E65" s="749"/>
      <c r="F65" s="750"/>
      <c r="G65" s="750"/>
      <c r="H65" s="751"/>
      <c r="I65" s="752"/>
      <c r="J65" s="751"/>
      <c r="K65" s="749"/>
      <c r="L65" s="749"/>
      <c r="M65" s="753"/>
      <c r="N65" s="754"/>
      <c r="O65" s="754"/>
      <c r="P65" s="754"/>
      <c r="Q65" s="755"/>
      <c r="R65" s="755"/>
      <c r="S65" s="888"/>
      <c r="T65" s="913"/>
      <c r="U65" s="756" t="s">
        <v>2952</v>
      </c>
      <c r="V65" s="671"/>
      <c r="W65" s="672"/>
      <c r="X65" s="671"/>
      <c r="Y65" s="671"/>
      <c r="Z65" s="671"/>
    </row>
    <row r="66" spans="1:26" s="673" customFormat="1" ht="71.25" customHeight="1" x14ac:dyDescent="0.25">
      <c r="A66" s="1063" t="s">
        <v>638</v>
      </c>
      <c r="B66" s="833" t="s">
        <v>639</v>
      </c>
      <c r="C66" s="624" t="s">
        <v>2037</v>
      </c>
      <c r="D66" s="659" t="s">
        <v>641</v>
      </c>
      <c r="E66" s="659" t="s">
        <v>642</v>
      </c>
      <c r="F66" s="757">
        <v>43344</v>
      </c>
      <c r="G66" s="757">
        <v>45139</v>
      </c>
      <c r="H66" s="659" t="s">
        <v>1999</v>
      </c>
      <c r="I66" s="758">
        <v>100000</v>
      </c>
      <c r="J66" s="759" t="s">
        <v>643</v>
      </c>
      <c r="K66" s="663" t="s">
        <v>644</v>
      </c>
      <c r="L66" s="663" t="s">
        <v>192</v>
      </c>
      <c r="M66" s="760" t="s">
        <v>645</v>
      </c>
      <c r="N66" s="667"/>
      <c r="O66" s="667"/>
      <c r="P66" s="667" t="s">
        <v>58</v>
      </c>
      <c r="Q66" s="738" t="s">
        <v>3046</v>
      </c>
      <c r="R66" s="738" t="s">
        <v>3047</v>
      </c>
      <c r="S66" s="738" t="s">
        <v>3048</v>
      </c>
      <c r="T66" s="675" t="s">
        <v>1999</v>
      </c>
      <c r="U66" s="670" t="s">
        <v>2942</v>
      </c>
      <c r="V66" s="671"/>
      <c r="W66" s="672"/>
      <c r="X66" s="671"/>
      <c r="Y66" s="671"/>
      <c r="Z66" s="671"/>
    </row>
    <row r="67" spans="1:26" s="673" customFormat="1" ht="49.5" customHeight="1" x14ac:dyDescent="0.25">
      <c r="A67" s="1063"/>
      <c r="B67" s="833" t="s">
        <v>648</v>
      </c>
      <c r="C67" s="761" t="s">
        <v>649</v>
      </c>
      <c r="D67" s="675" t="s">
        <v>650</v>
      </c>
      <c r="E67" s="675" t="s">
        <v>651</v>
      </c>
      <c r="F67" s="757">
        <v>43344</v>
      </c>
      <c r="G67" s="757">
        <v>45139</v>
      </c>
      <c r="H67" s="675" t="s">
        <v>2020</v>
      </c>
      <c r="I67" s="762">
        <v>100000</v>
      </c>
      <c r="J67" s="675" t="s">
        <v>2713</v>
      </c>
      <c r="K67" s="675" t="s">
        <v>653</v>
      </c>
      <c r="L67" s="679" t="s">
        <v>192</v>
      </c>
      <c r="M67" s="763" t="s">
        <v>654</v>
      </c>
      <c r="N67" s="667"/>
      <c r="O67" s="667" t="s">
        <v>2379</v>
      </c>
      <c r="P67" s="667"/>
      <c r="Q67" s="733" t="s">
        <v>3049</v>
      </c>
      <c r="R67" s="733" t="s">
        <v>3050</v>
      </c>
      <c r="S67" s="881" t="s">
        <v>3051</v>
      </c>
      <c r="T67" s="675" t="s">
        <v>2020</v>
      </c>
      <c r="U67" s="683"/>
      <c r="V67" s="671"/>
      <c r="W67" s="672"/>
      <c r="X67" s="671"/>
      <c r="Y67" s="671"/>
      <c r="Z67" s="671"/>
    </row>
    <row r="68" spans="1:26" s="673" customFormat="1" ht="49.5" customHeight="1" x14ac:dyDescent="0.25">
      <c r="A68" s="1063"/>
      <c r="B68" s="833" t="s">
        <v>658</v>
      </c>
      <c r="C68" s="764" t="s">
        <v>659</v>
      </c>
      <c r="D68" s="675" t="s">
        <v>660</v>
      </c>
      <c r="E68" s="675" t="s">
        <v>2044</v>
      </c>
      <c r="F68" s="757">
        <v>43891</v>
      </c>
      <c r="G68" s="757">
        <v>45139</v>
      </c>
      <c r="H68" s="675" t="s">
        <v>532</v>
      </c>
      <c r="I68" s="762">
        <v>10000</v>
      </c>
      <c r="J68" s="675" t="s">
        <v>2045</v>
      </c>
      <c r="K68" s="679" t="s">
        <v>663</v>
      </c>
      <c r="L68" s="679" t="s">
        <v>664</v>
      </c>
      <c r="M68" s="690" t="s">
        <v>2046</v>
      </c>
      <c r="N68" s="667"/>
      <c r="O68" s="667" t="s">
        <v>2379</v>
      </c>
      <c r="P68" s="667"/>
      <c r="Q68" s="733" t="s">
        <v>3052</v>
      </c>
      <c r="R68" s="870"/>
      <c r="S68" s="884"/>
      <c r="T68" s="675" t="s">
        <v>532</v>
      </c>
      <c r="U68" s="683"/>
      <c r="V68" s="671"/>
      <c r="W68" s="672"/>
      <c r="X68" s="671"/>
      <c r="Y68" s="671"/>
      <c r="Z68" s="671"/>
    </row>
    <row r="69" spans="1:26" s="673" customFormat="1" ht="49.5" customHeight="1" x14ac:dyDescent="0.25">
      <c r="A69" s="1063"/>
      <c r="B69" s="833" t="s">
        <v>670</v>
      </c>
      <c r="C69" s="625" t="s">
        <v>671</v>
      </c>
      <c r="D69" s="675" t="s">
        <v>672</v>
      </c>
      <c r="E69" s="675" t="s">
        <v>673</v>
      </c>
      <c r="F69" s="757">
        <v>43344</v>
      </c>
      <c r="G69" s="757">
        <v>45139</v>
      </c>
      <c r="H69" s="767" t="s">
        <v>2059</v>
      </c>
      <c r="I69" s="762">
        <v>300000</v>
      </c>
      <c r="J69" s="765" t="s">
        <v>675</v>
      </c>
      <c r="K69" s="679" t="s">
        <v>676</v>
      </c>
      <c r="L69" s="679" t="s">
        <v>1799</v>
      </c>
      <c r="M69" s="684"/>
      <c r="N69" s="667"/>
      <c r="O69" s="667"/>
      <c r="P69" s="667" t="s">
        <v>58</v>
      </c>
      <c r="Q69" s="733" t="s">
        <v>3053</v>
      </c>
      <c r="R69" s="766" t="s">
        <v>3054</v>
      </c>
      <c r="S69" s="881" t="s">
        <v>3055</v>
      </c>
      <c r="T69" s="675" t="s">
        <v>2059</v>
      </c>
      <c r="U69" s="683" t="s">
        <v>2942</v>
      </c>
      <c r="V69" s="671"/>
      <c r="W69" s="672"/>
      <c r="X69" s="671"/>
      <c r="Y69" s="671"/>
      <c r="Z69" s="671"/>
    </row>
    <row r="70" spans="1:26" s="673" customFormat="1" ht="49.5" customHeight="1" x14ac:dyDescent="0.25">
      <c r="A70" s="1063"/>
      <c r="B70" s="833" t="s">
        <v>680</v>
      </c>
      <c r="C70" s="626" t="s">
        <v>681</v>
      </c>
      <c r="D70" s="767" t="s">
        <v>2060</v>
      </c>
      <c r="E70" s="767" t="s">
        <v>683</v>
      </c>
      <c r="F70" s="768">
        <v>43344</v>
      </c>
      <c r="G70" s="768">
        <v>45139</v>
      </c>
      <c r="H70" s="767" t="s">
        <v>2061</v>
      </c>
      <c r="I70" s="769">
        <v>50000</v>
      </c>
      <c r="J70" s="767" t="s">
        <v>685</v>
      </c>
      <c r="K70" s="767" t="s">
        <v>686</v>
      </c>
      <c r="L70" s="767" t="s">
        <v>2062</v>
      </c>
      <c r="M70" s="696"/>
      <c r="N70" s="667"/>
      <c r="O70" s="667"/>
      <c r="P70" s="667" t="s">
        <v>58</v>
      </c>
      <c r="Q70" s="870"/>
      <c r="R70" s="872" t="s">
        <v>3056</v>
      </c>
      <c r="S70" s="881"/>
      <c r="T70" s="767" t="s">
        <v>3057</v>
      </c>
      <c r="U70" s="683" t="s">
        <v>2942</v>
      </c>
      <c r="V70" s="671"/>
      <c r="W70" s="672"/>
      <c r="X70" s="671"/>
      <c r="Y70" s="671"/>
      <c r="Z70" s="671"/>
    </row>
    <row r="71" spans="1:26" s="673" customFormat="1" ht="49.5" customHeight="1" x14ac:dyDescent="0.25">
      <c r="A71" s="1063"/>
      <c r="B71" s="833" t="s">
        <v>692</v>
      </c>
      <c r="C71" s="761" t="s">
        <v>693</v>
      </c>
      <c r="D71" s="675" t="s">
        <v>694</v>
      </c>
      <c r="E71" s="675" t="s">
        <v>695</v>
      </c>
      <c r="F71" s="757">
        <v>43497</v>
      </c>
      <c r="G71" s="757">
        <v>45139</v>
      </c>
      <c r="H71" s="675" t="s">
        <v>2067</v>
      </c>
      <c r="I71" s="762">
        <v>80000</v>
      </c>
      <c r="J71" s="770" t="s">
        <v>2068</v>
      </c>
      <c r="K71" s="675" t="s">
        <v>192</v>
      </c>
      <c r="L71" s="675" t="s">
        <v>192</v>
      </c>
      <c r="M71" s="690"/>
      <c r="N71" s="667"/>
      <c r="O71" s="667" t="s">
        <v>2379</v>
      </c>
      <c r="P71" s="667"/>
      <c r="Q71" s="733" t="s">
        <v>3058</v>
      </c>
      <c r="R71" s="766"/>
      <c r="S71" s="881" t="s">
        <v>3059</v>
      </c>
      <c r="T71" s="675" t="s">
        <v>2067</v>
      </c>
      <c r="U71" s="683"/>
      <c r="V71" s="671"/>
      <c r="W71" s="672"/>
      <c r="X71" s="671"/>
      <c r="Y71" s="671"/>
      <c r="Z71" s="671"/>
    </row>
    <row r="72" spans="1:26" s="673" customFormat="1" ht="49.5" customHeight="1" x14ac:dyDescent="0.25">
      <c r="A72" s="1063"/>
      <c r="B72" s="833" t="s">
        <v>701</v>
      </c>
      <c r="C72" s="761" t="s">
        <v>702</v>
      </c>
      <c r="D72" s="675" t="s">
        <v>703</v>
      </c>
      <c r="E72" s="675" t="s">
        <v>704</v>
      </c>
      <c r="F72" s="757">
        <v>43497</v>
      </c>
      <c r="G72" s="757">
        <v>45139</v>
      </c>
      <c r="H72" s="675" t="s">
        <v>2067</v>
      </c>
      <c r="I72" s="762">
        <v>85000</v>
      </c>
      <c r="J72" s="675" t="s">
        <v>2073</v>
      </c>
      <c r="K72" s="675" t="s">
        <v>192</v>
      </c>
      <c r="L72" s="675" t="s">
        <v>192</v>
      </c>
      <c r="M72" s="690"/>
      <c r="N72" s="667"/>
      <c r="O72" s="667" t="s">
        <v>2379</v>
      </c>
      <c r="P72" s="667"/>
      <c r="Q72" s="733" t="s">
        <v>3060</v>
      </c>
      <c r="R72" s="733" t="s">
        <v>3061</v>
      </c>
      <c r="S72" s="881" t="s">
        <v>3062</v>
      </c>
      <c r="T72" s="675" t="s">
        <v>2067</v>
      </c>
      <c r="U72" s="683"/>
      <c r="V72" s="671"/>
      <c r="W72" s="672"/>
      <c r="X72" s="671"/>
      <c r="Y72" s="671"/>
      <c r="Z72" s="671"/>
    </row>
    <row r="73" spans="1:26" s="673" customFormat="1" ht="49.5" customHeight="1" x14ac:dyDescent="0.25">
      <c r="A73" s="1063"/>
      <c r="B73" s="833" t="s">
        <v>707</v>
      </c>
      <c r="C73" s="866" t="s">
        <v>3063</v>
      </c>
      <c r="D73" s="741"/>
      <c r="E73" s="741"/>
      <c r="F73" s="757"/>
      <c r="G73" s="757"/>
      <c r="H73" s="675"/>
      <c r="I73" s="771"/>
      <c r="J73" s="741"/>
      <c r="K73" s="741"/>
      <c r="L73" s="741"/>
      <c r="M73" s="690"/>
      <c r="N73" s="667"/>
      <c r="O73" s="667"/>
      <c r="P73" s="667"/>
      <c r="Q73" s="682"/>
      <c r="R73" s="682"/>
      <c r="S73" s="839"/>
      <c r="T73" s="675"/>
      <c r="U73" s="683" t="s">
        <v>3064</v>
      </c>
      <c r="V73" s="671"/>
      <c r="W73" s="672"/>
      <c r="X73" s="671"/>
      <c r="Y73" s="671"/>
      <c r="Z73" s="671"/>
    </row>
    <row r="74" spans="1:26" s="673" customFormat="1" ht="49.5" customHeight="1" x14ac:dyDescent="0.25">
      <c r="A74" s="1063"/>
      <c r="B74" s="833" t="s">
        <v>716</v>
      </c>
      <c r="C74" s="627" t="s">
        <v>724</v>
      </c>
      <c r="D74" s="641" t="s">
        <v>3065</v>
      </c>
      <c r="E74" s="641" t="s">
        <v>719</v>
      </c>
      <c r="F74" s="757">
        <v>43344</v>
      </c>
      <c r="G74" s="757">
        <v>45139</v>
      </c>
      <c r="H74" s="675" t="s">
        <v>1976</v>
      </c>
      <c r="I74" s="771">
        <v>80000</v>
      </c>
      <c r="J74" s="741" t="s">
        <v>2082</v>
      </c>
      <c r="K74" s="679" t="s">
        <v>192</v>
      </c>
      <c r="L74" s="701" t="s">
        <v>192</v>
      </c>
      <c r="M74" s="690"/>
      <c r="N74" s="667"/>
      <c r="O74" s="667"/>
      <c r="P74" s="667" t="s">
        <v>2379</v>
      </c>
      <c r="Q74" s="733" t="s">
        <v>3066</v>
      </c>
      <c r="R74" s="772" t="s">
        <v>3014</v>
      </c>
      <c r="S74" s="881"/>
      <c r="T74" s="675" t="s">
        <v>1976</v>
      </c>
      <c r="U74" s="683" t="s">
        <v>2942</v>
      </c>
      <c r="V74" s="671"/>
      <c r="W74" s="672"/>
      <c r="X74" s="671"/>
      <c r="Y74" s="671"/>
      <c r="Z74" s="671"/>
    </row>
    <row r="75" spans="1:26" s="673" customFormat="1" ht="49.5" customHeight="1" x14ac:dyDescent="0.25">
      <c r="A75" s="1063"/>
      <c r="B75" s="833" t="s">
        <v>725</v>
      </c>
      <c r="C75" s="866" t="s">
        <v>3063</v>
      </c>
      <c r="D75" s="675"/>
      <c r="E75" s="675"/>
      <c r="F75" s="757"/>
      <c r="G75" s="757"/>
      <c r="H75" s="675"/>
      <c r="I75" s="762"/>
      <c r="J75" s="675"/>
      <c r="K75" s="675"/>
      <c r="L75" s="675"/>
      <c r="M75" s="690"/>
      <c r="N75" s="667"/>
      <c r="O75" s="667"/>
      <c r="P75" s="667"/>
      <c r="Q75" s="682"/>
      <c r="R75" s="682"/>
      <c r="S75" s="839"/>
      <c r="T75" s="675"/>
      <c r="U75" s="683" t="s">
        <v>3064</v>
      </c>
      <c r="V75" s="671"/>
      <c r="W75" s="672"/>
      <c r="X75" s="671"/>
      <c r="Y75" s="671"/>
      <c r="Z75" s="671"/>
    </row>
    <row r="76" spans="1:26" s="673" customFormat="1" ht="49.5" customHeight="1" x14ac:dyDescent="0.25">
      <c r="A76" s="1063"/>
      <c r="B76" s="833" t="s">
        <v>734</v>
      </c>
      <c r="C76" s="764" t="s">
        <v>735</v>
      </c>
      <c r="D76" s="675" t="s">
        <v>736</v>
      </c>
      <c r="E76" s="675" t="s">
        <v>737</v>
      </c>
      <c r="F76" s="757">
        <v>43344</v>
      </c>
      <c r="G76" s="757">
        <v>45139</v>
      </c>
      <c r="H76" s="675" t="s">
        <v>1882</v>
      </c>
      <c r="I76" s="773">
        <v>120000</v>
      </c>
      <c r="J76" s="765" t="s">
        <v>2088</v>
      </c>
      <c r="K76" s="679" t="s">
        <v>192</v>
      </c>
      <c r="L76" s="701" t="s">
        <v>192</v>
      </c>
      <c r="M76" s="684" t="s">
        <v>739</v>
      </c>
      <c r="N76" s="667"/>
      <c r="O76" s="667" t="s">
        <v>2379</v>
      </c>
      <c r="P76" s="667"/>
      <c r="Q76" s="682" t="s">
        <v>3067</v>
      </c>
      <c r="R76" s="870"/>
      <c r="S76" s="889" t="s">
        <v>3068</v>
      </c>
      <c r="T76" s="675" t="s">
        <v>1882</v>
      </c>
      <c r="U76" s="683"/>
      <c r="V76" s="671"/>
      <c r="W76" s="672"/>
      <c r="X76" s="671"/>
      <c r="Y76" s="671"/>
      <c r="Z76" s="671"/>
    </row>
    <row r="77" spans="1:26" s="673" customFormat="1" ht="49.5" customHeight="1" x14ac:dyDescent="0.25">
      <c r="A77" s="1063"/>
      <c r="B77" s="833" t="s">
        <v>742</v>
      </c>
      <c r="C77" s="867" t="s">
        <v>3069</v>
      </c>
      <c r="D77" s="675"/>
      <c r="E77" s="675"/>
      <c r="F77" s="757"/>
      <c r="G77" s="757"/>
      <c r="H77" s="675"/>
      <c r="I77" s="773"/>
      <c r="J77" s="701"/>
      <c r="K77" s="675"/>
      <c r="L77" s="701"/>
      <c r="M77" s="684"/>
      <c r="N77" s="667"/>
      <c r="O77" s="667"/>
      <c r="P77" s="667"/>
      <c r="Q77" s="682"/>
      <c r="R77" s="682"/>
      <c r="S77" s="889"/>
      <c r="T77" s="675"/>
      <c r="U77" s="683" t="s">
        <v>3070</v>
      </c>
      <c r="V77" s="671"/>
      <c r="W77" s="672"/>
      <c r="X77" s="671"/>
      <c r="Y77" s="671"/>
      <c r="Z77" s="671"/>
    </row>
    <row r="78" spans="1:26" s="673" customFormat="1" ht="49.5" customHeight="1" x14ac:dyDescent="0.25">
      <c r="A78" s="1063"/>
      <c r="B78" s="833" t="s">
        <v>750</v>
      </c>
      <c r="C78" s="625" t="s">
        <v>751</v>
      </c>
      <c r="D78" s="641" t="s">
        <v>3071</v>
      </c>
      <c r="E78" s="701" t="s">
        <v>753</v>
      </c>
      <c r="F78" s="757">
        <v>43344</v>
      </c>
      <c r="G78" s="757">
        <v>45139</v>
      </c>
      <c r="H78" s="675" t="s">
        <v>2101</v>
      </c>
      <c r="I78" s="773">
        <v>50000</v>
      </c>
      <c r="J78" s="675" t="s">
        <v>755</v>
      </c>
      <c r="K78" s="679" t="s">
        <v>192</v>
      </c>
      <c r="L78" s="701" t="s">
        <v>192</v>
      </c>
      <c r="M78" s="690"/>
      <c r="N78" s="667"/>
      <c r="O78" s="667"/>
      <c r="P78" s="667" t="s">
        <v>2379</v>
      </c>
      <c r="Q78" s="870" t="s">
        <v>3072</v>
      </c>
      <c r="R78" s="870" t="s">
        <v>3073</v>
      </c>
      <c r="S78" s="839"/>
      <c r="T78" s="767" t="s">
        <v>3074</v>
      </c>
      <c r="U78" s="683" t="s">
        <v>2942</v>
      </c>
      <c r="V78" s="671"/>
      <c r="W78" s="672"/>
      <c r="X78" s="671"/>
      <c r="Y78" s="671"/>
      <c r="Z78" s="671"/>
    </row>
    <row r="79" spans="1:26" s="673" customFormat="1" ht="49.5" customHeight="1" x14ac:dyDescent="0.25">
      <c r="A79" s="1063"/>
      <c r="B79" s="833" t="s">
        <v>760</v>
      </c>
      <c r="C79" s="627" t="s">
        <v>761</v>
      </c>
      <c r="D79" s="675" t="s">
        <v>762</v>
      </c>
      <c r="E79" s="675" t="s">
        <v>763</v>
      </c>
      <c r="F79" s="757">
        <v>43344</v>
      </c>
      <c r="G79" s="757">
        <v>45139</v>
      </c>
      <c r="H79" s="767" t="s">
        <v>2107</v>
      </c>
      <c r="I79" s="773">
        <v>20000</v>
      </c>
      <c r="J79" s="718" t="s">
        <v>2108</v>
      </c>
      <c r="K79" s="679" t="s">
        <v>766</v>
      </c>
      <c r="L79" s="679" t="s">
        <v>192</v>
      </c>
      <c r="M79" s="690"/>
      <c r="N79" s="667"/>
      <c r="O79" s="667"/>
      <c r="P79" s="667" t="s">
        <v>2379</v>
      </c>
      <c r="Q79" s="733" t="s">
        <v>3075</v>
      </c>
      <c r="R79" s="733" t="s">
        <v>3076</v>
      </c>
      <c r="S79" s="839"/>
      <c r="T79" s="675" t="s">
        <v>3077</v>
      </c>
      <c r="U79" s="683" t="s">
        <v>2942</v>
      </c>
      <c r="V79" s="671"/>
      <c r="W79" s="672"/>
      <c r="X79" s="671"/>
      <c r="Y79" s="671"/>
      <c r="Z79" s="671"/>
    </row>
    <row r="80" spans="1:26" s="673" customFormat="1" ht="49.5" customHeight="1" x14ac:dyDescent="0.25">
      <c r="A80" s="1063"/>
      <c r="B80" s="833" t="s">
        <v>769</v>
      </c>
      <c r="C80" s="627" t="s">
        <v>770</v>
      </c>
      <c r="D80" s="675" t="s">
        <v>771</v>
      </c>
      <c r="E80" s="675" t="s">
        <v>772</v>
      </c>
      <c r="F80" s="757">
        <v>43466</v>
      </c>
      <c r="G80" s="757">
        <v>45139</v>
      </c>
      <c r="H80" s="675" t="s">
        <v>1882</v>
      </c>
      <c r="I80" s="773">
        <v>12000</v>
      </c>
      <c r="J80" s="675" t="s">
        <v>773</v>
      </c>
      <c r="K80" s="675" t="s">
        <v>774</v>
      </c>
      <c r="L80" s="675" t="s">
        <v>634</v>
      </c>
      <c r="M80" s="690" t="s">
        <v>778</v>
      </c>
      <c r="N80" s="667"/>
      <c r="O80" s="667"/>
      <c r="P80" s="667" t="s">
        <v>2379</v>
      </c>
      <c r="Q80" s="736" t="s">
        <v>3078</v>
      </c>
      <c r="R80" s="736" t="s">
        <v>3079</v>
      </c>
      <c r="S80" s="881" t="s">
        <v>3080</v>
      </c>
      <c r="T80" s="675" t="s">
        <v>1882</v>
      </c>
      <c r="U80" s="683" t="s">
        <v>2942</v>
      </c>
      <c r="V80" s="671"/>
      <c r="W80" s="672"/>
      <c r="X80" s="671"/>
      <c r="Y80" s="671"/>
      <c r="Z80" s="671"/>
    </row>
    <row r="81" spans="1:26" s="673" customFormat="1" ht="49.5" customHeight="1" x14ac:dyDescent="0.25">
      <c r="A81" s="1063"/>
      <c r="B81" s="833" t="s">
        <v>779</v>
      </c>
      <c r="C81" s="866" t="s">
        <v>3081</v>
      </c>
      <c r="D81" s="675"/>
      <c r="E81" s="675"/>
      <c r="F81" s="757"/>
      <c r="G81" s="757"/>
      <c r="H81" s="675"/>
      <c r="I81" s="773"/>
      <c r="J81" s="679"/>
      <c r="K81" s="679"/>
      <c r="L81" s="679"/>
      <c r="M81" s="690"/>
      <c r="N81" s="667"/>
      <c r="O81" s="667"/>
      <c r="P81" s="774"/>
      <c r="Q81" s="775"/>
      <c r="R81" s="693"/>
      <c r="S81" s="886"/>
      <c r="T81" s="675"/>
      <c r="U81" s="683" t="s">
        <v>3082</v>
      </c>
      <c r="V81" s="671"/>
      <c r="W81" s="672"/>
      <c r="X81" s="671"/>
      <c r="Y81" s="671"/>
      <c r="Z81" s="671"/>
    </row>
    <row r="82" spans="1:26" s="673" customFormat="1" ht="49.5" customHeight="1" x14ac:dyDescent="0.25">
      <c r="A82" s="1063"/>
      <c r="B82" s="833" t="s">
        <v>789</v>
      </c>
      <c r="C82" s="625" t="s">
        <v>790</v>
      </c>
      <c r="D82" s="641" t="s">
        <v>3083</v>
      </c>
      <c r="E82" s="675" t="s">
        <v>792</v>
      </c>
      <c r="F82" s="757">
        <v>43344</v>
      </c>
      <c r="G82" s="757">
        <v>45139</v>
      </c>
      <c r="H82" s="675" t="s">
        <v>2118</v>
      </c>
      <c r="I82" s="773">
        <v>500000</v>
      </c>
      <c r="J82" s="765" t="s">
        <v>483</v>
      </c>
      <c r="K82" s="679" t="s">
        <v>795</v>
      </c>
      <c r="L82" s="679" t="s">
        <v>796</v>
      </c>
      <c r="M82" s="684" t="s">
        <v>797</v>
      </c>
      <c r="N82" s="667"/>
      <c r="O82" s="667"/>
      <c r="P82" s="667" t="s">
        <v>58</v>
      </c>
      <c r="Q82" s="776" t="s">
        <v>3084</v>
      </c>
      <c r="R82" s="776" t="s">
        <v>3085</v>
      </c>
      <c r="S82" s="881" t="s">
        <v>3086</v>
      </c>
      <c r="T82" s="675" t="s">
        <v>2118</v>
      </c>
      <c r="U82" s="683" t="s">
        <v>2942</v>
      </c>
      <c r="V82" s="671"/>
      <c r="W82" s="672"/>
      <c r="X82" s="671"/>
      <c r="Y82" s="671"/>
      <c r="Z82" s="671"/>
    </row>
    <row r="83" spans="1:26" s="673" customFormat="1" ht="49.5" customHeight="1" x14ac:dyDescent="0.25">
      <c r="A83" s="1063"/>
      <c r="B83" s="833" t="s">
        <v>801</v>
      </c>
      <c r="C83" s="777" t="s">
        <v>2126</v>
      </c>
      <c r="D83" s="675" t="s">
        <v>803</v>
      </c>
      <c r="E83" s="675" t="s">
        <v>804</v>
      </c>
      <c r="F83" s="757">
        <v>44440</v>
      </c>
      <c r="G83" s="757">
        <v>45139</v>
      </c>
      <c r="H83" s="675" t="s">
        <v>2127</v>
      </c>
      <c r="I83" s="762">
        <v>200000</v>
      </c>
      <c r="J83" s="679" t="s">
        <v>2751</v>
      </c>
      <c r="K83" s="675" t="s">
        <v>225</v>
      </c>
      <c r="L83" s="675" t="s">
        <v>192</v>
      </c>
      <c r="M83" s="690" t="s">
        <v>806</v>
      </c>
      <c r="N83" s="667" t="s">
        <v>58</v>
      </c>
      <c r="O83" s="667"/>
      <c r="P83" s="667"/>
      <c r="Q83" s="709" t="s">
        <v>2961</v>
      </c>
      <c r="R83" s="870"/>
      <c r="S83" s="733" t="s">
        <v>2961</v>
      </c>
      <c r="T83" s="767" t="s">
        <v>3057</v>
      </c>
      <c r="U83" s="683" t="s">
        <v>3087</v>
      </c>
      <c r="V83" s="671"/>
      <c r="W83" s="672"/>
      <c r="X83" s="671"/>
      <c r="Y83" s="671"/>
      <c r="Z83" s="671"/>
    </row>
    <row r="84" spans="1:26" s="673" customFormat="1" ht="49.5" customHeight="1" x14ac:dyDescent="0.25">
      <c r="A84" s="1063"/>
      <c r="B84" s="833" t="s">
        <v>808</v>
      </c>
      <c r="C84" s="764" t="s">
        <v>809</v>
      </c>
      <c r="D84" s="711" t="s">
        <v>810</v>
      </c>
      <c r="E84" s="675" t="s">
        <v>811</v>
      </c>
      <c r="F84" s="757">
        <v>43344</v>
      </c>
      <c r="G84" s="757">
        <v>45139</v>
      </c>
      <c r="H84" s="675" t="s">
        <v>1847</v>
      </c>
      <c r="I84" s="762">
        <v>50000</v>
      </c>
      <c r="J84" s="675" t="s">
        <v>812</v>
      </c>
      <c r="K84" s="679" t="s">
        <v>192</v>
      </c>
      <c r="L84" s="701" t="s">
        <v>192</v>
      </c>
      <c r="M84" s="690"/>
      <c r="N84" s="667"/>
      <c r="O84" s="667" t="s">
        <v>58</v>
      </c>
      <c r="P84" s="667"/>
      <c r="Q84" s="682" t="s">
        <v>3088</v>
      </c>
      <c r="R84" s="682"/>
      <c r="S84" s="886"/>
      <c r="T84" s="767" t="s">
        <v>3057</v>
      </c>
      <c r="U84" s="683"/>
      <c r="V84" s="671"/>
      <c r="W84" s="672"/>
      <c r="X84" s="671"/>
      <c r="Y84" s="671"/>
      <c r="Z84" s="671"/>
    </row>
    <row r="85" spans="1:26" s="673" customFormat="1" ht="49.5" customHeight="1" x14ac:dyDescent="0.25">
      <c r="A85" s="1063"/>
      <c r="B85" s="833" t="s">
        <v>815</v>
      </c>
      <c r="C85" s="628" t="s">
        <v>816</v>
      </c>
      <c r="D85" s="675" t="s">
        <v>817</v>
      </c>
      <c r="E85" s="675" t="s">
        <v>2133</v>
      </c>
      <c r="F85" s="757">
        <v>44044</v>
      </c>
      <c r="G85" s="757">
        <v>45139</v>
      </c>
      <c r="H85" s="675" t="s">
        <v>2134</v>
      </c>
      <c r="I85" s="773">
        <v>200000</v>
      </c>
      <c r="J85" s="675" t="s">
        <v>820</v>
      </c>
      <c r="K85" s="641" t="s">
        <v>2135</v>
      </c>
      <c r="L85" s="675" t="s">
        <v>192</v>
      </c>
      <c r="M85" s="690"/>
      <c r="N85" s="667"/>
      <c r="O85" s="667"/>
      <c r="P85" s="667" t="s">
        <v>2379</v>
      </c>
      <c r="Q85" s="778" t="s">
        <v>3089</v>
      </c>
      <c r="R85" s="870"/>
      <c r="S85" s="890"/>
      <c r="T85" s="675" t="s">
        <v>819</v>
      </c>
      <c r="U85" s="683" t="s">
        <v>2942</v>
      </c>
      <c r="V85" s="671"/>
      <c r="W85" s="672"/>
      <c r="X85" s="671"/>
      <c r="Y85" s="671"/>
      <c r="Z85" s="671"/>
    </row>
    <row r="86" spans="1:26" s="673" customFormat="1" ht="49.5" customHeight="1" x14ac:dyDescent="0.25">
      <c r="A86" s="1063"/>
      <c r="B86" s="833" t="s">
        <v>823</v>
      </c>
      <c r="C86" s="627" t="s">
        <v>824</v>
      </c>
      <c r="D86" s="675" t="s">
        <v>825</v>
      </c>
      <c r="E86" s="701" t="s">
        <v>826</v>
      </c>
      <c r="F86" s="779">
        <v>43344</v>
      </c>
      <c r="G86" s="757">
        <v>45139</v>
      </c>
      <c r="H86" s="675" t="s">
        <v>1999</v>
      </c>
      <c r="I86" s="773">
        <v>80000</v>
      </c>
      <c r="J86" s="675" t="s">
        <v>827</v>
      </c>
      <c r="K86" s="679" t="s">
        <v>192</v>
      </c>
      <c r="L86" s="701" t="s">
        <v>192</v>
      </c>
      <c r="M86" s="690" t="s">
        <v>828</v>
      </c>
      <c r="N86" s="667"/>
      <c r="O86" s="667"/>
      <c r="P86" s="667" t="s">
        <v>2379</v>
      </c>
      <c r="Q86" s="778" t="s">
        <v>3090</v>
      </c>
      <c r="R86" s="780" t="s">
        <v>3091</v>
      </c>
      <c r="S86" s="839"/>
      <c r="T86" s="675" t="s">
        <v>1999</v>
      </c>
      <c r="U86" s="683" t="s">
        <v>2942</v>
      </c>
      <c r="V86" s="671"/>
      <c r="W86" s="672"/>
      <c r="X86" s="671"/>
      <c r="Y86" s="671"/>
      <c r="Z86" s="671"/>
    </row>
    <row r="87" spans="1:26" s="673" customFormat="1" ht="49.5" customHeight="1" x14ac:dyDescent="0.25">
      <c r="A87" s="1063"/>
      <c r="B87" s="833" t="s">
        <v>832</v>
      </c>
      <c r="C87" s="761" t="s">
        <v>833</v>
      </c>
      <c r="D87" s="675" t="s">
        <v>834</v>
      </c>
      <c r="E87" s="675" t="s">
        <v>835</v>
      </c>
      <c r="F87" s="757">
        <v>43344</v>
      </c>
      <c r="G87" s="757">
        <v>45139</v>
      </c>
      <c r="H87" s="675" t="s">
        <v>2142</v>
      </c>
      <c r="I87" s="762">
        <v>75000</v>
      </c>
      <c r="J87" s="765" t="s">
        <v>837</v>
      </c>
      <c r="K87" s="675" t="s">
        <v>2143</v>
      </c>
      <c r="L87" s="675" t="s">
        <v>839</v>
      </c>
      <c r="M87" s="690" t="s">
        <v>2144</v>
      </c>
      <c r="N87" s="667"/>
      <c r="O87" s="667" t="s">
        <v>58</v>
      </c>
      <c r="P87" s="667"/>
      <c r="Q87" s="729" t="s">
        <v>3092</v>
      </c>
      <c r="R87" s="682"/>
      <c r="S87" s="884" t="s">
        <v>3030</v>
      </c>
      <c r="T87" s="767" t="s">
        <v>3057</v>
      </c>
      <c r="U87" s="683"/>
      <c r="V87" s="671"/>
      <c r="W87" s="672"/>
      <c r="X87" s="671"/>
      <c r="Y87" s="671"/>
      <c r="Z87" s="671"/>
    </row>
    <row r="88" spans="1:26" s="673" customFormat="1" ht="49.5" customHeight="1" x14ac:dyDescent="0.25">
      <c r="A88" s="1063"/>
      <c r="B88" s="833" t="s">
        <v>843</v>
      </c>
      <c r="C88" s="764" t="s">
        <v>844</v>
      </c>
      <c r="D88" s="675" t="s">
        <v>845</v>
      </c>
      <c r="E88" s="675" t="s">
        <v>846</v>
      </c>
      <c r="F88" s="757">
        <v>43344</v>
      </c>
      <c r="G88" s="757">
        <v>45139</v>
      </c>
      <c r="H88" s="675" t="s">
        <v>2150</v>
      </c>
      <c r="I88" s="762">
        <v>118000</v>
      </c>
      <c r="J88" s="679" t="s">
        <v>2151</v>
      </c>
      <c r="K88" s="675" t="s">
        <v>849</v>
      </c>
      <c r="L88" s="675" t="s">
        <v>192</v>
      </c>
      <c r="M88" s="690"/>
      <c r="N88" s="667"/>
      <c r="O88" s="667" t="s">
        <v>58</v>
      </c>
      <c r="P88" s="667"/>
      <c r="Q88" s="729" t="s">
        <v>3093</v>
      </c>
      <c r="R88" s="682"/>
      <c r="S88" s="884" t="s">
        <v>3030</v>
      </c>
      <c r="T88" s="767" t="s">
        <v>3057</v>
      </c>
      <c r="U88" s="683"/>
      <c r="V88" s="671"/>
      <c r="W88" s="672"/>
      <c r="X88" s="671"/>
      <c r="Y88" s="671"/>
      <c r="Z88" s="671"/>
    </row>
    <row r="89" spans="1:26" s="673" customFormat="1" ht="49.5" customHeight="1" x14ac:dyDescent="0.25">
      <c r="A89" s="1063"/>
      <c r="B89" s="833" t="s">
        <v>852</v>
      </c>
      <c r="C89" s="627" t="s">
        <v>853</v>
      </c>
      <c r="D89" s="675" t="s">
        <v>854</v>
      </c>
      <c r="E89" s="675" t="s">
        <v>855</v>
      </c>
      <c r="F89" s="757">
        <v>43344</v>
      </c>
      <c r="G89" s="757">
        <v>43678</v>
      </c>
      <c r="H89" s="675" t="s">
        <v>2157</v>
      </c>
      <c r="I89" s="762">
        <v>200000</v>
      </c>
      <c r="J89" s="765" t="s">
        <v>2158</v>
      </c>
      <c r="K89" s="679" t="s">
        <v>858</v>
      </c>
      <c r="L89" s="679" t="s">
        <v>192</v>
      </c>
      <c r="M89" s="630" t="s">
        <v>860</v>
      </c>
      <c r="N89" s="667"/>
      <c r="O89" s="667"/>
      <c r="P89" s="667" t="s">
        <v>2379</v>
      </c>
      <c r="Q89" s="870"/>
      <c r="R89" s="871" t="s">
        <v>3094</v>
      </c>
      <c r="S89" s="891"/>
      <c r="T89" s="675" t="s">
        <v>2157</v>
      </c>
      <c r="U89" s="687" t="s">
        <v>2928</v>
      </c>
      <c r="V89" s="671"/>
      <c r="W89" s="672"/>
      <c r="X89" s="671"/>
      <c r="Y89" s="671"/>
      <c r="Z89" s="671"/>
    </row>
    <row r="90" spans="1:26" s="673" customFormat="1" ht="49.5" customHeight="1" x14ac:dyDescent="0.25">
      <c r="A90" s="1063"/>
      <c r="B90" s="833" t="s">
        <v>864</v>
      </c>
      <c r="C90" s="867" t="s">
        <v>3069</v>
      </c>
      <c r="D90" s="675"/>
      <c r="E90" s="675"/>
      <c r="F90" s="757"/>
      <c r="G90" s="757"/>
      <c r="H90" s="675"/>
      <c r="I90" s="781"/>
      <c r="J90" s="765"/>
      <c r="K90" s="679"/>
      <c r="L90" s="679"/>
      <c r="M90" s="690"/>
      <c r="N90" s="667"/>
      <c r="O90" s="667"/>
      <c r="P90" s="667"/>
      <c r="Q90" s="729"/>
      <c r="R90" s="682"/>
      <c r="S90" s="839"/>
      <c r="T90" s="675"/>
      <c r="U90" s="683" t="s">
        <v>3070</v>
      </c>
      <c r="V90" s="671"/>
      <c r="W90" s="672"/>
      <c r="X90" s="671"/>
      <c r="Y90" s="671"/>
      <c r="Z90" s="671"/>
    </row>
    <row r="91" spans="1:26" s="673" customFormat="1" ht="49.5" customHeight="1" x14ac:dyDescent="0.25">
      <c r="A91" s="1063"/>
      <c r="B91" s="833" t="s">
        <v>875</v>
      </c>
      <c r="C91" s="764" t="s">
        <v>876</v>
      </c>
      <c r="D91" s="675" t="s">
        <v>877</v>
      </c>
      <c r="E91" s="675" t="s">
        <v>878</v>
      </c>
      <c r="F91" s="757">
        <v>43344</v>
      </c>
      <c r="G91" s="757">
        <v>45139</v>
      </c>
      <c r="H91" s="675" t="s">
        <v>1847</v>
      </c>
      <c r="I91" s="762">
        <v>20000</v>
      </c>
      <c r="J91" s="765" t="s">
        <v>879</v>
      </c>
      <c r="K91" s="679" t="s">
        <v>880</v>
      </c>
      <c r="L91" s="679" t="s">
        <v>192</v>
      </c>
      <c r="M91" s="690"/>
      <c r="N91" s="667"/>
      <c r="O91" s="667" t="s">
        <v>58</v>
      </c>
      <c r="P91" s="667"/>
      <c r="Q91" s="729" t="s">
        <v>3095</v>
      </c>
      <c r="R91" s="870"/>
      <c r="S91" s="884" t="s">
        <v>3030</v>
      </c>
      <c r="T91" s="767" t="s">
        <v>3057</v>
      </c>
      <c r="U91" s="683"/>
      <c r="V91" s="671"/>
      <c r="W91" s="672"/>
      <c r="X91" s="671"/>
      <c r="Y91" s="671"/>
      <c r="Z91" s="671"/>
    </row>
    <row r="92" spans="1:26" s="673" customFormat="1" ht="61.5" customHeight="1" x14ac:dyDescent="0.25">
      <c r="A92" s="1063"/>
      <c r="B92" s="833" t="s">
        <v>884</v>
      </c>
      <c r="C92" s="869" t="s">
        <v>885</v>
      </c>
      <c r="D92" s="675" t="s">
        <v>886</v>
      </c>
      <c r="E92" s="675" t="s">
        <v>887</v>
      </c>
      <c r="F92" s="757">
        <v>43344</v>
      </c>
      <c r="G92" s="757">
        <v>45139</v>
      </c>
      <c r="H92" s="641" t="s">
        <v>3096</v>
      </c>
      <c r="I92" s="773">
        <v>160000</v>
      </c>
      <c r="J92" s="765" t="s">
        <v>889</v>
      </c>
      <c r="K92" s="679" t="s">
        <v>2172</v>
      </c>
      <c r="L92" s="679" t="s">
        <v>891</v>
      </c>
      <c r="M92" s="721" t="s">
        <v>892</v>
      </c>
      <c r="N92" s="667"/>
      <c r="O92" s="667" t="s">
        <v>58</v>
      </c>
      <c r="P92" s="667"/>
      <c r="Q92" s="871" t="s">
        <v>3097</v>
      </c>
      <c r="R92" s="870" t="s">
        <v>3098</v>
      </c>
      <c r="S92" s="884" t="s">
        <v>3099</v>
      </c>
      <c r="T92" s="767" t="s">
        <v>3100</v>
      </c>
      <c r="U92" s="683" t="s">
        <v>3101</v>
      </c>
      <c r="V92" s="671"/>
      <c r="W92" s="672"/>
      <c r="X92" s="671"/>
      <c r="Y92" s="671"/>
      <c r="Z92" s="671"/>
    </row>
    <row r="93" spans="1:26" s="673" customFormat="1" ht="49.5" customHeight="1" x14ac:dyDescent="0.25">
      <c r="A93" s="1063"/>
      <c r="B93" s="833" t="s">
        <v>897</v>
      </c>
      <c r="C93" s="625" t="s">
        <v>898</v>
      </c>
      <c r="D93" s="675" t="s">
        <v>899</v>
      </c>
      <c r="E93" s="675" t="s">
        <v>900</v>
      </c>
      <c r="F93" s="757">
        <v>43344</v>
      </c>
      <c r="G93" s="757">
        <v>45139</v>
      </c>
      <c r="H93" s="675" t="s">
        <v>3102</v>
      </c>
      <c r="I93" s="769">
        <v>50000</v>
      </c>
      <c r="J93" s="675" t="s">
        <v>902</v>
      </c>
      <c r="K93" s="675" t="s">
        <v>2179</v>
      </c>
      <c r="L93" s="675" t="s">
        <v>891</v>
      </c>
      <c r="M93" s="721" t="s">
        <v>904</v>
      </c>
      <c r="N93" s="667"/>
      <c r="O93" s="667"/>
      <c r="P93" s="667" t="s">
        <v>2379</v>
      </c>
      <c r="Q93" s="736" t="s">
        <v>3103</v>
      </c>
      <c r="R93" s="782"/>
      <c r="S93" s="839"/>
      <c r="T93" s="675"/>
      <c r="U93" s="683" t="s">
        <v>2942</v>
      </c>
      <c r="V93" s="671"/>
      <c r="W93" s="672"/>
      <c r="X93" s="671"/>
      <c r="Y93" s="671"/>
      <c r="Z93" s="671"/>
    </row>
    <row r="94" spans="1:26" s="673" customFormat="1" ht="49.5" customHeight="1" x14ac:dyDescent="0.25">
      <c r="A94" s="1063"/>
      <c r="B94" s="833" t="s">
        <v>908</v>
      </c>
      <c r="C94" s="764" t="s">
        <v>909</v>
      </c>
      <c r="D94" s="675" t="s">
        <v>910</v>
      </c>
      <c r="E94" s="675" t="s">
        <v>911</v>
      </c>
      <c r="F94" s="757">
        <v>43344</v>
      </c>
      <c r="G94" s="757">
        <v>45139</v>
      </c>
      <c r="H94" s="675" t="s">
        <v>1847</v>
      </c>
      <c r="I94" s="762">
        <v>20000</v>
      </c>
      <c r="J94" s="765" t="s">
        <v>912</v>
      </c>
      <c r="K94" s="679" t="s">
        <v>913</v>
      </c>
      <c r="L94" s="679" t="s">
        <v>192</v>
      </c>
      <c r="M94" s="684" t="s">
        <v>914</v>
      </c>
      <c r="N94" s="667" t="s">
        <v>58</v>
      </c>
      <c r="O94" s="667"/>
      <c r="P94" s="774"/>
      <c r="Q94" s="709" t="s">
        <v>2961</v>
      </c>
      <c r="R94" s="870"/>
      <c r="S94" s="733" t="s">
        <v>3104</v>
      </c>
      <c r="T94" s="767" t="s">
        <v>3057</v>
      </c>
      <c r="U94" s="683"/>
      <c r="V94" s="671"/>
      <c r="W94" s="672"/>
      <c r="X94" s="671"/>
      <c r="Y94" s="671"/>
      <c r="Z94" s="671"/>
    </row>
    <row r="95" spans="1:26" s="673" customFormat="1" ht="49.5" customHeight="1" x14ac:dyDescent="0.25">
      <c r="A95" s="1063"/>
      <c r="B95" s="833" t="s">
        <v>917</v>
      </c>
      <c r="C95" s="761" t="s">
        <v>918</v>
      </c>
      <c r="D95" s="675" t="s">
        <v>919</v>
      </c>
      <c r="E95" s="675" t="s">
        <v>920</v>
      </c>
      <c r="F95" s="757">
        <v>43344</v>
      </c>
      <c r="G95" s="757">
        <v>45139</v>
      </c>
      <c r="H95" s="675" t="s">
        <v>2134</v>
      </c>
      <c r="I95" s="773">
        <v>20000</v>
      </c>
      <c r="J95" s="675" t="s">
        <v>921</v>
      </c>
      <c r="K95" s="675" t="s">
        <v>2186</v>
      </c>
      <c r="L95" s="679" t="s">
        <v>305</v>
      </c>
      <c r="M95" s="690"/>
      <c r="N95" s="667"/>
      <c r="O95" s="667" t="s">
        <v>2379</v>
      </c>
      <c r="P95" s="667"/>
      <c r="Q95" s="730" t="s">
        <v>3105</v>
      </c>
      <c r="R95" s="730"/>
      <c r="S95" s="884" t="s">
        <v>3106</v>
      </c>
      <c r="T95" s="675" t="s">
        <v>3107</v>
      </c>
      <c r="U95" s="683"/>
      <c r="V95" s="671"/>
      <c r="W95" s="672"/>
      <c r="X95" s="671"/>
      <c r="Y95" s="671"/>
      <c r="Z95" s="671"/>
    </row>
    <row r="96" spans="1:26" s="673" customFormat="1" ht="96.75" customHeight="1" x14ac:dyDescent="0.25">
      <c r="A96" s="1063"/>
      <c r="B96" s="833" t="s">
        <v>926</v>
      </c>
      <c r="C96" s="783" t="s">
        <v>2198</v>
      </c>
      <c r="D96" s="767" t="s">
        <v>2781</v>
      </c>
      <c r="E96" s="767" t="s">
        <v>929</v>
      </c>
      <c r="F96" s="768">
        <v>43344</v>
      </c>
      <c r="G96" s="768">
        <v>45139</v>
      </c>
      <c r="H96" s="767" t="s">
        <v>1882</v>
      </c>
      <c r="I96" s="769">
        <v>50000</v>
      </c>
      <c r="J96" s="767" t="s">
        <v>2782</v>
      </c>
      <c r="K96" s="767" t="s">
        <v>2192</v>
      </c>
      <c r="L96" s="784" t="s">
        <v>192</v>
      </c>
      <c r="M96" s="696" t="s">
        <v>3108</v>
      </c>
      <c r="N96" s="667"/>
      <c r="O96" s="667" t="s">
        <v>58</v>
      </c>
      <c r="P96" s="667"/>
      <c r="Q96" s="691" t="s">
        <v>3109</v>
      </c>
      <c r="R96" s="870" t="s">
        <v>3098</v>
      </c>
      <c r="S96" s="881" t="s">
        <v>3110</v>
      </c>
      <c r="T96" s="675" t="s">
        <v>1882</v>
      </c>
      <c r="U96" s="717" t="s">
        <v>3111</v>
      </c>
      <c r="V96" s="671"/>
      <c r="W96" s="672"/>
      <c r="X96" s="671"/>
      <c r="Y96" s="671"/>
      <c r="Z96" s="671"/>
    </row>
    <row r="97" spans="1:26" s="673" customFormat="1" ht="49.5" customHeight="1" x14ac:dyDescent="0.25">
      <c r="A97" s="1063"/>
      <c r="B97" s="833" t="s">
        <v>935</v>
      </c>
      <c r="C97" s="627" t="s">
        <v>949</v>
      </c>
      <c r="D97" s="675" t="s">
        <v>937</v>
      </c>
      <c r="E97" s="675" t="s">
        <v>938</v>
      </c>
      <c r="F97" s="757">
        <v>43344</v>
      </c>
      <c r="G97" s="757">
        <v>45139</v>
      </c>
      <c r="H97" s="679" t="s">
        <v>2202</v>
      </c>
      <c r="I97" s="762">
        <v>500000</v>
      </c>
      <c r="J97" s="765" t="s">
        <v>2784</v>
      </c>
      <c r="K97" s="679" t="s">
        <v>2204</v>
      </c>
      <c r="L97" s="679" t="s">
        <v>2205</v>
      </c>
      <c r="M97" s="690" t="s">
        <v>2206</v>
      </c>
      <c r="N97" s="667"/>
      <c r="O97" s="667"/>
      <c r="P97" s="667" t="s">
        <v>2379</v>
      </c>
      <c r="Q97" s="733" t="s">
        <v>3112</v>
      </c>
      <c r="R97" s="733" t="s">
        <v>3113</v>
      </c>
      <c r="S97" s="881" t="s">
        <v>3114</v>
      </c>
      <c r="T97" s="675" t="s">
        <v>2202</v>
      </c>
      <c r="U97" s="683" t="s">
        <v>2942</v>
      </c>
      <c r="V97" s="671"/>
      <c r="W97" s="672"/>
      <c r="X97" s="671"/>
      <c r="Y97" s="671"/>
      <c r="Z97" s="671"/>
    </row>
    <row r="98" spans="1:26" s="673" customFormat="1" ht="49.5" customHeight="1" x14ac:dyDescent="0.25">
      <c r="A98" s="1063"/>
      <c r="B98" s="833" t="s">
        <v>953</v>
      </c>
      <c r="C98" s="627" t="s">
        <v>954</v>
      </c>
      <c r="D98" s="675" t="s">
        <v>955</v>
      </c>
      <c r="E98" s="675" t="s">
        <v>956</v>
      </c>
      <c r="F98" s="757">
        <v>43344</v>
      </c>
      <c r="G98" s="757">
        <v>45139</v>
      </c>
      <c r="H98" s="675" t="s">
        <v>2212</v>
      </c>
      <c r="I98" s="773">
        <v>5000</v>
      </c>
      <c r="J98" s="765" t="s">
        <v>2789</v>
      </c>
      <c r="K98" s="675" t="s">
        <v>958</v>
      </c>
      <c r="L98" s="675" t="s">
        <v>2214</v>
      </c>
      <c r="M98" s="690" t="s">
        <v>2215</v>
      </c>
      <c r="N98" s="667"/>
      <c r="O98" s="667"/>
      <c r="P98" s="667" t="s">
        <v>2379</v>
      </c>
      <c r="Q98" s="733" t="s">
        <v>3115</v>
      </c>
      <c r="R98" s="733" t="s">
        <v>3116</v>
      </c>
      <c r="S98" s="874"/>
      <c r="T98" s="675" t="s">
        <v>3117</v>
      </c>
      <c r="U98" s="687" t="s">
        <v>2942</v>
      </c>
      <c r="V98" s="671"/>
      <c r="W98" s="672"/>
      <c r="X98" s="671"/>
      <c r="Y98" s="671"/>
      <c r="Z98" s="671"/>
    </row>
    <row r="99" spans="1:26" s="673" customFormat="1" ht="49.5" customHeight="1" x14ac:dyDescent="0.25">
      <c r="A99" s="1063"/>
      <c r="B99" s="833" t="s">
        <v>963</v>
      </c>
      <c r="C99" s="627" t="s">
        <v>975</v>
      </c>
      <c r="D99" s="675" t="s">
        <v>965</v>
      </c>
      <c r="E99" s="675" t="s">
        <v>975</v>
      </c>
      <c r="F99" s="757">
        <v>43344</v>
      </c>
      <c r="G99" s="757">
        <v>45139</v>
      </c>
      <c r="H99" s="675" t="s">
        <v>2221</v>
      </c>
      <c r="I99" s="773">
        <v>80000</v>
      </c>
      <c r="J99" s="742" t="s">
        <v>2222</v>
      </c>
      <c r="K99" s="742" t="s">
        <v>2223</v>
      </c>
      <c r="L99" s="742" t="s">
        <v>192</v>
      </c>
      <c r="M99" s="697" t="s">
        <v>2224</v>
      </c>
      <c r="N99" s="667"/>
      <c r="O99" s="667"/>
      <c r="P99" s="667" t="s">
        <v>2379</v>
      </c>
      <c r="Q99" s="733" t="s">
        <v>3118</v>
      </c>
      <c r="R99" s="870"/>
      <c r="S99" s="890"/>
      <c r="T99" s="675" t="s">
        <v>2221</v>
      </c>
      <c r="U99" s="785" t="s">
        <v>2942</v>
      </c>
      <c r="V99" s="671"/>
      <c r="W99" s="672"/>
      <c r="X99" s="671"/>
      <c r="Y99" s="671"/>
      <c r="Z99" s="671"/>
    </row>
    <row r="100" spans="1:26" s="673" customFormat="1" ht="49.5" customHeight="1" x14ac:dyDescent="0.25">
      <c r="A100" s="1063"/>
      <c r="B100" s="833" t="s">
        <v>976</v>
      </c>
      <c r="C100" s="868" t="s">
        <v>3000</v>
      </c>
      <c r="D100" s="786"/>
      <c r="E100" s="786"/>
      <c r="F100" s="757"/>
      <c r="G100" s="757"/>
      <c r="H100" s="786"/>
      <c r="I100" s="787"/>
      <c r="J100" s="701"/>
      <c r="K100" s="701"/>
      <c r="L100" s="701"/>
      <c r="M100" s="737"/>
      <c r="N100" s="788"/>
      <c r="O100" s="667"/>
      <c r="P100" s="667"/>
      <c r="Q100" s="682"/>
      <c r="R100" s="782"/>
      <c r="S100" s="880"/>
      <c r="T100" s="907"/>
      <c r="U100" s="698" t="s">
        <v>3001</v>
      </c>
      <c r="V100" s="671"/>
      <c r="W100" s="672"/>
      <c r="X100" s="671"/>
      <c r="Y100" s="671"/>
      <c r="Z100" s="671"/>
    </row>
    <row r="101" spans="1:26" s="673" customFormat="1" ht="49.5" customHeight="1" x14ac:dyDescent="0.25">
      <c r="A101" s="1063"/>
      <c r="B101" s="833" t="s">
        <v>2579</v>
      </c>
      <c r="C101" s="789" t="s">
        <v>2580</v>
      </c>
      <c r="D101" s="790" t="s">
        <v>2581</v>
      </c>
      <c r="E101" s="790" t="s">
        <v>2582</v>
      </c>
      <c r="F101" s="791">
        <v>44166</v>
      </c>
      <c r="G101" s="791">
        <v>44896</v>
      </c>
      <c r="H101" s="790" t="s">
        <v>2583</v>
      </c>
      <c r="I101" s="792">
        <v>30000</v>
      </c>
      <c r="J101" s="767" t="s">
        <v>2584</v>
      </c>
      <c r="K101" s="767" t="s">
        <v>2585</v>
      </c>
      <c r="L101" s="767" t="s">
        <v>2586</v>
      </c>
      <c r="M101" s="691" t="s">
        <v>2587</v>
      </c>
      <c r="N101" s="793"/>
      <c r="O101" s="747"/>
      <c r="P101" s="747" t="s">
        <v>2379</v>
      </c>
      <c r="Q101" s="736" t="s">
        <v>3119</v>
      </c>
      <c r="R101" s="736" t="s">
        <v>3120</v>
      </c>
      <c r="S101" s="838" t="s">
        <v>3121</v>
      </c>
      <c r="T101" s="906" t="s">
        <v>3122</v>
      </c>
      <c r="U101" s="683" t="s">
        <v>2942</v>
      </c>
      <c r="V101" s="671"/>
      <c r="W101" s="672"/>
      <c r="X101" s="671"/>
      <c r="Y101" s="671"/>
      <c r="Z101" s="671"/>
    </row>
    <row r="102" spans="1:26" s="673" customFormat="1" ht="49.5" customHeight="1" x14ac:dyDescent="0.25">
      <c r="A102" s="1063"/>
      <c r="B102" s="878" t="s">
        <v>2588</v>
      </c>
      <c r="C102" s="794" t="s">
        <v>2589</v>
      </c>
      <c r="D102" s="795" t="s">
        <v>2590</v>
      </c>
      <c r="E102" s="795" t="s">
        <v>2591</v>
      </c>
      <c r="F102" s="796">
        <v>44409</v>
      </c>
      <c r="G102" s="796">
        <v>45139</v>
      </c>
      <c r="H102" s="795" t="s">
        <v>2592</v>
      </c>
      <c r="I102" s="797">
        <v>5000</v>
      </c>
      <c r="J102" s="798" t="s">
        <v>2593</v>
      </c>
      <c r="K102" s="799" t="s">
        <v>2594</v>
      </c>
      <c r="L102" s="799" t="s">
        <v>2595</v>
      </c>
      <c r="M102" s="800"/>
      <c r="N102" s="754"/>
      <c r="O102" s="754"/>
      <c r="P102" s="754" t="s">
        <v>58</v>
      </c>
      <c r="Q102" s="801" t="s">
        <v>3123</v>
      </c>
      <c r="R102" s="801" t="s">
        <v>3124</v>
      </c>
      <c r="S102" s="897"/>
      <c r="T102" s="749" t="s">
        <v>2592</v>
      </c>
      <c r="U102" s="803" t="s">
        <v>2942</v>
      </c>
      <c r="V102" s="671"/>
      <c r="W102" s="672"/>
      <c r="X102" s="671"/>
      <c r="Y102" s="671"/>
      <c r="Z102" s="671"/>
    </row>
    <row r="103" spans="1:26" s="673" customFormat="1" ht="49.5" customHeight="1" x14ac:dyDescent="0.25">
      <c r="A103" s="1064" t="s">
        <v>986</v>
      </c>
      <c r="B103" s="828" t="s">
        <v>987</v>
      </c>
      <c r="C103" s="804" t="s">
        <v>988</v>
      </c>
      <c r="D103" s="659" t="s">
        <v>989</v>
      </c>
      <c r="E103" s="659" t="s">
        <v>990</v>
      </c>
      <c r="F103" s="757">
        <v>43344</v>
      </c>
      <c r="G103" s="757">
        <v>45139</v>
      </c>
      <c r="H103" s="659" t="s">
        <v>2009</v>
      </c>
      <c r="I103" s="805">
        <v>7300</v>
      </c>
      <c r="J103" s="663" t="s">
        <v>991</v>
      </c>
      <c r="K103" s="663" t="s">
        <v>3125</v>
      </c>
      <c r="L103" s="663" t="s">
        <v>265</v>
      </c>
      <c r="M103" s="664" t="s">
        <v>993</v>
      </c>
      <c r="N103" s="667"/>
      <c r="O103" s="667"/>
      <c r="P103" s="667" t="s">
        <v>2379</v>
      </c>
      <c r="Q103" s="806" t="s">
        <v>3126</v>
      </c>
      <c r="R103" s="807" t="s">
        <v>3127</v>
      </c>
      <c r="S103" s="807" t="s">
        <v>3128</v>
      </c>
      <c r="T103" s="742" t="s">
        <v>3129</v>
      </c>
      <c r="U103" s="808" t="s">
        <v>2942</v>
      </c>
      <c r="V103" s="671"/>
      <c r="W103" s="672"/>
      <c r="X103" s="671"/>
      <c r="Y103" s="671"/>
      <c r="Z103" s="671"/>
    </row>
    <row r="104" spans="1:26" s="673" customFormat="1" ht="49.5" customHeight="1" x14ac:dyDescent="0.25">
      <c r="A104" s="1065"/>
      <c r="B104" s="833" t="s">
        <v>997</v>
      </c>
      <c r="C104" s="674" t="s">
        <v>2951</v>
      </c>
      <c r="D104" s="675"/>
      <c r="E104" s="675"/>
      <c r="F104" s="757"/>
      <c r="G104" s="757"/>
      <c r="H104" s="675"/>
      <c r="I104" s="762"/>
      <c r="J104" s="675"/>
      <c r="K104" s="679"/>
      <c r="L104" s="679"/>
      <c r="M104" s="809"/>
      <c r="N104" s="667"/>
      <c r="O104" s="667"/>
      <c r="P104" s="667"/>
      <c r="Q104" s="682"/>
      <c r="R104" s="682"/>
      <c r="S104" s="839"/>
      <c r="T104" s="742"/>
      <c r="U104" s="683" t="s">
        <v>2952</v>
      </c>
      <c r="V104" s="671"/>
      <c r="W104" s="672"/>
      <c r="X104" s="671"/>
      <c r="Y104" s="671"/>
      <c r="Z104" s="671"/>
    </row>
    <row r="105" spans="1:26" s="673" customFormat="1" ht="49.5" customHeight="1" x14ac:dyDescent="0.25">
      <c r="A105" s="1065"/>
      <c r="B105" s="833" t="s">
        <v>1014</v>
      </c>
      <c r="C105" s="674" t="s">
        <v>3130</v>
      </c>
      <c r="D105" s="675"/>
      <c r="E105" s="675"/>
      <c r="F105" s="757"/>
      <c r="G105" s="757"/>
      <c r="H105" s="675"/>
      <c r="I105" s="762"/>
      <c r="J105" s="675"/>
      <c r="K105" s="679"/>
      <c r="L105" s="679"/>
      <c r="M105" s="690"/>
      <c r="N105" s="667"/>
      <c r="O105" s="667"/>
      <c r="P105" s="667"/>
      <c r="Q105" s="682"/>
      <c r="R105" s="682"/>
      <c r="S105" s="839"/>
      <c r="T105" s="742"/>
      <c r="U105" s="683" t="s">
        <v>3131</v>
      </c>
      <c r="V105" s="671"/>
      <c r="W105" s="672"/>
      <c r="X105" s="671"/>
      <c r="Y105" s="671"/>
      <c r="Z105" s="671"/>
    </row>
    <row r="106" spans="1:26" s="673" customFormat="1" ht="141" customHeight="1" x14ac:dyDescent="0.25">
      <c r="A106" s="1065"/>
      <c r="B106" s="833" t="s">
        <v>1020</v>
      </c>
      <c r="C106" s="547" t="s">
        <v>1021</v>
      </c>
      <c r="D106" s="675" t="s">
        <v>1022</v>
      </c>
      <c r="E106" s="675" t="s">
        <v>1023</v>
      </c>
      <c r="F106" s="757">
        <v>43344</v>
      </c>
      <c r="G106" s="757">
        <v>45139</v>
      </c>
      <c r="H106" s="675" t="s">
        <v>2250</v>
      </c>
      <c r="I106" s="762">
        <v>90000</v>
      </c>
      <c r="J106" s="675" t="s">
        <v>2251</v>
      </c>
      <c r="K106" s="679" t="s">
        <v>1026</v>
      </c>
      <c r="L106" s="679" t="s">
        <v>1027</v>
      </c>
      <c r="M106" s="690"/>
      <c r="N106" s="667"/>
      <c r="O106" s="667"/>
      <c r="P106" s="667" t="s">
        <v>58</v>
      </c>
      <c r="Q106" s="682" t="s">
        <v>3132</v>
      </c>
      <c r="R106" s="870" t="s">
        <v>3133</v>
      </c>
      <c r="S106" s="839"/>
      <c r="T106" s="767" t="s">
        <v>3057</v>
      </c>
      <c r="U106" s="683" t="s">
        <v>3134</v>
      </c>
      <c r="V106" s="671"/>
      <c r="W106" s="672"/>
      <c r="X106" s="671"/>
      <c r="Y106" s="671"/>
      <c r="Z106" s="671"/>
    </row>
    <row r="107" spans="1:26" s="673" customFormat="1" ht="49.5" customHeight="1" x14ac:dyDescent="0.25">
      <c r="A107" s="1065"/>
      <c r="B107" s="833" t="s">
        <v>1031</v>
      </c>
      <c r="C107" s="674" t="s">
        <v>3135</v>
      </c>
      <c r="D107" s="675"/>
      <c r="E107" s="675"/>
      <c r="F107" s="757"/>
      <c r="G107" s="757"/>
      <c r="H107" s="675"/>
      <c r="I107" s="762"/>
      <c r="J107" s="675"/>
      <c r="K107" s="675"/>
      <c r="L107" s="675"/>
      <c r="M107" s="690"/>
      <c r="N107" s="667"/>
      <c r="O107" s="667"/>
      <c r="P107" s="667"/>
      <c r="Q107" s="682"/>
      <c r="R107" s="682"/>
      <c r="S107" s="839"/>
      <c r="T107" s="742"/>
      <c r="U107" s="683" t="s">
        <v>2952</v>
      </c>
      <c r="V107" s="671"/>
      <c r="W107" s="672"/>
      <c r="X107" s="671"/>
      <c r="Y107" s="671"/>
      <c r="Z107" s="671"/>
    </row>
    <row r="108" spans="1:26" s="673" customFormat="1" ht="49.5" customHeight="1" x14ac:dyDescent="0.25">
      <c r="A108" s="1065"/>
      <c r="B108" s="833" t="s">
        <v>1041</v>
      </c>
      <c r="C108" s="547" t="s">
        <v>1042</v>
      </c>
      <c r="D108" s="675" t="s">
        <v>1043</v>
      </c>
      <c r="E108" s="675" t="s">
        <v>1044</v>
      </c>
      <c r="F108" s="757">
        <v>43344</v>
      </c>
      <c r="G108" s="757">
        <v>45139</v>
      </c>
      <c r="H108" s="675" t="s">
        <v>2264</v>
      </c>
      <c r="I108" s="762">
        <v>25000</v>
      </c>
      <c r="J108" s="765" t="s">
        <v>1046</v>
      </c>
      <c r="K108" s="675" t="s">
        <v>2265</v>
      </c>
      <c r="L108" s="675" t="s">
        <v>192</v>
      </c>
      <c r="M108" s="690" t="s">
        <v>1048</v>
      </c>
      <c r="N108" s="667"/>
      <c r="O108" s="667"/>
      <c r="P108" s="667" t="s">
        <v>2379</v>
      </c>
      <c r="Q108" s="733" t="s">
        <v>3136</v>
      </c>
      <c r="R108" s="733" t="s">
        <v>3137</v>
      </c>
      <c r="S108" s="855" t="s">
        <v>3138</v>
      </c>
      <c r="T108" s="742" t="s">
        <v>2264</v>
      </c>
      <c r="U108" s="683" t="s">
        <v>2942</v>
      </c>
      <c r="V108" s="671"/>
      <c r="W108" s="672"/>
      <c r="X108" s="671"/>
      <c r="Y108" s="671"/>
      <c r="Z108" s="671"/>
    </row>
    <row r="109" spans="1:26" s="673" customFormat="1" ht="49.5" customHeight="1" x14ac:dyDescent="0.25">
      <c r="A109" s="1065"/>
      <c r="B109" s="833" t="s">
        <v>1051</v>
      </c>
      <c r="C109" s="674" t="s">
        <v>3139</v>
      </c>
      <c r="D109" s="675"/>
      <c r="E109" s="675"/>
      <c r="F109" s="757"/>
      <c r="G109" s="757"/>
      <c r="H109" s="675"/>
      <c r="I109" s="810"/>
      <c r="J109" s="641"/>
      <c r="K109" s="679"/>
      <c r="L109" s="679"/>
      <c r="M109" s="690"/>
      <c r="N109" s="667"/>
      <c r="O109" s="667"/>
      <c r="P109" s="667"/>
      <c r="Q109" s="729"/>
      <c r="R109" s="682"/>
      <c r="S109" s="839"/>
      <c r="T109" s="742"/>
      <c r="U109" s="683"/>
      <c r="V109" s="671"/>
      <c r="W109" s="672"/>
      <c r="X109" s="671"/>
      <c r="Y109" s="671"/>
      <c r="Z109" s="671"/>
    </row>
    <row r="110" spans="1:26" s="673" customFormat="1" ht="97.5" customHeight="1" x14ac:dyDescent="0.25">
      <c r="A110" s="1065"/>
      <c r="B110" s="833" t="s">
        <v>1066</v>
      </c>
      <c r="C110" s="695" t="s">
        <v>1067</v>
      </c>
      <c r="D110" s="675" t="s">
        <v>1068</v>
      </c>
      <c r="E110" s="675" t="s">
        <v>1069</v>
      </c>
      <c r="F110" s="757">
        <v>43344</v>
      </c>
      <c r="G110" s="757">
        <v>45139</v>
      </c>
      <c r="H110" s="675" t="s">
        <v>2127</v>
      </c>
      <c r="I110" s="773">
        <v>150000</v>
      </c>
      <c r="J110" s="679" t="s">
        <v>1071</v>
      </c>
      <c r="K110" s="679" t="s">
        <v>1072</v>
      </c>
      <c r="L110" s="679" t="s">
        <v>265</v>
      </c>
      <c r="M110" s="690"/>
      <c r="N110" s="667" t="s">
        <v>2379</v>
      </c>
      <c r="O110" s="667"/>
      <c r="P110" s="667"/>
      <c r="Q110" s="870" t="s">
        <v>3140</v>
      </c>
      <c r="R110" s="870"/>
      <c r="S110" s="733" t="s">
        <v>3140</v>
      </c>
      <c r="T110" s="790" t="s">
        <v>3057</v>
      </c>
      <c r="U110" s="683"/>
      <c r="V110" s="671"/>
      <c r="W110" s="672"/>
      <c r="X110" s="671"/>
      <c r="Y110" s="671"/>
      <c r="Z110" s="671"/>
    </row>
    <row r="111" spans="1:26" s="673" customFormat="1" ht="49.5" customHeight="1" x14ac:dyDescent="0.25">
      <c r="A111" s="1065"/>
      <c r="B111" s="833" t="s">
        <v>1077</v>
      </c>
      <c r="C111" s="547" t="s">
        <v>1078</v>
      </c>
      <c r="D111" s="675" t="s">
        <v>1079</v>
      </c>
      <c r="E111" s="675" t="s">
        <v>1080</v>
      </c>
      <c r="F111" s="757">
        <v>43497</v>
      </c>
      <c r="G111" s="757">
        <v>45139</v>
      </c>
      <c r="H111" s="675" t="s">
        <v>2282</v>
      </c>
      <c r="I111" s="773">
        <v>90000</v>
      </c>
      <c r="J111" s="675" t="s">
        <v>1082</v>
      </c>
      <c r="K111" s="679" t="s">
        <v>1083</v>
      </c>
      <c r="L111" s="811" t="s">
        <v>265</v>
      </c>
      <c r="M111" s="690" t="s">
        <v>1084</v>
      </c>
      <c r="N111" s="667"/>
      <c r="O111" s="667"/>
      <c r="P111" s="667" t="s">
        <v>2379</v>
      </c>
      <c r="Q111" s="733" t="s">
        <v>3141</v>
      </c>
      <c r="R111" s="733" t="s">
        <v>3142</v>
      </c>
      <c r="S111" s="892"/>
      <c r="T111" s="742" t="s">
        <v>2282</v>
      </c>
      <c r="U111" s="683" t="s">
        <v>2942</v>
      </c>
      <c r="V111" s="671"/>
      <c r="W111" s="672"/>
      <c r="X111" s="671"/>
      <c r="Y111" s="671"/>
      <c r="Z111" s="671"/>
    </row>
    <row r="112" spans="1:26" s="673" customFormat="1" ht="49.5" customHeight="1" x14ac:dyDescent="0.25">
      <c r="A112" s="1065"/>
      <c r="B112" s="833" t="s">
        <v>1088</v>
      </c>
      <c r="C112" s="561" t="s">
        <v>1089</v>
      </c>
      <c r="D112" s="641" t="s">
        <v>1090</v>
      </c>
      <c r="E112" s="641" t="s">
        <v>1091</v>
      </c>
      <c r="F112" s="757">
        <v>43344</v>
      </c>
      <c r="G112" s="757">
        <v>45139</v>
      </c>
      <c r="H112" s="675" t="s">
        <v>2020</v>
      </c>
      <c r="I112" s="762">
        <v>80000</v>
      </c>
      <c r="J112" s="675" t="s">
        <v>1092</v>
      </c>
      <c r="K112" s="675" t="s">
        <v>1093</v>
      </c>
      <c r="L112" s="679" t="s">
        <v>225</v>
      </c>
      <c r="M112" s="763"/>
      <c r="N112" s="667"/>
      <c r="O112" s="667"/>
      <c r="P112" s="667" t="s">
        <v>2379</v>
      </c>
      <c r="Q112" s="733" t="s">
        <v>3143</v>
      </c>
      <c r="R112" s="733" t="s">
        <v>3144</v>
      </c>
      <c r="S112" s="881" t="s">
        <v>3051</v>
      </c>
      <c r="T112" s="742" t="s">
        <v>2020</v>
      </c>
      <c r="U112" s="683" t="s">
        <v>2942</v>
      </c>
      <c r="V112" s="671"/>
      <c r="W112" s="672"/>
      <c r="X112" s="671"/>
      <c r="Y112" s="671"/>
      <c r="Z112" s="671"/>
    </row>
    <row r="113" spans="1:26" s="673" customFormat="1" ht="111.75" customHeight="1" x14ac:dyDescent="0.25">
      <c r="A113" s="1065"/>
      <c r="B113" s="833" t="s">
        <v>1096</v>
      </c>
      <c r="C113" s="695" t="s">
        <v>1097</v>
      </c>
      <c r="D113" s="675" t="s">
        <v>2291</v>
      </c>
      <c r="E113" s="675" t="s">
        <v>1099</v>
      </c>
      <c r="F113" s="757">
        <v>43344</v>
      </c>
      <c r="G113" s="757">
        <v>45139</v>
      </c>
      <c r="H113" s="675" t="s">
        <v>2142</v>
      </c>
      <c r="I113" s="762">
        <v>62000</v>
      </c>
      <c r="J113" s="675" t="s">
        <v>1100</v>
      </c>
      <c r="K113" s="675" t="s">
        <v>1101</v>
      </c>
      <c r="L113" s="675" t="s">
        <v>1102</v>
      </c>
      <c r="M113" s="690" t="s">
        <v>1103</v>
      </c>
      <c r="N113" s="667"/>
      <c r="O113" s="667" t="s">
        <v>2379</v>
      </c>
      <c r="P113" s="667"/>
      <c r="Q113" s="682" t="s">
        <v>3145</v>
      </c>
      <c r="R113" s="870"/>
      <c r="S113" s="733" t="s">
        <v>3146</v>
      </c>
      <c r="T113" s="790" t="s">
        <v>3057</v>
      </c>
      <c r="U113" s="683"/>
      <c r="V113" s="671"/>
      <c r="W113" s="672"/>
      <c r="X113" s="671"/>
      <c r="Y113" s="671"/>
      <c r="Z113" s="671"/>
    </row>
    <row r="114" spans="1:26" s="673" customFormat="1" ht="49.5" customHeight="1" x14ac:dyDescent="0.25">
      <c r="A114" s="1065"/>
      <c r="B114" s="833" t="s">
        <v>1108</v>
      </c>
      <c r="C114" s="674" t="s">
        <v>3147</v>
      </c>
      <c r="D114" s="675"/>
      <c r="E114" s="675"/>
      <c r="F114" s="757"/>
      <c r="G114" s="757"/>
      <c r="H114" s="675"/>
      <c r="I114" s="762"/>
      <c r="J114" s="812"/>
      <c r="K114" s="679"/>
      <c r="L114" s="679"/>
      <c r="M114" s="690"/>
      <c r="N114" s="667"/>
      <c r="O114" s="667"/>
      <c r="P114" s="667"/>
      <c r="Q114" s="682"/>
      <c r="R114" s="682"/>
      <c r="S114" s="839"/>
      <c r="T114" s="742"/>
      <c r="U114" s="683" t="s">
        <v>3001</v>
      </c>
      <c r="V114" s="671"/>
      <c r="W114" s="672"/>
      <c r="X114" s="671"/>
      <c r="Y114" s="671"/>
      <c r="Z114" s="671"/>
    </row>
    <row r="115" spans="1:26" s="673" customFormat="1" ht="134.25" customHeight="1" x14ac:dyDescent="0.25">
      <c r="A115" s="1065"/>
      <c r="B115" s="833" t="s">
        <v>1118</v>
      </c>
      <c r="C115" s="702" t="s">
        <v>1119</v>
      </c>
      <c r="D115" s="675" t="s">
        <v>1120</v>
      </c>
      <c r="E115" s="675" t="s">
        <v>1121</v>
      </c>
      <c r="F115" s="757">
        <v>43344</v>
      </c>
      <c r="G115" s="757">
        <v>45139</v>
      </c>
      <c r="H115" s="675" t="s">
        <v>2127</v>
      </c>
      <c r="I115" s="773">
        <v>40000</v>
      </c>
      <c r="J115" s="679" t="s">
        <v>1122</v>
      </c>
      <c r="K115" s="679" t="s">
        <v>1123</v>
      </c>
      <c r="L115" s="679" t="s">
        <v>265</v>
      </c>
      <c r="M115" s="690" t="s">
        <v>1124</v>
      </c>
      <c r="N115" s="667"/>
      <c r="O115" s="667" t="s">
        <v>2379</v>
      </c>
      <c r="P115" s="667"/>
      <c r="Q115" s="729" t="s">
        <v>3148</v>
      </c>
      <c r="R115" s="870"/>
      <c r="S115" s="884" t="s">
        <v>3149</v>
      </c>
      <c r="T115" s="742" t="s">
        <v>1999</v>
      </c>
      <c r="U115" s="683"/>
      <c r="V115" s="671"/>
      <c r="W115" s="672"/>
      <c r="X115" s="671"/>
      <c r="Y115" s="671"/>
      <c r="Z115" s="671"/>
    </row>
    <row r="116" spans="1:26" s="673" customFormat="1" ht="49.5" customHeight="1" x14ac:dyDescent="0.25">
      <c r="A116" s="1065"/>
      <c r="B116" s="833" t="s">
        <v>1128</v>
      </c>
      <c r="C116" s="627" t="s">
        <v>3150</v>
      </c>
      <c r="D116" s="675" t="s">
        <v>1130</v>
      </c>
      <c r="E116" s="701" t="s">
        <v>1131</v>
      </c>
      <c r="F116" s="757">
        <v>43344</v>
      </c>
      <c r="G116" s="757">
        <v>45139</v>
      </c>
      <c r="H116" s="675" t="s">
        <v>2020</v>
      </c>
      <c r="I116" s="762">
        <v>60000</v>
      </c>
      <c r="J116" s="675" t="s">
        <v>2301</v>
      </c>
      <c r="K116" s="701" t="s">
        <v>1093</v>
      </c>
      <c r="L116" s="675" t="s">
        <v>225</v>
      </c>
      <c r="M116" s="690" t="s">
        <v>1133</v>
      </c>
      <c r="N116" s="667"/>
      <c r="O116" s="667"/>
      <c r="P116" s="667" t="s">
        <v>2379</v>
      </c>
      <c r="Q116" s="733" t="s">
        <v>3151</v>
      </c>
      <c r="R116" s="733" t="s">
        <v>3152</v>
      </c>
      <c r="S116" s="881" t="s">
        <v>3153</v>
      </c>
      <c r="T116" s="742" t="s">
        <v>2020</v>
      </c>
      <c r="U116" s="683" t="s">
        <v>2942</v>
      </c>
      <c r="V116" s="671"/>
      <c r="W116" s="672"/>
      <c r="X116" s="671"/>
      <c r="Y116" s="671"/>
      <c r="Z116" s="671"/>
    </row>
    <row r="117" spans="1:26" s="673" customFormat="1" ht="149.25" customHeight="1" x14ac:dyDescent="0.25">
      <c r="A117" s="1065"/>
      <c r="B117" s="833" t="s">
        <v>1136</v>
      </c>
      <c r="C117" s="813" t="s">
        <v>3154</v>
      </c>
      <c r="D117" s="675" t="s">
        <v>1138</v>
      </c>
      <c r="E117" s="675" t="s">
        <v>1139</v>
      </c>
      <c r="F117" s="757">
        <v>43344</v>
      </c>
      <c r="G117" s="757">
        <v>45139</v>
      </c>
      <c r="H117" s="675" t="s">
        <v>2308</v>
      </c>
      <c r="I117" s="773">
        <v>36000</v>
      </c>
      <c r="J117" s="812" t="s">
        <v>2309</v>
      </c>
      <c r="K117" s="675" t="s">
        <v>653</v>
      </c>
      <c r="L117" s="675" t="s">
        <v>1142</v>
      </c>
      <c r="M117" s="690" t="s">
        <v>327</v>
      </c>
      <c r="N117" s="667"/>
      <c r="O117" s="667" t="s">
        <v>2379</v>
      </c>
      <c r="P117" s="667"/>
      <c r="Q117" s="870" t="s">
        <v>3155</v>
      </c>
      <c r="R117" s="870"/>
      <c r="S117" s="884" t="s">
        <v>3156</v>
      </c>
      <c r="T117" s="476" t="s">
        <v>3157</v>
      </c>
      <c r="U117" s="683"/>
      <c r="V117" s="671"/>
      <c r="W117" s="672"/>
      <c r="X117" s="671"/>
      <c r="Y117" s="671"/>
      <c r="Z117" s="671"/>
    </row>
    <row r="118" spans="1:26" s="673" customFormat="1" ht="114.75" customHeight="1" x14ac:dyDescent="0.25">
      <c r="A118" s="1065"/>
      <c r="B118" s="833" t="s">
        <v>1144</v>
      </c>
      <c r="C118" s="561" t="s">
        <v>1145</v>
      </c>
      <c r="D118" s="675" t="s">
        <v>1146</v>
      </c>
      <c r="E118" s="675" t="s">
        <v>1147</v>
      </c>
      <c r="F118" s="757">
        <v>43344</v>
      </c>
      <c r="G118" s="757">
        <v>45139</v>
      </c>
      <c r="H118" s="675" t="s">
        <v>2308</v>
      </c>
      <c r="I118" s="773">
        <v>70000</v>
      </c>
      <c r="J118" s="675" t="s">
        <v>1148</v>
      </c>
      <c r="K118" s="641" t="s">
        <v>1149</v>
      </c>
      <c r="L118" s="641" t="s">
        <v>1150</v>
      </c>
      <c r="M118" s="690" t="s">
        <v>327</v>
      </c>
      <c r="N118" s="667"/>
      <c r="O118" s="667"/>
      <c r="P118" s="667" t="s">
        <v>2379</v>
      </c>
      <c r="Q118" s="682" t="s">
        <v>3158</v>
      </c>
      <c r="R118" s="682"/>
      <c r="S118" s="839"/>
      <c r="T118" s="790" t="s">
        <v>3159</v>
      </c>
      <c r="U118" s="683" t="s">
        <v>2942</v>
      </c>
      <c r="V118" s="671"/>
      <c r="W118" s="672"/>
      <c r="X118" s="671"/>
      <c r="Y118" s="671"/>
      <c r="Z118" s="671"/>
    </row>
    <row r="119" spans="1:26" s="673" customFormat="1" ht="49.5" customHeight="1" x14ac:dyDescent="0.25">
      <c r="A119" s="1065"/>
      <c r="B119" s="833" t="s">
        <v>1153</v>
      </c>
      <c r="C119" s="691" t="s">
        <v>1154</v>
      </c>
      <c r="D119" s="675" t="s">
        <v>1155</v>
      </c>
      <c r="E119" s="701" t="s">
        <v>1156</v>
      </c>
      <c r="F119" s="757">
        <v>43374</v>
      </c>
      <c r="G119" s="757">
        <v>45139</v>
      </c>
      <c r="H119" s="675" t="s">
        <v>2308</v>
      </c>
      <c r="I119" s="814">
        <v>30000</v>
      </c>
      <c r="J119" s="701" t="s">
        <v>1157</v>
      </c>
      <c r="K119" s="675" t="s">
        <v>1093</v>
      </c>
      <c r="L119" s="641" t="s">
        <v>1150</v>
      </c>
      <c r="M119" s="690" t="s">
        <v>1158</v>
      </c>
      <c r="N119" s="667"/>
      <c r="O119" s="667" t="s">
        <v>2379</v>
      </c>
      <c r="P119" s="667"/>
      <c r="Q119" s="870"/>
      <c r="R119" s="870"/>
      <c r="S119" s="884" t="s">
        <v>2828</v>
      </c>
      <c r="T119" s="790" t="s">
        <v>2315</v>
      </c>
      <c r="U119" s="683"/>
      <c r="V119" s="671"/>
      <c r="W119" s="672"/>
      <c r="X119" s="671"/>
      <c r="Y119" s="671"/>
      <c r="Z119" s="671"/>
    </row>
    <row r="120" spans="1:26" s="673" customFormat="1" ht="49.5" customHeight="1" x14ac:dyDescent="0.25">
      <c r="A120" s="1065"/>
      <c r="B120" s="833" t="s">
        <v>1161</v>
      </c>
      <c r="C120" s="695" t="s">
        <v>2328</v>
      </c>
      <c r="D120" s="675" t="s">
        <v>1174</v>
      </c>
      <c r="E120" s="675" t="s">
        <v>1175</v>
      </c>
      <c r="F120" s="757">
        <v>43344</v>
      </c>
      <c r="G120" s="757">
        <v>45139</v>
      </c>
      <c r="H120" s="675" t="s">
        <v>2321</v>
      </c>
      <c r="I120" s="773">
        <v>350000</v>
      </c>
      <c r="J120" s="765" t="s">
        <v>1166</v>
      </c>
      <c r="K120" s="675" t="s">
        <v>2322</v>
      </c>
      <c r="L120" s="679" t="s">
        <v>1168</v>
      </c>
      <c r="M120" s="690" t="s">
        <v>1169</v>
      </c>
      <c r="N120" s="667"/>
      <c r="O120" s="667" t="s">
        <v>2379</v>
      </c>
      <c r="P120" s="667"/>
      <c r="Q120" s="733" t="s">
        <v>3160</v>
      </c>
      <c r="R120" s="731"/>
      <c r="S120" s="884" t="s">
        <v>2830</v>
      </c>
      <c r="T120" s="742" t="s">
        <v>2321</v>
      </c>
      <c r="U120" s="561"/>
      <c r="V120" s="671"/>
      <c r="W120" s="672"/>
      <c r="X120" s="671"/>
      <c r="Y120" s="671"/>
      <c r="Z120" s="671"/>
    </row>
    <row r="121" spans="1:26" s="673" customFormat="1" ht="49.5" customHeight="1" x14ac:dyDescent="0.25">
      <c r="A121" s="1065"/>
      <c r="B121" s="833" t="s">
        <v>1176</v>
      </c>
      <c r="C121" s="702" t="s">
        <v>1177</v>
      </c>
      <c r="D121" s="675" t="s">
        <v>2329</v>
      </c>
      <c r="E121" s="675" t="s">
        <v>1179</v>
      </c>
      <c r="F121" s="757">
        <v>43344</v>
      </c>
      <c r="G121" s="757">
        <v>45139</v>
      </c>
      <c r="H121" s="675" t="s">
        <v>2321</v>
      </c>
      <c r="I121" s="773">
        <v>15000</v>
      </c>
      <c r="J121" s="765" t="s">
        <v>1181</v>
      </c>
      <c r="K121" s="679" t="s">
        <v>1182</v>
      </c>
      <c r="L121" s="679" t="s">
        <v>1183</v>
      </c>
      <c r="M121" s="721" t="s">
        <v>1184</v>
      </c>
      <c r="N121" s="667"/>
      <c r="O121" s="667" t="s">
        <v>2379</v>
      </c>
      <c r="P121" s="667"/>
      <c r="Q121" s="733" t="s">
        <v>3161</v>
      </c>
      <c r="R121" s="682"/>
      <c r="S121" s="884" t="s">
        <v>3162</v>
      </c>
      <c r="T121" s="742" t="s">
        <v>3163</v>
      </c>
      <c r="U121" s="683"/>
      <c r="V121" s="671"/>
      <c r="W121" s="672"/>
      <c r="X121" s="671"/>
      <c r="Y121" s="671"/>
      <c r="Z121" s="671"/>
    </row>
    <row r="122" spans="1:26" s="673" customFormat="1" ht="49.5" customHeight="1" x14ac:dyDescent="0.25">
      <c r="A122" s="1065"/>
      <c r="B122" s="833" t="s">
        <v>1188</v>
      </c>
      <c r="C122" s="561" t="s">
        <v>1189</v>
      </c>
      <c r="D122" s="675" t="s">
        <v>1201</v>
      </c>
      <c r="E122" s="675" t="s">
        <v>1191</v>
      </c>
      <c r="F122" s="757">
        <v>43405</v>
      </c>
      <c r="G122" s="757">
        <v>45139</v>
      </c>
      <c r="H122" s="675" t="s">
        <v>2221</v>
      </c>
      <c r="I122" s="762">
        <v>500000</v>
      </c>
      <c r="J122" s="675" t="s">
        <v>1192</v>
      </c>
      <c r="K122" s="675" t="s">
        <v>2331</v>
      </c>
      <c r="L122" s="675" t="s">
        <v>1194</v>
      </c>
      <c r="M122" s="690" t="s">
        <v>1195</v>
      </c>
      <c r="N122" s="667"/>
      <c r="O122" s="667"/>
      <c r="P122" s="667" t="s">
        <v>2379</v>
      </c>
      <c r="Q122" s="733" t="s">
        <v>3164</v>
      </c>
      <c r="R122" s="870" t="s">
        <v>3165</v>
      </c>
      <c r="S122" s="882"/>
      <c r="T122" s="742" t="s">
        <v>2221</v>
      </c>
      <c r="U122" s="683" t="s">
        <v>2942</v>
      </c>
      <c r="V122" s="671"/>
      <c r="W122" s="672"/>
      <c r="X122" s="671"/>
      <c r="Y122" s="671"/>
      <c r="Z122" s="671"/>
    </row>
    <row r="123" spans="1:26" s="673" customFormat="1" ht="49.5" customHeight="1" x14ac:dyDescent="0.25">
      <c r="A123" s="1065"/>
      <c r="B123" s="833" t="s">
        <v>1202</v>
      </c>
      <c r="C123" s="695" t="s">
        <v>1203</v>
      </c>
      <c r="D123" s="675" t="s">
        <v>1204</v>
      </c>
      <c r="E123" s="675" t="s">
        <v>1205</v>
      </c>
      <c r="F123" s="757">
        <v>43344</v>
      </c>
      <c r="G123" s="757">
        <v>45139</v>
      </c>
      <c r="H123" s="641" t="s">
        <v>2161</v>
      </c>
      <c r="I123" s="771">
        <v>60000</v>
      </c>
      <c r="J123" s="741" t="s">
        <v>1206</v>
      </c>
      <c r="K123" s="679" t="s">
        <v>1113</v>
      </c>
      <c r="L123" s="679" t="s">
        <v>1207</v>
      </c>
      <c r="M123" s="690" t="s">
        <v>2337</v>
      </c>
      <c r="N123" s="667"/>
      <c r="O123" s="667" t="s">
        <v>58</v>
      </c>
      <c r="P123" s="667"/>
      <c r="Q123" s="733" t="s">
        <v>3166</v>
      </c>
      <c r="R123" s="928" t="s">
        <v>3167</v>
      </c>
      <c r="S123" s="884" t="s">
        <v>3168</v>
      </c>
      <c r="T123" s="790" t="s">
        <v>3057</v>
      </c>
      <c r="U123" s="683"/>
      <c r="V123" s="671"/>
      <c r="W123" s="672"/>
      <c r="X123" s="671"/>
      <c r="Y123" s="671"/>
      <c r="Z123" s="671"/>
    </row>
    <row r="124" spans="1:26" s="673" customFormat="1" ht="49.5" customHeight="1" x14ac:dyDescent="0.25">
      <c r="A124" s="1065"/>
      <c r="B124" s="833" t="s">
        <v>1209</v>
      </c>
      <c r="C124" s="547" t="s">
        <v>1210</v>
      </c>
      <c r="D124" s="675" t="s">
        <v>1211</v>
      </c>
      <c r="E124" s="675" t="s">
        <v>1212</v>
      </c>
      <c r="F124" s="757">
        <v>43344</v>
      </c>
      <c r="G124" s="757">
        <v>45139</v>
      </c>
      <c r="H124" s="675" t="s">
        <v>1999</v>
      </c>
      <c r="I124" s="773">
        <v>100000</v>
      </c>
      <c r="J124" s="679" t="s">
        <v>3169</v>
      </c>
      <c r="K124" s="679" t="s">
        <v>225</v>
      </c>
      <c r="L124" s="679" t="s">
        <v>225</v>
      </c>
      <c r="M124" s="690"/>
      <c r="N124" s="667"/>
      <c r="O124" s="667"/>
      <c r="P124" s="667" t="s">
        <v>2379</v>
      </c>
      <c r="Q124" s="738" t="s">
        <v>3170</v>
      </c>
      <c r="R124" s="870"/>
      <c r="S124" s="839"/>
      <c r="T124" s="675" t="s">
        <v>1999</v>
      </c>
      <c r="U124" s="683" t="s">
        <v>2942</v>
      </c>
      <c r="V124" s="671"/>
      <c r="W124" s="672"/>
      <c r="X124" s="671"/>
      <c r="Y124" s="671"/>
      <c r="Z124" s="671"/>
    </row>
    <row r="125" spans="1:26" s="673" customFormat="1" ht="49.5" customHeight="1" x14ac:dyDescent="0.25">
      <c r="A125" s="1065"/>
      <c r="B125" s="833" t="s">
        <v>1218</v>
      </c>
      <c r="C125" s="695" t="s">
        <v>1219</v>
      </c>
      <c r="D125" s="675" t="s">
        <v>2346</v>
      </c>
      <c r="E125" s="675" t="s">
        <v>1221</v>
      </c>
      <c r="F125" s="779">
        <v>43617</v>
      </c>
      <c r="G125" s="757">
        <v>45139</v>
      </c>
      <c r="H125" s="675" t="s">
        <v>2347</v>
      </c>
      <c r="I125" s="762">
        <v>5000</v>
      </c>
      <c r="J125" s="675" t="s">
        <v>2348</v>
      </c>
      <c r="K125" s="675" t="s">
        <v>192</v>
      </c>
      <c r="L125" s="675" t="s">
        <v>192</v>
      </c>
      <c r="M125" s="690"/>
      <c r="N125" s="667"/>
      <c r="O125" s="667" t="s">
        <v>2379</v>
      </c>
      <c r="P125" s="667"/>
      <c r="Q125" s="815" t="s">
        <v>3171</v>
      </c>
      <c r="R125" s="816" t="s">
        <v>3172</v>
      </c>
      <c r="S125" s="815" t="s">
        <v>3173</v>
      </c>
      <c r="T125" s="790" t="s">
        <v>3057</v>
      </c>
      <c r="U125" s="817"/>
      <c r="V125" s="671"/>
      <c r="W125" s="672"/>
      <c r="X125" s="671"/>
      <c r="Y125" s="671"/>
      <c r="Z125" s="671"/>
    </row>
    <row r="126" spans="1:26" s="673" customFormat="1" ht="49.5" customHeight="1" x14ac:dyDescent="0.25">
      <c r="A126" s="1065"/>
      <c r="B126" s="833" t="s">
        <v>1230</v>
      </c>
      <c r="C126" s="561" t="s">
        <v>2360</v>
      </c>
      <c r="D126" s="675" t="s">
        <v>2361</v>
      </c>
      <c r="E126" s="675" t="s">
        <v>1233</v>
      </c>
      <c r="F126" s="757">
        <v>43344</v>
      </c>
      <c r="G126" s="757">
        <v>45139</v>
      </c>
      <c r="H126" s="675" t="s">
        <v>2363</v>
      </c>
      <c r="I126" s="773">
        <v>1830</v>
      </c>
      <c r="J126" s="675" t="s">
        <v>1235</v>
      </c>
      <c r="K126" s="675" t="s">
        <v>192</v>
      </c>
      <c r="L126" s="675" t="s">
        <v>1236</v>
      </c>
      <c r="M126" s="690" t="s">
        <v>1237</v>
      </c>
      <c r="N126" s="667"/>
      <c r="O126" s="667"/>
      <c r="P126" s="667" t="s">
        <v>2379</v>
      </c>
      <c r="Q126" s="806" t="s">
        <v>3174</v>
      </c>
      <c r="R126" s="807" t="s">
        <v>3175</v>
      </c>
      <c r="S126" s="807" t="s">
        <v>2969</v>
      </c>
      <c r="T126" s="742" t="s">
        <v>2363</v>
      </c>
      <c r="U126" s="683" t="s">
        <v>2942</v>
      </c>
      <c r="V126" s="671"/>
      <c r="W126" s="672"/>
      <c r="X126" s="671"/>
      <c r="Y126" s="671"/>
      <c r="Z126" s="671"/>
    </row>
    <row r="127" spans="1:26" s="673" customFormat="1" ht="49.5" customHeight="1" x14ac:dyDescent="0.25">
      <c r="A127" s="1065"/>
      <c r="B127" s="833" t="s">
        <v>1241</v>
      </c>
      <c r="C127" s="629" t="s">
        <v>3176</v>
      </c>
      <c r="D127" s="675"/>
      <c r="E127" s="675"/>
      <c r="F127" s="757"/>
      <c r="G127" s="757"/>
      <c r="H127" s="675"/>
      <c r="I127" s="762"/>
      <c r="J127" s="675"/>
      <c r="K127" s="675"/>
      <c r="L127" s="706"/>
      <c r="M127" s="690"/>
      <c r="N127" s="667"/>
      <c r="O127" s="667"/>
      <c r="P127" s="667"/>
      <c r="Q127" s="682"/>
      <c r="R127" s="682"/>
      <c r="S127" s="839"/>
      <c r="T127" s="742"/>
      <c r="U127" s="683" t="s">
        <v>3177</v>
      </c>
      <c r="V127" s="671"/>
      <c r="W127" s="672"/>
      <c r="X127" s="671"/>
      <c r="Y127" s="671"/>
      <c r="Z127" s="671"/>
    </row>
    <row r="128" spans="1:26" s="673" customFormat="1" ht="49.5" customHeight="1" x14ac:dyDescent="0.25">
      <c r="A128" s="1065"/>
      <c r="B128" s="833" t="s">
        <v>1253</v>
      </c>
      <c r="C128" s="561" t="s">
        <v>1254</v>
      </c>
      <c r="D128" s="675" t="s">
        <v>1255</v>
      </c>
      <c r="E128" s="675" t="s">
        <v>1256</v>
      </c>
      <c r="F128" s="757">
        <v>43344</v>
      </c>
      <c r="G128" s="757">
        <v>45139</v>
      </c>
      <c r="H128" s="767" t="s">
        <v>2321</v>
      </c>
      <c r="I128" s="762">
        <v>390000</v>
      </c>
      <c r="J128" s="675" t="s">
        <v>1257</v>
      </c>
      <c r="K128" s="675" t="s">
        <v>2368</v>
      </c>
      <c r="L128" s="675" t="s">
        <v>1259</v>
      </c>
      <c r="M128" s="690" t="s">
        <v>1169</v>
      </c>
      <c r="N128" s="667"/>
      <c r="O128" s="667"/>
      <c r="P128" s="667" t="s">
        <v>2379</v>
      </c>
      <c r="Q128" s="733" t="s">
        <v>3178</v>
      </c>
      <c r="R128" s="871" t="s">
        <v>3179</v>
      </c>
      <c r="S128" s="839"/>
      <c r="T128" s="742" t="s">
        <v>2363</v>
      </c>
      <c r="U128" s="683" t="s">
        <v>2942</v>
      </c>
      <c r="V128" s="671"/>
      <c r="W128" s="672"/>
      <c r="X128" s="671"/>
      <c r="Y128" s="671"/>
      <c r="Z128" s="671"/>
    </row>
    <row r="129" spans="1:26" s="673" customFormat="1" ht="49.5" customHeight="1" x14ac:dyDescent="0.25">
      <c r="A129" s="1065"/>
      <c r="B129" s="833" t="s">
        <v>1263</v>
      </c>
      <c r="C129" s="547" t="s">
        <v>3180</v>
      </c>
      <c r="D129" s="675" t="s">
        <v>1265</v>
      </c>
      <c r="E129" s="675" t="s">
        <v>1266</v>
      </c>
      <c r="F129" s="757">
        <v>43344</v>
      </c>
      <c r="G129" s="757">
        <v>45139</v>
      </c>
      <c r="H129" s="675" t="s">
        <v>2374</v>
      </c>
      <c r="I129" s="762">
        <v>1200000</v>
      </c>
      <c r="J129" s="675" t="s">
        <v>2375</v>
      </c>
      <c r="K129" s="679" t="s">
        <v>1269</v>
      </c>
      <c r="L129" s="679" t="s">
        <v>265</v>
      </c>
      <c r="M129" s="818"/>
      <c r="N129" s="667"/>
      <c r="O129" s="667"/>
      <c r="P129" s="667" t="s">
        <v>2379</v>
      </c>
      <c r="Q129" s="733" t="s">
        <v>3181</v>
      </c>
      <c r="R129" s="733" t="s">
        <v>3182</v>
      </c>
      <c r="S129" s="839"/>
      <c r="T129" s="742" t="s">
        <v>2374</v>
      </c>
      <c r="U129" s="683" t="s">
        <v>2942</v>
      </c>
      <c r="V129" s="671"/>
      <c r="W129" s="672"/>
      <c r="X129" s="671"/>
      <c r="Y129" s="671"/>
      <c r="Z129" s="671"/>
    </row>
    <row r="130" spans="1:26" s="673" customFormat="1" ht="49.5" customHeight="1" x14ac:dyDescent="0.25">
      <c r="A130" s="1065"/>
      <c r="B130" s="833" t="s">
        <v>1273</v>
      </c>
      <c r="C130" s="674" t="s">
        <v>2924</v>
      </c>
      <c r="D130" s="641"/>
      <c r="E130" s="641"/>
      <c r="F130" s="757"/>
      <c r="G130" s="757"/>
      <c r="H130" s="675"/>
      <c r="I130" s="810"/>
      <c r="J130" s="641"/>
      <c r="K130" s="641"/>
      <c r="L130" s="641"/>
      <c r="M130" s="690"/>
      <c r="N130" s="667"/>
      <c r="O130" s="667"/>
      <c r="P130" s="667"/>
      <c r="Q130" s="682"/>
      <c r="R130" s="682"/>
      <c r="S130" s="886"/>
      <c r="T130" s="742"/>
      <c r="U130" s="683" t="s">
        <v>2925</v>
      </c>
      <c r="V130" s="671"/>
      <c r="W130" s="672"/>
      <c r="X130" s="671"/>
      <c r="Y130" s="671"/>
      <c r="Z130" s="671"/>
    </row>
    <row r="131" spans="1:26" s="673" customFormat="1" ht="49.5" customHeight="1" x14ac:dyDescent="0.25">
      <c r="A131" s="1065"/>
      <c r="B131" s="833" t="s">
        <v>1282</v>
      </c>
      <c r="C131" s="674" t="s">
        <v>3063</v>
      </c>
      <c r="D131" s="675"/>
      <c r="E131" s="675"/>
      <c r="F131" s="757"/>
      <c r="G131" s="779"/>
      <c r="H131" s="675"/>
      <c r="I131" s="773"/>
      <c r="J131" s="701"/>
      <c r="K131" s="675"/>
      <c r="L131" s="679"/>
      <c r="M131" s="690"/>
      <c r="N131" s="667"/>
      <c r="O131" s="667"/>
      <c r="P131" s="667"/>
      <c r="Q131" s="682"/>
      <c r="R131" s="682"/>
      <c r="S131" s="839"/>
      <c r="T131" s="742"/>
      <c r="U131" s="683" t="s">
        <v>3064</v>
      </c>
      <c r="V131" s="671"/>
      <c r="W131" s="672"/>
      <c r="X131" s="671"/>
      <c r="Y131" s="671"/>
      <c r="Z131" s="671"/>
    </row>
    <row r="132" spans="1:26" s="673" customFormat="1" ht="49.5" customHeight="1" x14ac:dyDescent="0.25">
      <c r="A132" s="1065"/>
      <c r="B132" s="833" t="s">
        <v>1293</v>
      </c>
      <c r="C132" s="561" t="s">
        <v>1294</v>
      </c>
      <c r="D132" s="675" t="s">
        <v>1295</v>
      </c>
      <c r="E132" s="675" t="s">
        <v>1296</v>
      </c>
      <c r="F132" s="757">
        <v>43344</v>
      </c>
      <c r="G132" s="757">
        <v>45139</v>
      </c>
      <c r="H132" s="675" t="s">
        <v>2321</v>
      </c>
      <c r="I132" s="762">
        <v>250000</v>
      </c>
      <c r="J132" s="675" t="s">
        <v>2386</v>
      </c>
      <c r="K132" s="675" t="s">
        <v>192</v>
      </c>
      <c r="L132" s="675" t="s">
        <v>192</v>
      </c>
      <c r="M132" s="690" t="s">
        <v>1298</v>
      </c>
      <c r="N132" s="667"/>
      <c r="O132" s="667"/>
      <c r="P132" s="667" t="s">
        <v>2379</v>
      </c>
      <c r="Q132" s="733" t="s">
        <v>3183</v>
      </c>
      <c r="R132" s="870"/>
      <c r="S132" s="881"/>
      <c r="T132" s="742" t="s">
        <v>2321</v>
      </c>
      <c r="U132" s="683" t="s">
        <v>2942</v>
      </c>
      <c r="V132" s="671"/>
      <c r="W132" s="672"/>
      <c r="X132" s="671"/>
      <c r="Y132" s="671"/>
      <c r="Z132" s="671"/>
    </row>
    <row r="133" spans="1:26" s="673" customFormat="1" ht="49.5" customHeight="1" x14ac:dyDescent="0.25">
      <c r="A133" s="1065"/>
      <c r="B133" s="877" t="s">
        <v>1303</v>
      </c>
      <c r="C133" s="622" t="s">
        <v>1304</v>
      </c>
      <c r="D133" s="742" t="s">
        <v>1305</v>
      </c>
      <c r="E133" s="742" t="s">
        <v>1306</v>
      </c>
      <c r="F133" s="819">
        <v>43344</v>
      </c>
      <c r="G133" s="819">
        <v>45139</v>
      </c>
      <c r="H133" s="742" t="s">
        <v>2202</v>
      </c>
      <c r="I133" s="820">
        <v>2000000</v>
      </c>
      <c r="J133" s="821" t="s">
        <v>1307</v>
      </c>
      <c r="K133" s="746" t="s">
        <v>2392</v>
      </c>
      <c r="L133" s="746" t="s">
        <v>1309</v>
      </c>
      <c r="M133" s="822" t="s">
        <v>1310</v>
      </c>
      <c r="N133" s="747"/>
      <c r="O133" s="747"/>
      <c r="P133" s="747" t="s">
        <v>2379</v>
      </c>
      <c r="Q133" s="736" t="s">
        <v>3184</v>
      </c>
      <c r="R133" s="736" t="s">
        <v>3185</v>
      </c>
      <c r="S133" s="838" t="s">
        <v>3186</v>
      </c>
      <c r="T133" s="742" t="s">
        <v>2202</v>
      </c>
      <c r="U133" s="698" t="s">
        <v>2942</v>
      </c>
      <c r="V133" s="671"/>
      <c r="W133" s="672"/>
      <c r="X133" s="671"/>
      <c r="Y133" s="671"/>
      <c r="Z133" s="671"/>
    </row>
    <row r="134" spans="1:26" s="827" customFormat="1" ht="49.5" customHeight="1" x14ac:dyDescent="0.25">
      <c r="A134" s="1066"/>
      <c r="B134" s="878" t="s">
        <v>1705</v>
      </c>
      <c r="C134" s="823" t="s">
        <v>1706</v>
      </c>
      <c r="D134" s="749" t="s">
        <v>1707</v>
      </c>
      <c r="E134" s="749" t="s">
        <v>1708</v>
      </c>
      <c r="F134" s="796">
        <v>43891</v>
      </c>
      <c r="G134" s="796">
        <v>45139</v>
      </c>
      <c r="H134" s="749" t="s">
        <v>2397</v>
      </c>
      <c r="I134" s="824">
        <v>350000</v>
      </c>
      <c r="J134" s="749" t="s">
        <v>1710</v>
      </c>
      <c r="K134" s="749" t="s">
        <v>1711</v>
      </c>
      <c r="L134" s="749" t="s">
        <v>1712</v>
      </c>
      <c r="M134" s="753"/>
      <c r="N134" s="754"/>
      <c r="O134" s="754" t="s">
        <v>2379</v>
      </c>
      <c r="P134" s="754"/>
      <c r="Q134" s="801" t="s">
        <v>3187</v>
      </c>
      <c r="R134" s="917"/>
      <c r="S134" s="918" t="s">
        <v>2858</v>
      </c>
      <c r="T134" s="749" t="s">
        <v>2397</v>
      </c>
      <c r="U134" s="756"/>
      <c r="V134" s="825"/>
      <c r="W134" s="826"/>
      <c r="X134" s="825"/>
      <c r="Y134" s="825"/>
      <c r="Z134" s="825"/>
    </row>
    <row r="135" spans="1:26" s="673" customFormat="1" ht="49.5" customHeight="1" x14ac:dyDescent="0.25">
      <c r="A135" s="1057" t="s">
        <v>1313</v>
      </c>
      <c r="B135" s="828" t="s">
        <v>1314</v>
      </c>
      <c r="C135" s="829" t="s">
        <v>1326</v>
      </c>
      <c r="D135" s="659" t="s">
        <v>1327</v>
      </c>
      <c r="E135" s="830" t="s">
        <v>1317</v>
      </c>
      <c r="F135" s="831">
        <v>43344</v>
      </c>
      <c r="G135" s="757">
        <v>45139</v>
      </c>
      <c r="H135" s="659" t="s">
        <v>1847</v>
      </c>
      <c r="I135" s="805">
        <v>5000</v>
      </c>
      <c r="J135" s="663" t="s">
        <v>1318</v>
      </c>
      <c r="K135" s="663" t="s">
        <v>1319</v>
      </c>
      <c r="L135" s="663" t="s">
        <v>1320</v>
      </c>
      <c r="M135" s="664" t="s">
        <v>1321</v>
      </c>
      <c r="N135" s="667"/>
      <c r="O135" s="667" t="s">
        <v>2379</v>
      </c>
      <c r="P135" s="667"/>
      <c r="Q135" s="870" t="s">
        <v>2401</v>
      </c>
      <c r="R135" s="919"/>
      <c r="S135" s="920" t="s">
        <v>2403</v>
      </c>
      <c r="T135" s="790" t="s">
        <v>262</v>
      </c>
      <c r="U135" s="832"/>
      <c r="V135" s="671"/>
      <c r="W135" s="672"/>
      <c r="X135" s="671"/>
      <c r="Y135" s="671"/>
      <c r="Z135" s="671"/>
    </row>
    <row r="136" spans="1:26" s="673" customFormat="1" ht="49.5" customHeight="1" x14ac:dyDescent="0.25">
      <c r="A136" s="1058"/>
      <c r="B136" s="833" t="s">
        <v>1328</v>
      </c>
      <c r="C136" s="561" t="s">
        <v>1329</v>
      </c>
      <c r="D136" s="675" t="s">
        <v>1330</v>
      </c>
      <c r="E136" s="675" t="s">
        <v>1331</v>
      </c>
      <c r="F136" s="757">
        <v>43497</v>
      </c>
      <c r="G136" s="757">
        <v>45139</v>
      </c>
      <c r="H136" s="675" t="s">
        <v>2404</v>
      </c>
      <c r="I136" s="762">
        <v>8000</v>
      </c>
      <c r="J136" s="675" t="s">
        <v>2860</v>
      </c>
      <c r="K136" s="675" t="s">
        <v>192</v>
      </c>
      <c r="L136" s="675" t="s">
        <v>192</v>
      </c>
      <c r="M136" s="690" t="s">
        <v>1334</v>
      </c>
      <c r="N136" s="667"/>
      <c r="O136" s="667"/>
      <c r="P136" s="667" t="s">
        <v>58</v>
      </c>
      <c r="Q136" s="733" t="s">
        <v>3188</v>
      </c>
      <c r="R136" s="733" t="s">
        <v>3189</v>
      </c>
      <c r="S136" s="881" t="s">
        <v>3190</v>
      </c>
      <c r="T136" s="742" t="s">
        <v>2404</v>
      </c>
      <c r="U136" s="700" t="s">
        <v>2942</v>
      </c>
      <c r="V136" s="671"/>
      <c r="W136" s="672"/>
      <c r="X136" s="671"/>
      <c r="Y136" s="671"/>
      <c r="Z136" s="671"/>
    </row>
    <row r="137" spans="1:26" s="673" customFormat="1" ht="49.5" customHeight="1" x14ac:dyDescent="0.25">
      <c r="A137" s="1058"/>
      <c r="B137" s="833" t="s">
        <v>1341</v>
      </c>
      <c r="C137" s="561" t="s">
        <v>1342</v>
      </c>
      <c r="D137" s="675" t="s">
        <v>1343</v>
      </c>
      <c r="E137" s="675" t="s">
        <v>1344</v>
      </c>
      <c r="F137" s="757">
        <v>43647</v>
      </c>
      <c r="G137" s="757">
        <v>45139</v>
      </c>
      <c r="H137" s="675" t="s">
        <v>1847</v>
      </c>
      <c r="I137" s="762">
        <v>10000</v>
      </c>
      <c r="J137" s="675" t="s">
        <v>1345</v>
      </c>
      <c r="K137" s="675" t="s">
        <v>913</v>
      </c>
      <c r="L137" s="675" t="s">
        <v>192</v>
      </c>
      <c r="M137" s="690" t="s">
        <v>1346</v>
      </c>
      <c r="N137" s="667"/>
      <c r="O137" s="667"/>
      <c r="P137" s="667" t="s">
        <v>58</v>
      </c>
      <c r="Q137" s="682"/>
      <c r="R137" s="870"/>
      <c r="S137" s="839"/>
      <c r="T137" s="742"/>
      <c r="U137" s="700" t="s">
        <v>3134</v>
      </c>
      <c r="V137" s="671"/>
      <c r="W137" s="672"/>
      <c r="X137" s="671"/>
      <c r="Y137" s="671"/>
      <c r="Z137" s="671"/>
    </row>
    <row r="138" spans="1:26" s="673" customFormat="1" ht="49.5" customHeight="1" x14ac:dyDescent="0.25">
      <c r="A138" s="1058"/>
      <c r="B138" s="828" t="s">
        <v>1349</v>
      </c>
      <c r="C138" s="561" t="s">
        <v>1350</v>
      </c>
      <c r="D138" s="675" t="s">
        <v>2420</v>
      </c>
      <c r="E138" s="675" t="s">
        <v>1352</v>
      </c>
      <c r="F138" s="757">
        <v>43497</v>
      </c>
      <c r="G138" s="757">
        <v>44044</v>
      </c>
      <c r="H138" s="675" t="s">
        <v>2413</v>
      </c>
      <c r="I138" s="762">
        <v>10000</v>
      </c>
      <c r="J138" s="675" t="s">
        <v>1354</v>
      </c>
      <c r="K138" s="675" t="s">
        <v>2414</v>
      </c>
      <c r="L138" s="675" t="s">
        <v>1356</v>
      </c>
      <c r="M138" s="690" t="s">
        <v>1357</v>
      </c>
      <c r="N138" s="667"/>
      <c r="O138" s="667"/>
      <c r="P138" s="667" t="s">
        <v>58</v>
      </c>
      <c r="Q138" s="733" t="s">
        <v>3191</v>
      </c>
      <c r="R138" s="733" t="s">
        <v>3192</v>
      </c>
      <c r="S138" s="881"/>
      <c r="T138" s="742" t="s">
        <v>2413</v>
      </c>
      <c r="U138" s="700" t="s">
        <v>2942</v>
      </c>
      <c r="V138" s="671"/>
      <c r="W138" s="672"/>
      <c r="X138" s="671"/>
      <c r="Y138" s="671"/>
      <c r="Z138" s="671"/>
    </row>
    <row r="139" spans="1:26" s="673" customFormat="1" ht="49.5" customHeight="1" x14ac:dyDescent="0.25">
      <c r="A139" s="1058"/>
      <c r="B139" s="833" t="s">
        <v>1360</v>
      </c>
      <c r="C139" s="621" t="s">
        <v>1365</v>
      </c>
      <c r="D139" s="742" t="s">
        <v>2428</v>
      </c>
      <c r="E139" s="742" t="s">
        <v>1352</v>
      </c>
      <c r="F139" s="819">
        <v>43497</v>
      </c>
      <c r="G139" s="819">
        <v>45139</v>
      </c>
      <c r="H139" s="742" t="s">
        <v>2413</v>
      </c>
      <c r="I139" s="820">
        <v>10000</v>
      </c>
      <c r="J139" s="742" t="s">
        <v>1354</v>
      </c>
      <c r="K139" s="742" t="s">
        <v>2421</v>
      </c>
      <c r="L139" s="742" t="s">
        <v>1356</v>
      </c>
      <c r="M139" s="697" t="s">
        <v>2422</v>
      </c>
      <c r="N139" s="667"/>
      <c r="O139" s="667"/>
      <c r="P139" s="667" t="s">
        <v>58</v>
      </c>
      <c r="Q139" s="733" t="s">
        <v>3193</v>
      </c>
      <c r="R139" s="870" t="s">
        <v>3194</v>
      </c>
      <c r="S139" s="838" t="s">
        <v>3195</v>
      </c>
      <c r="T139" s="742" t="s">
        <v>2413</v>
      </c>
      <c r="U139" s="700" t="s">
        <v>2942</v>
      </c>
      <c r="V139" s="671"/>
      <c r="W139" s="672"/>
      <c r="X139" s="671"/>
      <c r="Y139" s="671"/>
      <c r="Z139" s="671"/>
    </row>
    <row r="140" spans="1:26" s="673" customFormat="1" ht="49.5" customHeight="1" x14ac:dyDescent="0.25">
      <c r="A140" s="1058"/>
      <c r="B140" s="833" t="s">
        <v>1367</v>
      </c>
      <c r="C140" s="561" t="s">
        <v>1375</v>
      </c>
      <c r="D140" s="675" t="s">
        <v>1376</v>
      </c>
      <c r="E140" s="675" t="s">
        <v>1370</v>
      </c>
      <c r="F140" s="834">
        <v>43344</v>
      </c>
      <c r="G140" s="834">
        <v>45139</v>
      </c>
      <c r="H140" s="675" t="s">
        <v>1986</v>
      </c>
      <c r="I140" s="835">
        <v>5000</v>
      </c>
      <c r="J140" s="675" t="s">
        <v>2429</v>
      </c>
      <c r="K140" s="711" t="s">
        <v>192</v>
      </c>
      <c r="L140" s="675" t="s">
        <v>192</v>
      </c>
      <c r="M140" s="690" t="s">
        <v>2430</v>
      </c>
      <c r="N140" s="667"/>
      <c r="O140" s="667"/>
      <c r="P140" s="667" t="s">
        <v>58</v>
      </c>
      <c r="Q140" s="729" t="s">
        <v>3196</v>
      </c>
      <c r="R140" s="871" t="s">
        <v>3197</v>
      </c>
      <c r="S140" s="839" t="s">
        <v>3198</v>
      </c>
      <c r="T140" s="742" t="s">
        <v>3199</v>
      </c>
      <c r="U140" s="700" t="s">
        <v>2942</v>
      </c>
      <c r="V140" s="671"/>
      <c r="W140" s="672"/>
      <c r="X140" s="671"/>
      <c r="Y140" s="671"/>
      <c r="Z140" s="671"/>
    </row>
    <row r="141" spans="1:26" s="673" customFormat="1" ht="49.5" customHeight="1" x14ac:dyDescent="0.25">
      <c r="A141" s="1058"/>
      <c r="B141" s="828" t="s">
        <v>1378</v>
      </c>
      <c r="C141" s="829" t="s">
        <v>1379</v>
      </c>
      <c r="D141" s="836" t="s">
        <v>1380</v>
      </c>
      <c r="E141" s="659" t="s">
        <v>1381</v>
      </c>
      <c r="F141" s="757">
        <v>43344</v>
      </c>
      <c r="G141" s="757">
        <v>45139</v>
      </c>
      <c r="H141" s="659" t="s">
        <v>2009</v>
      </c>
      <c r="I141" s="837">
        <v>1098</v>
      </c>
      <c r="J141" s="659" t="s">
        <v>304</v>
      </c>
      <c r="K141" s="659" t="s">
        <v>1382</v>
      </c>
      <c r="L141" s="659" t="s">
        <v>192</v>
      </c>
      <c r="M141" s="664" t="s">
        <v>1383</v>
      </c>
      <c r="N141" s="667"/>
      <c r="O141" s="667" t="s">
        <v>2379</v>
      </c>
      <c r="P141" s="667"/>
      <c r="Q141" s="806" t="s">
        <v>3200</v>
      </c>
      <c r="R141" s="807" t="s">
        <v>3201</v>
      </c>
      <c r="S141" s="807" t="s">
        <v>3202</v>
      </c>
      <c r="T141" s="790" t="s">
        <v>152</v>
      </c>
      <c r="U141" s="700"/>
      <c r="V141" s="671"/>
      <c r="W141" s="672"/>
      <c r="X141" s="671"/>
      <c r="Y141" s="671"/>
      <c r="Z141" s="671"/>
    </row>
    <row r="142" spans="1:26" s="673" customFormat="1" ht="49.5" customHeight="1" x14ac:dyDescent="0.25">
      <c r="A142" s="1058"/>
      <c r="B142" s="833" t="s">
        <v>1386</v>
      </c>
      <c r="C142" s="623" t="s">
        <v>1387</v>
      </c>
      <c r="D142" s="675" t="s">
        <v>1388</v>
      </c>
      <c r="E142" s="711" t="s">
        <v>1389</v>
      </c>
      <c r="F142" s="757">
        <v>43344</v>
      </c>
      <c r="G142" s="757">
        <v>45139</v>
      </c>
      <c r="H142" s="675" t="s">
        <v>2009</v>
      </c>
      <c r="I142" s="773">
        <v>5000</v>
      </c>
      <c r="J142" s="679" t="s">
        <v>1390</v>
      </c>
      <c r="K142" s="675" t="s">
        <v>1391</v>
      </c>
      <c r="L142" s="675" t="s">
        <v>192</v>
      </c>
      <c r="M142" s="690"/>
      <c r="N142" s="667"/>
      <c r="O142" s="667"/>
      <c r="P142" s="667" t="s">
        <v>2379</v>
      </c>
      <c r="Q142" s="838" t="s">
        <v>3203</v>
      </c>
      <c r="R142" s="736" t="s">
        <v>3204</v>
      </c>
      <c r="S142" s="898"/>
      <c r="T142" s="742" t="s">
        <v>2363</v>
      </c>
      <c r="U142" s="700" t="s">
        <v>2942</v>
      </c>
      <c r="V142" s="671"/>
      <c r="W142" s="672"/>
      <c r="X142" s="671"/>
      <c r="Y142" s="671"/>
      <c r="Z142" s="671"/>
    </row>
    <row r="143" spans="1:26" s="673" customFormat="1" ht="49.5" customHeight="1" x14ac:dyDescent="0.25">
      <c r="A143" s="1058"/>
      <c r="B143" s="833" t="s">
        <v>1394</v>
      </c>
      <c r="C143" s="695" t="s">
        <v>2440</v>
      </c>
      <c r="D143" s="659" t="s">
        <v>1396</v>
      </c>
      <c r="E143" s="675" t="s">
        <v>1397</v>
      </c>
      <c r="F143" s="757">
        <v>43344</v>
      </c>
      <c r="G143" s="757">
        <v>45139</v>
      </c>
      <c r="H143" s="675" t="s">
        <v>3205</v>
      </c>
      <c r="I143" s="762">
        <v>50000</v>
      </c>
      <c r="J143" s="675" t="s">
        <v>1398</v>
      </c>
      <c r="K143" s="718" t="s">
        <v>2442</v>
      </c>
      <c r="L143" s="675" t="s">
        <v>192</v>
      </c>
      <c r="M143" s="690"/>
      <c r="N143" s="667"/>
      <c r="O143" s="667" t="s">
        <v>2379</v>
      </c>
      <c r="P143" s="774"/>
      <c r="Q143" s="839" t="s">
        <v>3206</v>
      </c>
      <c r="R143" s="870"/>
      <c r="S143" s="884" t="s">
        <v>3207</v>
      </c>
      <c r="T143" s="790" t="s">
        <v>3057</v>
      </c>
      <c r="U143" s="700"/>
      <c r="V143" s="671"/>
      <c r="W143" s="672"/>
      <c r="X143" s="671"/>
      <c r="Y143" s="671"/>
      <c r="Z143" s="671"/>
    </row>
    <row r="144" spans="1:26" s="851" customFormat="1" ht="49.5" customHeight="1" x14ac:dyDescent="0.25">
      <c r="A144" s="1058"/>
      <c r="B144" s="840" t="s">
        <v>1404</v>
      </c>
      <c r="C144" s="674" t="s">
        <v>2924</v>
      </c>
      <c r="D144" s="741"/>
      <c r="E144" s="741"/>
      <c r="F144" s="841"/>
      <c r="G144" s="841"/>
      <c r="H144" s="842"/>
      <c r="I144" s="843"/>
      <c r="J144" s="844"/>
      <c r="K144" s="844"/>
      <c r="L144" s="844"/>
      <c r="M144" s="845"/>
      <c r="N144" s="846"/>
      <c r="O144" s="846"/>
      <c r="P144" s="846"/>
      <c r="Q144" s="847"/>
      <c r="R144" s="848"/>
      <c r="S144" s="847"/>
      <c r="T144" s="914"/>
      <c r="U144" s="700" t="s">
        <v>2925</v>
      </c>
      <c r="V144" s="849"/>
      <c r="W144" s="850"/>
      <c r="X144" s="849"/>
      <c r="Y144" s="849"/>
      <c r="Z144" s="849"/>
    </row>
    <row r="145" spans="1:26" s="673" customFormat="1" ht="49.5" customHeight="1" x14ac:dyDescent="0.25">
      <c r="A145" s="1058"/>
      <c r="B145" s="833" t="s">
        <v>1415</v>
      </c>
      <c r="C145" s="695" t="s">
        <v>1427</v>
      </c>
      <c r="D145" s="675" t="s">
        <v>2452</v>
      </c>
      <c r="E145" s="675" t="s">
        <v>1418</v>
      </c>
      <c r="F145" s="757">
        <v>43466</v>
      </c>
      <c r="G145" s="757">
        <v>45139</v>
      </c>
      <c r="H145" s="675" t="s">
        <v>2453</v>
      </c>
      <c r="I145" s="762">
        <v>25000</v>
      </c>
      <c r="J145" s="675" t="s">
        <v>2875</v>
      </c>
      <c r="K145" s="675" t="s">
        <v>1421</v>
      </c>
      <c r="L145" s="675" t="s">
        <v>192</v>
      </c>
      <c r="M145" s="690" t="s">
        <v>2454</v>
      </c>
      <c r="N145" s="667"/>
      <c r="O145" s="667"/>
      <c r="P145" s="667" t="s">
        <v>58</v>
      </c>
      <c r="Q145" s="733" t="s">
        <v>3208</v>
      </c>
      <c r="R145" s="733" t="s">
        <v>3209</v>
      </c>
      <c r="S145" s="881" t="s">
        <v>3210</v>
      </c>
      <c r="T145" s="742" t="s">
        <v>2453</v>
      </c>
      <c r="U145" s="700" t="s">
        <v>2942</v>
      </c>
      <c r="V145" s="671"/>
      <c r="W145" s="672"/>
      <c r="X145" s="671"/>
      <c r="Y145" s="671"/>
      <c r="Z145" s="671"/>
    </row>
    <row r="146" spans="1:26" s="673" customFormat="1" ht="49.5" customHeight="1" x14ac:dyDescent="0.25">
      <c r="A146" s="1058"/>
      <c r="B146" s="833" t="s">
        <v>1429</v>
      </c>
      <c r="C146" s="674" t="s">
        <v>3211</v>
      </c>
      <c r="D146" s="675"/>
      <c r="E146" s="675"/>
      <c r="F146" s="757"/>
      <c r="G146" s="757"/>
      <c r="H146" s="675"/>
      <c r="I146" s="773"/>
      <c r="J146" s="675"/>
      <c r="K146" s="675"/>
      <c r="L146" s="675"/>
      <c r="M146" s="690"/>
      <c r="N146" s="667"/>
      <c r="O146" s="667"/>
      <c r="P146" s="667"/>
      <c r="Q146" s="766"/>
      <c r="R146" s="766"/>
      <c r="S146" s="881"/>
      <c r="T146" s="742"/>
      <c r="U146" s="700" t="s">
        <v>3212</v>
      </c>
      <c r="V146" s="671"/>
      <c r="W146" s="672"/>
      <c r="X146" s="671"/>
      <c r="Y146" s="671"/>
      <c r="Z146" s="671"/>
    </row>
    <row r="147" spans="1:26" s="673" customFormat="1" ht="49.5" customHeight="1" x14ac:dyDescent="0.25">
      <c r="A147" s="1058"/>
      <c r="B147" s="828" t="s">
        <v>1439</v>
      </c>
      <c r="C147" s="547" t="s">
        <v>3213</v>
      </c>
      <c r="D147" s="641" t="s">
        <v>3214</v>
      </c>
      <c r="E147" s="675" t="s">
        <v>3215</v>
      </c>
      <c r="F147" s="757">
        <v>43497</v>
      </c>
      <c r="G147" s="757">
        <v>45139</v>
      </c>
      <c r="H147" s="675" t="s">
        <v>1451</v>
      </c>
      <c r="I147" s="781">
        <v>10000</v>
      </c>
      <c r="J147" s="675" t="s">
        <v>1444</v>
      </c>
      <c r="K147" s="706" t="s">
        <v>1840</v>
      </c>
      <c r="L147" s="706" t="s">
        <v>1446</v>
      </c>
      <c r="M147" s="707" t="s">
        <v>2467</v>
      </c>
      <c r="N147" s="667"/>
      <c r="O147" s="667" t="s">
        <v>2379</v>
      </c>
      <c r="P147" s="667"/>
      <c r="Q147" s="733" t="s">
        <v>3216</v>
      </c>
      <c r="R147" s="733" t="s">
        <v>3217</v>
      </c>
      <c r="S147" s="881" t="s">
        <v>3218</v>
      </c>
      <c r="T147" s="742" t="s">
        <v>3219</v>
      </c>
      <c r="U147" s="700"/>
      <c r="V147" s="671"/>
      <c r="W147" s="672"/>
      <c r="X147" s="671"/>
      <c r="Y147" s="671"/>
      <c r="Z147" s="671"/>
    </row>
    <row r="148" spans="1:26" s="673" customFormat="1" ht="49.5" customHeight="1" x14ac:dyDescent="0.25">
      <c r="A148" s="1058"/>
      <c r="B148" s="833" t="s">
        <v>1452</v>
      </c>
      <c r="C148" s="547" t="s">
        <v>3220</v>
      </c>
      <c r="D148" s="675" t="s">
        <v>1454</v>
      </c>
      <c r="E148" s="675" t="s">
        <v>1455</v>
      </c>
      <c r="F148" s="757">
        <v>43800</v>
      </c>
      <c r="G148" s="757">
        <v>45139</v>
      </c>
      <c r="H148" s="675" t="s">
        <v>2473</v>
      </c>
      <c r="I148" s="773">
        <v>5000</v>
      </c>
      <c r="J148" s="675" t="s">
        <v>1456</v>
      </c>
      <c r="K148" s="675" t="s">
        <v>1457</v>
      </c>
      <c r="L148" s="701" t="s">
        <v>3221</v>
      </c>
      <c r="M148" s="690"/>
      <c r="N148" s="667"/>
      <c r="O148" s="667" t="s">
        <v>2379</v>
      </c>
      <c r="P148" s="667"/>
      <c r="Q148" s="733" t="s">
        <v>3222</v>
      </c>
      <c r="R148" s="733" t="s">
        <v>3223</v>
      </c>
      <c r="S148" s="881" t="s">
        <v>3224</v>
      </c>
      <c r="T148" s="742" t="s">
        <v>2473</v>
      </c>
      <c r="U148" s="700"/>
      <c r="V148" s="671"/>
      <c r="W148" s="672"/>
      <c r="X148" s="671"/>
      <c r="Y148" s="671"/>
      <c r="Z148" s="671"/>
    </row>
    <row r="149" spans="1:26" s="673" customFormat="1" ht="49.5" customHeight="1" x14ac:dyDescent="0.25">
      <c r="A149" s="1058"/>
      <c r="B149" s="833" t="s">
        <v>1462</v>
      </c>
      <c r="C149" s="561" t="s">
        <v>3225</v>
      </c>
      <c r="D149" s="675" t="s">
        <v>1464</v>
      </c>
      <c r="E149" s="675" t="s">
        <v>3226</v>
      </c>
      <c r="F149" s="757">
        <v>43678</v>
      </c>
      <c r="G149" s="757">
        <v>45139</v>
      </c>
      <c r="H149" s="675" t="s">
        <v>2363</v>
      </c>
      <c r="I149" s="762">
        <v>3600000</v>
      </c>
      <c r="J149" s="675" t="s">
        <v>1466</v>
      </c>
      <c r="K149" s="675" t="s">
        <v>1467</v>
      </c>
      <c r="L149" s="675" t="s">
        <v>1468</v>
      </c>
      <c r="M149" s="690" t="s">
        <v>2481</v>
      </c>
      <c r="N149" s="667"/>
      <c r="O149" s="667" t="s">
        <v>2379</v>
      </c>
      <c r="P149" s="667"/>
      <c r="Q149" s="852" t="s">
        <v>3227</v>
      </c>
      <c r="R149" s="807" t="s">
        <v>3228</v>
      </c>
      <c r="S149" s="807" t="s">
        <v>3229</v>
      </c>
      <c r="T149" s="742" t="s">
        <v>2363</v>
      </c>
      <c r="U149" s="700"/>
      <c r="V149" s="671"/>
      <c r="W149" s="672"/>
      <c r="X149" s="671"/>
      <c r="Y149" s="671"/>
      <c r="Z149" s="671"/>
    </row>
    <row r="150" spans="1:26" s="673" customFormat="1" ht="49.5" customHeight="1" x14ac:dyDescent="0.25">
      <c r="A150" s="1058"/>
      <c r="B150" s="828" t="s">
        <v>1473</v>
      </c>
      <c r="C150" s="674" t="s">
        <v>3211</v>
      </c>
      <c r="D150" s="675"/>
      <c r="E150" s="675"/>
      <c r="F150" s="757"/>
      <c r="G150" s="757"/>
      <c r="H150" s="675"/>
      <c r="I150" s="762"/>
      <c r="J150" s="675"/>
      <c r="K150" s="675"/>
      <c r="L150" s="675"/>
      <c r="M150" s="690"/>
      <c r="N150" s="667"/>
      <c r="O150" s="667"/>
      <c r="P150" s="667"/>
      <c r="Q150" s="682"/>
      <c r="R150" s="682"/>
      <c r="S150" s="839"/>
      <c r="T150" s="742"/>
      <c r="U150" s="700" t="s">
        <v>3212</v>
      </c>
      <c r="V150" s="671"/>
      <c r="W150" s="672"/>
      <c r="X150" s="671"/>
      <c r="Y150" s="671"/>
      <c r="Z150" s="671"/>
    </row>
    <row r="151" spans="1:26" s="673" customFormat="1" ht="49.5" customHeight="1" x14ac:dyDescent="0.25">
      <c r="A151" s="1058"/>
      <c r="B151" s="833" t="s">
        <v>1486</v>
      </c>
      <c r="C151" s="702" t="s">
        <v>1487</v>
      </c>
      <c r="D151" s="675" t="s">
        <v>1488</v>
      </c>
      <c r="E151" s="675" t="s">
        <v>1489</v>
      </c>
      <c r="F151" s="757">
        <v>43344</v>
      </c>
      <c r="G151" s="757">
        <v>45139</v>
      </c>
      <c r="H151" s="675" t="s">
        <v>2161</v>
      </c>
      <c r="I151" s="773">
        <v>15000</v>
      </c>
      <c r="J151" s="701" t="s">
        <v>2488</v>
      </c>
      <c r="K151" s="679" t="s">
        <v>1491</v>
      </c>
      <c r="L151" s="679" t="s">
        <v>192</v>
      </c>
      <c r="M151" s="690" t="s">
        <v>3230</v>
      </c>
      <c r="N151" s="667"/>
      <c r="O151" s="667"/>
      <c r="P151" s="667" t="s">
        <v>58</v>
      </c>
      <c r="Q151" s="853" t="s">
        <v>3231</v>
      </c>
      <c r="R151" s="921" t="s">
        <v>3232</v>
      </c>
      <c r="S151" s="839"/>
      <c r="T151" s="477" t="s">
        <v>868</v>
      </c>
      <c r="U151" s="687" t="s">
        <v>2928</v>
      </c>
      <c r="V151" s="671"/>
      <c r="W151" s="672"/>
      <c r="X151" s="671"/>
      <c r="Y151" s="671"/>
      <c r="Z151" s="671"/>
    </row>
    <row r="152" spans="1:26" s="673" customFormat="1" ht="49.5" customHeight="1" x14ac:dyDescent="0.25">
      <c r="A152" s="1058"/>
      <c r="B152" s="833" t="s">
        <v>1493</v>
      </c>
      <c r="C152" s="674" t="s">
        <v>3233</v>
      </c>
      <c r="D152" s="675"/>
      <c r="E152" s="675"/>
      <c r="F152" s="757"/>
      <c r="G152" s="757"/>
      <c r="H152" s="675"/>
      <c r="I152" s="762"/>
      <c r="J152" s="701"/>
      <c r="K152" s="679"/>
      <c r="L152" s="679"/>
      <c r="M152" s="739"/>
      <c r="N152" s="667"/>
      <c r="O152" s="667"/>
      <c r="P152" s="667"/>
      <c r="Q152" s="682"/>
      <c r="R152" s="682"/>
      <c r="S152" s="839"/>
      <c r="T152" s="742"/>
      <c r="U152" s="700" t="s">
        <v>3234</v>
      </c>
      <c r="V152" s="671"/>
      <c r="W152" s="672"/>
      <c r="X152" s="671"/>
      <c r="Y152" s="671"/>
      <c r="Z152" s="671"/>
    </row>
    <row r="153" spans="1:26" s="673" customFormat="1" ht="49.5" customHeight="1" x14ac:dyDescent="0.25">
      <c r="A153" s="1058"/>
      <c r="B153" s="828" t="s">
        <v>1504</v>
      </c>
      <c r="C153" s="561" t="s">
        <v>1505</v>
      </c>
      <c r="D153" s="675" t="s">
        <v>2492</v>
      </c>
      <c r="E153" s="675" t="s">
        <v>1516</v>
      </c>
      <c r="F153" s="757">
        <v>43617</v>
      </c>
      <c r="G153" s="757">
        <v>45139</v>
      </c>
      <c r="H153" s="675" t="s">
        <v>2347</v>
      </c>
      <c r="I153" s="762">
        <v>55000</v>
      </c>
      <c r="J153" s="675" t="s">
        <v>1508</v>
      </c>
      <c r="K153" s="675" t="s">
        <v>1509</v>
      </c>
      <c r="L153" s="679" t="s">
        <v>192</v>
      </c>
      <c r="M153" s="690" t="s">
        <v>1518</v>
      </c>
      <c r="N153" s="667"/>
      <c r="O153" s="667"/>
      <c r="P153" s="667" t="s">
        <v>58</v>
      </c>
      <c r="Q153" s="815" t="s">
        <v>3235</v>
      </c>
      <c r="R153" s="876" t="s">
        <v>3236</v>
      </c>
      <c r="S153" s="815" t="s">
        <v>3237</v>
      </c>
      <c r="T153" s="477" t="s">
        <v>868</v>
      </c>
      <c r="U153" s="700" t="s">
        <v>2942</v>
      </c>
      <c r="V153" s="671"/>
      <c r="W153" s="672"/>
      <c r="X153" s="671"/>
      <c r="Y153" s="671"/>
      <c r="Z153" s="671"/>
    </row>
    <row r="154" spans="1:26" s="673" customFormat="1" ht="49.5" customHeight="1" x14ac:dyDescent="0.25">
      <c r="A154" s="1058"/>
      <c r="B154" s="833" t="s">
        <v>1519</v>
      </c>
      <c r="C154" s="674" t="s">
        <v>3233</v>
      </c>
      <c r="D154" s="675"/>
      <c r="E154" s="675"/>
      <c r="F154" s="757"/>
      <c r="G154" s="757"/>
      <c r="H154" s="675"/>
      <c r="I154" s="773"/>
      <c r="J154" s="701"/>
      <c r="K154" s="679"/>
      <c r="L154" s="679"/>
      <c r="M154" s="739"/>
      <c r="N154" s="667"/>
      <c r="O154" s="667"/>
      <c r="P154" s="667"/>
      <c r="Q154" s="682"/>
      <c r="R154" s="682"/>
      <c r="S154" s="839"/>
      <c r="T154" s="742"/>
      <c r="U154" s="700" t="s">
        <v>3234</v>
      </c>
      <c r="V154" s="671"/>
      <c r="W154" s="672"/>
      <c r="X154" s="671"/>
      <c r="Y154" s="671"/>
      <c r="Z154" s="671"/>
    </row>
    <row r="155" spans="1:26" s="673" customFormat="1" ht="49.5" customHeight="1" x14ac:dyDescent="0.25">
      <c r="A155" s="1058"/>
      <c r="B155" s="833" t="s">
        <v>1527</v>
      </c>
      <c r="C155" s="674" t="s">
        <v>3233</v>
      </c>
      <c r="D155" s="929"/>
      <c r="E155" s="929"/>
      <c r="F155" s="930"/>
      <c r="G155" s="930"/>
      <c r="H155" s="675"/>
      <c r="I155" s="773"/>
      <c r="J155" s="811"/>
      <c r="K155" s="679"/>
      <c r="L155" s="679"/>
      <c r="M155" s="739"/>
      <c r="N155" s="667"/>
      <c r="O155" s="667"/>
      <c r="P155" s="667"/>
      <c r="Q155" s="854"/>
      <c r="R155" s="854"/>
      <c r="S155" s="893"/>
      <c r="T155" s="742"/>
      <c r="U155" s="700" t="s">
        <v>3234</v>
      </c>
      <c r="V155" s="671"/>
      <c r="W155" s="672"/>
      <c r="X155" s="671"/>
      <c r="Y155" s="671"/>
      <c r="Z155" s="671"/>
    </row>
    <row r="156" spans="1:26" s="673" customFormat="1" ht="49.5" customHeight="1" x14ac:dyDescent="0.25">
      <c r="A156" s="1058"/>
      <c r="B156" s="828" t="s">
        <v>1534</v>
      </c>
      <c r="C156" s="674" t="s">
        <v>3233</v>
      </c>
      <c r="D156" s="659"/>
      <c r="E156" s="659"/>
      <c r="F156" s="757"/>
      <c r="G156" s="757"/>
      <c r="H156" s="675"/>
      <c r="I156" s="771"/>
      <c r="J156" s="741"/>
      <c r="K156" s="675"/>
      <c r="L156" s="675"/>
      <c r="M156" s="739"/>
      <c r="N156" s="667"/>
      <c r="O156" s="667"/>
      <c r="P156" s="667"/>
      <c r="Q156" s="682"/>
      <c r="R156" s="682"/>
      <c r="S156" s="839"/>
      <c r="T156" s="742"/>
      <c r="U156" s="700" t="s">
        <v>3234</v>
      </c>
      <c r="V156" s="671"/>
      <c r="W156" s="672"/>
      <c r="X156" s="671"/>
      <c r="Y156" s="671"/>
      <c r="Z156" s="671"/>
    </row>
    <row r="157" spans="1:26" s="673" customFormat="1" ht="49.5" customHeight="1" x14ac:dyDescent="0.25">
      <c r="A157" s="1058"/>
      <c r="B157" s="833" t="s">
        <v>1542</v>
      </c>
      <c r="C157" s="695" t="s">
        <v>1543</v>
      </c>
      <c r="D157" s="675" t="s">
        <v>1544</v>
      </c>
      <c r="E157" s="675" t="s">
        <v>1545</v>
      </c>
      <c r="F157" s="757">
        <v>43344</v>
      </c>
      <c r="G157" s="757">
        <v>45139</v>
      </c>
      <c r="H157" s="675" t="s">
        <v>1976</v>
      </c>
      <c r="I157" s="773">
        <v>120000</v>
      </c>
      <c r="J157" s="741" t="s">
        <v>1546</v>
      </c>
      <c r="K157" s="679" t="s">
        <v>1547</v>
      </c>
      <c r="L157" s="679" t="s">
        <v>1548</v>
      </c>
      <c r="M157" s="690" t="s">
        <v>1549</v>
      </c>
      <c r="N157" s="667" t="s">
        <v>58</v>
      </c>
      <c r="O157" s="667"/>
      <c r="P157" s="667"/>
      <c r="Q157" s="870" t="s">
        <v>3238</v>
      </c>
      <c r="R157" s="870"/>
      <c r="S157" s="839" t="s">
        <v>3239</v>
      </c>
      <c r="T157" s="742" t="s">
        <v>1976</v>
      </c>
      <c r="U157" s="700"/>
      <c r="V157" s="671"/>
      <c r="W157" s="672"/>
      <c r="X157" s="671"/>
      <c r="Y157" s="671"/>
      <c r="Z157" s="671"/>
    </row>
    <row r="158" spans="1:26" s="673" customFormat="1" ht="49.5" customHeight="1" x14ac:dyDescent="0.25">
      <c r="A158" s="1058"/>
      <c r="B158" s="833" t="s">
        <v>1552</v>
      </c>
      <c r="C158" s="674" t="s">
        <v>3233</v>
      </c>
      <c r="D158" s="675"/>
      <c r="E158" s="675"/>
      <c r="F158" s="757"/>
      <c r="G158" s="757"/>
      <c r="H158" s="675"/>
      <c r="I158" s="773"/>
      <c r="J158" s="701"/>
      <c r="K158" s="679"/>
      <c r="L158" s="679"/>
      <c r="M158" s="739"/>
      <c r="N158" s="667"/>
      <c r="O158" s="667"/>
      <c r="P158" s="667"/>
      <c r="Q158" s="682"/>
      <c r="R158" s="682"/>
      <c r="S158" s="839"/>
      <c r="T158" s="742"/>
      <c r="U158" s="700" t="s">
        <v>3234</v>
      </c>
      <c r="V158" s="671"/>
      <c r="W158" s="672"/>
      <c r="X158" s="671"/>
      <c r="Y158" s="671"/>
      <c r="Z158" s="671"/>
    </row>
    <row r="159" spans="1:26" s="673" customFormat="1" ht="49.5" customHeight="1" x14ac:dyDescent="0.25">
      <c r="A159" s="1058"/>
      <c r="B159" s="828" t="s">
        <v>1559</v>
      </c>
      <c r="C159" s="674" t="s">
        <v>3147</v>
      </c>
      <c r="D159" s="675"/>
      <c r="E159" s="675"/>
      <c r="F159" s="779"/>
      <c r="G159" s="757"/>
      <c r="H159" s="675"/>
      <c r="I159" s="762"/>
      <c r="J159" s="675"/>
      <c r="K159" s="679"/>
      <c r="L159" s="679"/>
      <c r="M159" s="690"/>
      <c r="N159" s="667"/>
      <c r="O159" s="667"/>
      <c r="P159" s="667"/>
      <c r="Q159" s="682"/>
      <c r="R159" s="682"/>
      <c r="S159" s="880"/>
      <c r="T159" s="742"/>
      <c r="U159" s="700" t="s">
        <v>3001</v>
      </c>
      <c r="V159" s="671"/>
      <c r="W159" s="672"/>
      <c r="X159" s="671"/>
      <c r="Y159" s="671"/>
      <c r="Z159" s="671"/>
    </row>
    <row r="160" spans="1:26" s="673" customFormat="1" ht="49.5" customHeight="1" x14ac:dyDescent="0.25">
      <c r="A160" s="1058"/>
      <c r="B160" s="833" t="s">
        <v>1567</v>
      </c>
      <c r="C160" s="561" t="s">
        <v>1568</v>
      </c>
      <c r="D160" s="641" t="s">
        <v>1569</v>
      </c>
      <c r="E160" s="641" t="s">
        <v>1570</v>
      </c>
      <c r="F160" s="757">
        <v>43344</v>
      </c>
      <c r="G160" s="757">
        <v>45139</v>
      </c>
      <c r="H160" s="675" t="s">
        <v>1798</v>
      </c>
      <c r="I160" s="762">
        <v>2000000</v>
      </c>
      <c r="J160" s="641" t="s">
        <v>1571</v>
      </c>
      <c r="K160" s="679" t="s">
        <v>192</v>
      </c>
      <c r="L160" s="679" t="s">
        <v>192</v>
      </c>
      <c r="M160" s="690" t="s">
        <v>1572</v>
      </c>
      <c r="N160" s="667"/>
      <c r="O160" s="667"/>
      <c r="P160" s="667" t="s">
        <v>2379</v>
      </c>
      <c r="Q160" s="733" t="s">
        <v>3240</v>
      </c>
      <c r="R160" s="855" t="s">
        <v>3241</v>
      </c>
      <c r="S160" s="733" t="s">
        <v>3242</v>
      </c>
      <c r="T160" s="675" t="s">
        <v>1798</v>
      </c>
      <c r="U160" s="700" t="s">
        <v>2942</v>
      </c>
      <c r="V160" s="671"/>
      <c r="W160" s="672"/>
      <c r="X160" s="671"/>
      <c r="Y160" s="671"/>
      <c r="Z160" s="671"/>
    </row>
    <row r="161" spans="1:26" s="673" customFormat="1" ht="49.5" customHeight="1" x14ac:dyDescent="0.25">
      <c r="A161" s="1058"/>
      <c r="B161" s="833" t="s">
        <v>1575</v>
      </c>
      <c r="C161" s="702" t="s">
        <v>1576</v>
      </c>
      <c r="D161" s="675" t="s">
        <v>1577</v>
      </c>
      <c r="E161" s="675" t="s">
        <v>1578</v>
      </c>
      <c r="F161" s="757">
        <v>43405</v>
      </c>
      <c r="G161" s="757">
        <v>45139</v>
      </c>
      <c r="H161" s="679" t="s">
        <v>1976</v>
      </c>
      <c r="I161" s="771">
        <v>360000</v>
      </c>
      <c r="J161" s="741" t="s">
        <v>1579</v>
      </c>
      <c r="K161" s="679" t="s">
        <v>1580</v>
      </c>
      <c r="L161" s="679" t="s">
        <v>192</v>
      </c>
      <c r="M161" s="690" t="s">
        <v>1581</v>
      </c>
      <c r="N161" s="667" t="s">
        <v>58</v>
      </c>
      <c r="O161" s="667"/>
      <c r="P161" s="667"/>
      <c r="Q161" s="870" t="s">
        <v>3243</v>
      </c>
      <c r="R161" s="870"/>
      <c r="S161" s="894" t="s">
        <v>3244</v>
      </c>
      <c r="T161" s="742" t="s">
        <v>1976</v>
      </c>
      <c r="U161" s="700"/>
      <c r="V161" s="671"/>
      <c r="W161" s="672"/>
      <c r="X161" s="671"/>
      <c r="Y161" s="671"/>
      <c r="Z161" s="671"/>
    </row>
    <row r="162" spans="1:26" s="673" customFormat="1" ht="49.5" customHeight="1" x14ac:dyDescent="0.25">
      <c r="A162" s="1058"/>
      <c r="B162" s="828" t="s">
        <v>1584</v>
      </c>
      <c r="C162" s="561" t="s">
        <v>1585</v>
      </c>
      <c r="D162" s="675" t="s">
        <v>2519</v>
      </c>
      <c r="E162" s="675" t="s">
        <v>1587</v>
      </c>
      <c r="F162" s="757">
        <v>43466</v>
      </c>
      <c r="G162" s="757">
        <v>45139</v>
      </c>
      <c r="H162" s="675" t="s">
        <v>1882</v>
      </c>
      <c r="I162" s="773">
        <v>20000</v>
      </c>
      <c r="J162" s="679" t="s">
        <v>246</v>
      </c>
      <c r="K162" s="679" t="s">
        <v>1588</v>
      </c>
      <c r="L162" s="679" t="s">
        <v>192</v>
      </c>
      <c r="M162" s="690" t="s">
        <v>2520</v>
      </c>
      <c r="N162" s="667"/>
      <c r="O162" s="667"/>
      <c r="P162" s="774" t="s">
        <v>2379</v>
      </c>
      <c r="Q162" s="873"/>
      <c r="R162" s="870"/>
      <c r="S162" s="874"/>
      <c r="T162" s="742" t="s">
        <v>1882</v>
      </c>
      <c r="U162" s="700" t="s">
        <v>2928</v>
      </c>
      <c r="V162" s="671"/>
      <c r="W162" s="672"/>
      <c r="X162" s="671"/>
      <c r="Y162" s="671"/>
      <c r="Z162" s="671"/>
    </row>
    <row r="163" spans="1:26" s="673" customFormat="1" ht="49.5" customHeight="1" x14ac:dyDescent="0.25">
      <c r="A163" s="1058"/>
      <c r="B163" s="833" t="s">
        <v>1595</v>
      </c>
      <c r="C163" s="674" t="s">
        <v>2924</v>
      </c>
      <c r="D163" s="701"/>
      <c r="E163" s="741"/>
      <c r="F163" s="757"/>
      <c r="G163" s="757"/>
      <c r="H163" s="641"/>
      <c r="I163" s="771"/>
      <c r="J163" s="675"/>
      <c r="K163" s="675"/>
      <c r="L163" s="675"/>
      <c r="M163" s="690"/>
      <c r="N163" s="667"/>
      <c r="O163" s="667"/>
      <c r="P163" s="667"/>
      <c r="Q163" s="776" t="s">
        <v>3245</v>
      </c>
      <c r="R163" s="856"/>
      <c r="S163" s="839"/>
      <c r="T163" s="742"/>
      <c r="U163" s="700" t="s">
        <v>2925</v>
      </c>
      <c r="V163" s="671"/>
      <c r="W163" s="672"/>
      <c r="X163" s="671"/>
      <c r="Y163" s="671"/>
      <c r="Z163" s="671"/>
    </row>
    <row r="164" spans="1:26" s="673" customFormat="1" ht="49.5" customHeight="1" x14ac:dyDescent="0.25">
      <c r="A164" s="1058"/>
      <c r="B164" s="833" t="s">
        <v>1605</v>
      </c>
      <c r="C164" s="674" t="s">
        <v>2924</v>
      </c>
      <c r="D164" s="675"/>
      <c r="E164" s="675"/>
      <c r="F164" s="757"/>
      <c r="G164" s="757"/>
      <c r="H164" s="675"/>
      <c r="I164" s="773"/>
      <c r="J164" s="675"/>
      <c r="K164" s="701"/>
      <c r="L164" s="701"/>
      <c r="M164" s="690"/>
      <c r="N164" s="667"/>
      <c r="O164" s="667"/>
      <c r="P164" s="667"/>
      <c r="Q164" s="682"/>
      <c r="R164" s="724"/>
      <c r="S164" s="839"/>
      <c r="T164" s="742"/>
      <c r="U164" s="700" t="s">
        <v>2925</v>
      </c>
      <c r="V164" s="671"/>
      <c r="W164" s="672"/>
      <c r="X164" s="671"/>
      <c r="Y164" s="671"/>
      <c r="Z164" s="671"/>
    </row>
    <row r="165" spans="1:26" s="673" customFormat="1" ht="49.5" customHeight="1" x14ac:dyDescent="0.25">
      <c r="A165" s="1058"/>
      <c r="B165" s="828" t="s">
        <v>1614</v>
      </c>
      <c r="C165" s="695" t="s">
        <v>1623</v>
      </c>
      <c r="D165" s="701" t="s">
        <v>1624</v>
      </c>
      <c r="E165" s="741" t="s">
        <v>1617</v>
      </c>
      <c r="F165" s="757">
        <v>43497</v>
      </c>
      <c r="G165" s="757">
        <v>45139</v>
      </c>
      <c r="H165" s="675" t="s">
        <v>1847</v>
      </c>
      <c r="I165" s="773">
        <v>30000</v>
      </c>
      <c r="J165" s="741" t="s">
        <v>1618</v>
      </c>
      <c r="K165" s="741" t="s">
        <v>2534</v>
      </c>
      <c r="L165" s="741" t="s">
        <v>1620</v>
      </c>
      <c r="M165" s="690" t="s">
        <v>3246</v>
      </c>
      <c r="N165" s="667" t="s">
        <v>2379</v>
      </c>
      <c r="O165" s="667"/>
      <c r="P165" s="667"/>
      <c r="Q165" s="870" t="s">
        <v>3247</v>
      </c>
      <c r="R165" s="870"/>
      <c r="S165" s="790" t="s">
        <v>3248</v>
      </c>
      <c r="T165" s="884" t="s">
        <v>3249</v>
      </c>
      <c r="V165" s="671"/>
      <c r="W165" s="672"/>
      <c r="X165" s="671"/>
      <c r="Y165" s="671"/>
      <c r="Z165" s="671"/>
    </row>
    <row r="166" spans="1:26" s="673" customFormat="1" ht="49.5" customHeight="1" x14ac:dyDescent="0.25">
      <c r="A166" s="1058"/>
      <c r="B166" s="833" t="s">
        <v>1625</v>
      </c>
      <c r="C166" s="695" t="s">
        <v>2546</v>
      </c>
      <c r="D166" s="675" t="s">
        <v>2547</v>
      </c>
      <c r="E166" s="675" t="s">
        <v>1628</v>
      </c>
      <c r="F166" s="757">
        <v>43344</v>
      </c>
      <c r="G166" s="757">
        <v>45139</v>
      </c>
      <c r="H166" s="675" t="s">
        <v>2539</v>
      </c>
      <c r="I166" s="762">
        <v>70000</v>
      </c>
      <c r="J166" s="675" t="s">
        <v>1629</v>
      </c>
      <c r="K166" s="675" t="s">
        <v>2540</v>
      </c>
      <c r="L166" s="675" t="s">
        <v>192</v>
      </c>
      <c r="M166" s="690" t="s">
        <v>1631</v>
      </c>
      <c r="N166" s="667"/>
      <c r="O166" s="667" t="s">
        <v>2379</v>
      </c>
      <c r="P166" s="667"/>
      <c r="Q166" s="733" t="s">
        <v>3250</v>
      </c>
      <c r="R166" s="733" t="s">
        <v>3251</v>
      </c>
      <c r="S166" s="881" t="s">
        <v>3252</v>
      </c>
      <c r="T166" s="742" t="s">
        <v>2539</v>
      </c>
      <c r="U166" s="832"/>
      <c r="V166" s="671"/>
      <c r="W166" s="672"/>
      <c r="X166" s="671"/>
      <c r="Y166" s="671"/>
      <c r="Z166" s="671"/>
    </row>
    <row r="167" spans="1:26" s="673" customFormat="1" ht="129" customHeight="1" x14ac:dyDescent="0.25">
      <c r="A167" s="1058"/>
      <c r="B167" s="833" t="s">
        <v>1635</v>
      </c>
      <c r="C167" s="695" t="s">
        <v>1636</v>
      </c>
      <c r="D167" s="675" t="s">
        <v>1637</v>
      </c>
      <c r="E167" s="675" t="s">
        <v>1638</v>
      </c>
      <c r="F167" s="757">
        <v>43344</v>
      </c>
      <c r="G167" s="757">
        <v>45139</v>
      </c>
      <c r="H167" s="675" t="s">
        <v>2548</v>
      </c>
      <c r="I167" s="762">
        <v>66000</v>
      </c>
      <c r="J167" s="675" t="s">
        <v>2549</v>
      </c>
      <c r="K167" s="675" t="s">
        <v>1641</v>
      </c>
      <c r="L167" s="675" t="s">
        <v>192</v>
      </c>
      <c r="M167" s="690" t="s">
        <v>1644</v>
      </c>
      <c r="N167" s="667"/>
      <c r="O167" s="667" t="s">
        <v>58</v>
      </c>
      <c r="P167" s="667"/>
      <c r="Q167" s="729" t="s">
        <v>3145</v>
      </c>
      <c r="R167" s="926"/>
      <c r="S167" s="927" t="s">
        <v>3030</v>
      </c>
      <c r="T167" s="790" t="s">
        <v>3057</v>
      </c>
      <c r="U167" s="832"/>
      <c r="V167" s="671"/>
      <c r="W167" s="672"/>
      <c r="X167" s="671"/>
      <c r="Y167" s="671"/>
      <c r="Z167" s="671"/>
    </row>
    <row r="168" spans="1:26" s="673" customFormat="1" ht="49.5" customHeight="1" x14ac:dyDescent="0.25">
      <c r="A168" s="1058"/>
      <c r="B168" s="828" t="s">
        <v>1645</v>
      </c>
      <c r="C168" s="737" t="s">
        <v>1656</v>
      </c>
      <c r="D168" s="675" t="s">
        <v>1647</v>
      </c>
      <c r="E168" s="675" t="s">
        <v>1648</v>
      </c>
      <c r="F168" s="757">
        <v>43344</v>
      </c>
      <c r="G168" s="757">
        <v>45139</v>
      </c>
      <c r="H168" s="675" t="s">
        <v>2554</v>
      </c>
      <c r="I168" s="762">
        <v>15000</v>
      </c>
      <c r="J168" s="675" t="s">
        <v>1650</v>
      </c>
      <c r="K168" s="675" t="s">
        <v>1651</v>
      </c>
      <c r="L168" s="675" t="s">
        <v>192</v>
      </c>
      <c r="M168" s="690"/>
      <c r="N168" s="667" t="s">
        <v>58</v>
      </c>
      <c r="O168" s="667"/>
      <c r="P168" s="667"/>
      <c r="Q168" s="923" t="s">
        <v>3253</v>
      </c>
      <c r="R168" s="931"/>
      <c r="S168" s="933" t="s">
        <v>3253</v>
      </c>
      <c r="T168" s="924" t="s">
        <v>2964</v>
      </c>
      <c r="U168" s="832"/>
      <c r="V168" s="671"/>
      <c r="W168" s="672"/>
      <c r="X168" s="671"/>
      <c r="Y168" s="671"/>
      <c r="Z168" s="671"/>
    </row>
    <row r="169" spans="1:26" s="673" customFormat="1" ht="49.5" customHeight="1" x14ac:dyDescent="0.25">
      <c r="A169" s="1058"/>
      <c r="B169" s="833" t="s">
        <v>1657</v>
      </c>
      <c r="C169" s="857" t="s">
        <v>1658</v>
      </c>
      <c r="D169" s="675" t="s">
        <v>1659</v>
      </c>
      <c r="E169" s="675" t="s">
        <v>1660</v>
      </c>
      <c r="F169" s="757">
        <v>43344</v>
      </c>
      <c r="G169" s="757">
        <v>45139</v>
      </c>
      <c r="H169" s="767" t="s">
        <v>2560</v>
      </c>
      <c r="I169" s="762">
        <v>120000</v>
      </c>
      <c r="J169" s="675" t="s">
        <v>2561</v>
      </c>
      <c r="K169" s="679" t="s">
        <v>1662</v>
      </c>
      <c r="L169" s="679" t="s">
        <v>1799</v>
      </c>
      <c r="M169" s="818" t="s">
        <v>3254</v>
      </c>
      <c r="N169" s="667"/>
      <c r="O169" s="667" t="s">
        <v>2379</v>
      </c>
      <c r="P169" s="667"/>
      <c r="Q169" s="881" t="s">
        <v>3255</v>
      </c>
      <c r="R169" s="922"/>
      <c r="S169" s="932" t="s">
        <v>3256</v>
      </c>
      <c r="T169" s="925" t="s">
        <v>3257</v>
      </c>
      <c r="U169" s="832"/>
      <c r="V169" s="671"/>
      <c r="W169" s="672"/>
      <c r="X169" s="671"/>
      <c r="Y169" s="671"/>
      <c r="Z169" s="671"/>
    </row>
    <row r="170" spans="1:26" s="673" customFormat="1" ht="49.5" customHeight="1" x14ac:dyDescent="0.25">
      <c r="A170" s="1058"/>
      <c r="B170" s="833" t="s">
        <v>1665</v>
      </c>
      <c r="C170" s="737" t="s">
        <v>1666</v>
      </c>
      <c r="D170" s="701" t="s">
        <v>1674</v>
      </c>
      <c r="E170" s="641" t="s">
        <v>1668</v>
      </c>
      <c r="F170" s="858">
        <v>43405</v>
      </c>
      <c r="G170" s="757">
        <v>45139</v>
      </c>
      <c r="H170" s="675" t="s">
        <v>1999</v>
      </c>
      <c r="I170" s="773">
        <v>20000</v>
      </c>
      <c r="J170" s="675" t="s">
        <v>1669</v>
      </c>
      <c r="K170" s="641" t="s">
        <v>1670</v>
      </c>
      <c r="L170" s="675" t="s">
        <v>192</v>
      </c>
      <c r="M170" s="690"/>
      <c r="N170" s="667"/>
      <c r="O170" s="667" t="s">
        <v>58</v>
      </c>
      <c r="P170" s="667"/>
      <c r="Q170" s="733" t="s">
        <v>3258</v>
      </c>
      <c r="R170" s="919"/>
      <c r="S170" s="920" t="s">
        <v>3259</v>
      </c>
      <c r="T170" s="742" t="s">
        <v>1999</v>
      </c>
      <c r="U170" s="832"/>
      <c r="V170" s="671"/>
      <c r="W170" s="672"/>
      <c r="X170" s="671"/>
      <c r="Y170" s="671"/>
      <c r="Z170" s="671"/>
    </row>
    <row r="171" spans="1:26" s="673" customFormat="1" ht="49.5" customHeight="1" x14ac:dyDescent="0.25">
      <c r="A171" s="1058"/>
      <c r="B171" s="833" t="s">
        <v>1675</v>
      </c>
      <c r="C171" s="737" t="s">
        <v>1676</v>
      </c>
      <c r="D171" s="675" t="s">
        <v>1677</v>
      </c>
      <c r="E171" s="675" t="s">
        <v>1678</v>
      </c>
      <c r="F171" s="858">
        <v>43405</v>
      </c>
      <c r="G171" s="757">
        <v>45139</v>
      </c>
      <c r="H171" s="675" t="s">
        <v>1976</v>
      </c>
      <c r="I171" s="762">
        <v>480000</v>
      </c>
      <c r="J171" s="675" t="s">
        <v>1679</v>
      </c>
      <c r="K171" s="641" t="s">
        <v>1680</v>
      </c>
      <c r="L171" s="641" t="s">
        <v>1681</v>
      </c>
      <c r="M171" s="690"/>
      <c r="N171" s="667" t="s">
        <v>2379</v>
      </c>
      <c r="O171" s="667"/>
      <c r="P171" s="667"/>
      <c r="Q171" s="469" t="s">
        <v>2731</v>
      </c>
      <c r="R171" s="870"/>
      <c r="S171" s="884" t="s">
        <v>3260</v>
      </c>
      <c r="T171" s="528" t="s">
        <v>2571</v>
      </c>
      <c r="U171" s="832"/>
      <c r="V171" s="671"/>
      <c r="W171" s="672"/>
      <c r="X171" s="671"/>
      <c r="Y171" s="671"/>
      <c r="Z171" s="671"/>
    </row>
    <row r="172" spans="1:26" s="673" customFormat="1" ht="49.5" customHeight="1" x14ac:dyDescent="0.25">
      <c r="A172" s="1059"/>
      <c r="B172" s="828" t="s">
        <v>1683</v>
      </c>
      <c r="C172" s="802" t="s">
        <v>1684</v>
      </c>
      <c r="D172" s="749" t="s">
        <v>1685</v>
      </c>
      <c r="E172" s="859" t="s">
        <v>1686</v>
      </c>
      <c r="F172" s="860">
        <v>43497</v>
      </c>
      <c r="G172" s="861">
        <v>45139</v>
      </c>
      <c r="H172" s="749" t="s">
        <v>2573</v>
      </c>
      <c r="I172" s="824">
        <v>30000</v>
      </c>
      <c r="J172" s="749" t="s">
        <v>1650</v>
      </c>
      <c r="K172" s="749" t="s">
        <v>1651</v>
      </c>
      <c r="L172" s="749" t="s">
        <v>192</v>
      </c>
      <c r="M172" s="753"/>
      <c r="N172" s="667"/>
      <c r="O172" s="667" t="s">
        <v>58</v>
      </c>
      <c r="P172" s="667"/>
      <c r="Q172" s="612" t="s">
        <v>2912</v>
      </c>
      <c r="R172" s="870"/>
      <c r="S172" s="934" t="s">
        <v>3259</v>
      </c>
      <c r="T172" s="936" t="s">
        <v>2964</v>
      </c>
      <c r="U172" s="935"/>
      <c r="V172" s="671"/>
      <c r="W172" s="672"/>
      <c r="X172" s="671"/>
      <c r="Y172" s="671"/>
      <c r="Z172" s="671"/>
    </row>
    <row r="173" spans="1:26" ht="15.75" customHeight="1" x14ac:dyDescent="0.2">
      <c r="A173" s="4"/>
      <c r="B173" s="4"/>
      <c r="C173" s="4"/>
      <c r="D173" s="4"/>
      <c r="E173" s="4"/>
      <c r="F173" s="4"/>
      <c r="G173" s="4"/>
      <c r="H173" s="4"/>
      <c r="I173" s="4"/>
      <c r="J173" s="4"/>
      <c r="K173" s="4"/>
      <c r="L173" s="4"/>
      <c r="M173" s="4"/>
      <c r="N173" s="2"/>
      <c r="O173" s="2"/>
      <c r="P173" s="2"/>
      <c r="Q173" s="643"/>
      <c r="R173" s="643"/>
      <c r="S173" s="896"/>
      <c r="T173" s="902"/>
      <c r="U173" s="646"/>
      <c r="V173" s="4"/>
      <c r="W173" s="635"/>
      <c r="X173" s="4"/>
      <c r="Y173" s="4"/>
      <c r="Z173" s="4"/>
    </row>
    <row r="174" spans="1:26" ht="15.75" customHeight="1" x14ac:dyDescent="0.2">
      <c r="A174" s="635"/>
      <c r="B174" s="635"/>
      <c r="C174" s="635"/>
      <c r="D174" s="635"/>
      <c r="E174" s="635"/>
      <c r="F174" s="635"/>
      <c r="G174" s="635"/>
      <c r="H174" s="635"/>
      <c r="I174" s="635"/>
      <c r="J174" s="635"/>
      <c r="K174" s="635"/>
      <c r="L174" s="635"/>
      <c r="M174" s="635"/>
      <c r="N174" s="462"/>
      <c r="O174" s="462"/>
      <c r="P174" s="462"/>
      <c r="Q174" s="642"/>
      <c r="R174" s="642"/>
      <c r="S174" s="899"/>
      <c r="T174" s="915"/>
      <c r="U174" s="645"/>
      <c r="V174" s="635"/>
      <c r="W174" s="635"/>
      <c r="X174" s="4"/>
      <c r="Y174" s="4"/>
      <c r="Z174" s="4"/>
    </row>
    <row r="175" spans="1:26" ht="15.75" customHeight="1" x14ac:dyDescent="0.2">
      <c r="A175" s="462"/>
      <c r="B175" s="462"/>
      <c r="C175" s="462"/>
      <c r="D175" s="635"/>
      <c r="E175" s="635"/>
      <c r="F175" s="635"/>
      <c r="G175" s="635"/>
      <c r="H175" s="635"/>
      <c r="I175" s="635"/>
      <c r="J175" s="635"/>
      <c r="K175" s="635"/>
      <c r="L175" s="635"/>
      <c r="M175" s="635"/>
      <c r="N175" s="635"/>
      <c r="O175" s="635"/>
      <c r="P175" s="635"/>
      <c r="Q175" s="642"/>
      <c r="R175" s="642"/>
      <c r="S175" s="899"/>
      <c r="T175" s="915"/>
      <c r="U175" s="645"/>
      <c r="V175" s="635"/>
      <c r="W175" s="635"/>
      <c r="X175" s="4"/>
      <c r="Y175" s="4"/>
      <c r="Z175" s="4"/>
    </row>
    <row r="176" spans="1:26" ht="15.75" customHeight="1" x14ac:dyDescent="0.2">
      <c r="A176" s="2"/>
      <c r="B176" s="2"/>
      <c r="C176" s="2"/>
      <c r="D176" s="4"/>
      <c r="E176" s="4"/>
      <c r="F176" s="4"/>
      <c r="G176" s="4"/>
      <c r="H176" s="4"/>
      <c r="I176" s="4"/>
      <c r="J176" s="4"/>
      <c r="K176" s="4"/>
      <c r="L176" s="4"/>
      <c r="M176" s="4"/>
      <c r="N176" s="4"/>
      <c r="O176" s="4"/>
      <c r="P176" s="4"/>
      <c r="Q176" s="643"/>
      <c r="R176" s="643"/>
      <c r="S176" s="896"/>
      <c r="T176" s="902"/>
      <c r="U176" s="646"/>
      <c r="V176" s="4"/>
      <c r="W176" s="4"/>
      <c r="X176" s="4"/>
      <c r="Y176" s="4"/>
      <c r="Z176" s="4"/>
    </row>
    <row r="177" spans="1:26" ht="15.75" customHeight="1" x14ac:dyDescent="0.2">
      <c r="A177" s="2"/>
      <c r="B177" s="2"/>
      <c r="C177" s="2"/>
      <c r="D177" s="4"/>
      <c r="E177" s="4"/>
      <c r="F177" s="4"/>
      <c r="G177" s="4"/>
      <c r="H177" s="4"/>
      <c r="I177" s="4"/>
      <c r="J177" s="4"/>
      <c r="K177" s="4"/>
      <c r="L177" s="4"/>
      <c r="M177" s="4"/>
      <c r="N177" s="4"/>
      <c r="O177" s="4"/>
      <c r="P177" s="4"/>
      <c r="Q177" s="643"/>
      <c r="R177" s="643"/>
      <c r="S177" s="896"/>
      <c r="T177" s="902"/>
      <c r="U177" s="646"/>
      <c r="V177" s="4"/>
      <c r="W177" s="4"/>
      <c r="X177" s="4"/>
      <c r="Y177" s="4"/>
      <c r="Z177" s="4"/>
    </row>
    <row r="178" spans="1:26" ht="15.75" customHeight="1" x14ac:dyDescent="0.2">
      <c r="A178" s="2"/>
      <c r="B178" s="2"/>
      <c r="C178" s="2"/>
      <c r="D178" s="4"/>
      <c r="E178" s="4"/>
      <c r="F178" s="4"/>
      <c r="G178" s="4"/>
      <c r="H178" s="4"/>
      <c r="I178" s="4"/>
      <c r="J178" s="4"/>
      <c r="K178" s="4"/>
      <c r="L178" s="4"/>
      <c r="M178" s="4"/>
      <c r="N178" s="4"/>
      <c r="O178" s="4"/>
      <c r="P178" s="4"/>
      <c r="Q178" s="643"/>
      <c r="R178" s="643"/>
      <c r="S178" s="896"/>
      <c r="T178" s="902"/>
      <c r="U178" s="646"/>
      <c r="V178" s="4"/>
      <c r="W178" s="4"/>
      <c r="X178" s="4"/>
      <c r="Y178" s="4"/>
      <c r="Z178" s="4"/>
    </row>
    <row r="179" spans="1:26" ht="15.75" customHeight="1" x14ac:dyDescent="0.2">
      <c r="A179" s="2"/>
      <c r="B179" s="2"/>
      <c r="C179" s="2"/>
      <c r="D179" s="4"/>
      <c r="E179" s="4"/>
      <c r="F179" s="4"/>
      <c r="G179" s="4"/>
      <c r="H179" s="4"/>
      <c r="I179" s="4"/>
      <c r="J179" s="4"/>
      <c r="K179" s="4"/>
      <c r="L179" s="4"/>
      <c r="M179" s="4"/>
      <c r="N179" s="4"/>
      <c r="O179" s="4"/>
      <c r="P179" s="4"/>
      <c r="Q179" s="643"/>
      <c r="R179" s="643"/>
      <c r="S179" s="896"/>
      <c r="T179" s="902"/>
      <c r="U179" s="646"/>
      <c r="V179" s="4"/>
      <c r="W179" s="4"/>
      <c r="X179" s="4"/>
      <c r="Y179" s="4"/>
      <c r="Z179" s="4"/>
    </row>
    <row r="180" spans="1:26" ht="15.75" customHeight="1" x14ac:dyDescent="0.2">
      <c r="A180" s="2"/>
      <c r="B180" s="2"/>
      <c r="C180" s="2"/>
      <c r="D180" s="4"/>
      <c r="E180" s="4"/>
      <c r="F180" s="4"/>
      <c r="G180" s="4"/>
      <c r="H180" s="4"/>
      <c r="I180" s="4"/>
      <c r="J180" s="4"/>
      <c r="K180" s="4"/>
      <c r="L180" s="4"/>
      <c r="M180" s="4"/>
      <c r="N180" s="4"/>
      <c r="O180" s="4"/>
      <c r="P180" s="4"/>
      <c r="Q180" s="643"/>
      <c r="R180" s="643"/>
      <c r="S180" s="896"/>
      <c r="T180" s="902"/>
      <c r="U180" s="646"/>
      <c r="V180" s="4"/>
      <c r="W180" s="4"/>
      <c r="X180" s="4"/>
      <c r="Y180" s="4"/>
      <c r="Z180" s="4"/>
    </row>
    <row r="181" spans="1:26" ht="15.75" customHeight="1" x14ac:dyDescent="0.2">
      <c r="A181" s="2"/>
      <c r="B181" s="2"/>
      <c r="C181" s="2"/>
      <c r="D181" s="4"/>
      <c r="E181" s="4"/>
      <c r="F181" s="4"/>
      <c r="G181" s="4"/>
      <c r="H181" s="4"/>
      <c r="I181" s="4"/>
      <c r="J181" s="4"/>
      <c r="K181" s="4"/>
      <c r="L181" s="4"/>
      <c r="M181" s="4"/>
      <c r="N181" s="4"/>
      <c r="O181" s="4"/>
      <c r="P181" s="4"/>
      <c r="Q181" s="643"/>
      <c r="R181" s="643"/>
      <c r="S181" s="896"/>
      <c r="T181" s="902"/>
      <c r="U181" s="646"/>
      <c r="V181" s="4"/>
      <c r="W181" s="4"/>
      <c r="X181" s="4"/>
      <c r="Y181" s="4"/>
      <c r="Z181" s="4"/>
    </row>
    <row r="182" spans="1:26" ht="15" customHeight="1" x14ac:dyDescent="0.2">
      <c r="A182" s="2"/>
      <c r="B182" s="2"/>
      <c r="C182" s="2"/>
      <c r="D182" s="4"/>
      <c r="E182" s="4"/>
      <c r="F182" s="4"/>
      <c r="G182" s="4"/>
      <c r="H182" s="4"/>
      <c r="I182" s="4"/>
      <c r="J182" s="4"/>
      <c r="K182" s="4"/>
      <c r="L182" s="4"/>
      <c r="M182" s="4"/>
      <c r="N182" s="4"/>
      <c r="O182" s="4"/>
      <c r="P182" s="4"/>
      <c r="Q182" s="643"/>
      <c r="R182" s="643"/>
      <c r="S182" s="896"/>
      <c r="T182" s="902"/>
      <c r="U182" s="646"/>
      <c r="V182" s="4"/>
      <c r="W182" s="4"/>
      <c r="X182" s="4"/>
      <c r="Y182" s="4"/>
      <c r="Z182" s="4"/>
    </row>
    <row r="183" spans="1:26" ht="15.75" customHeight="1" x14ac:dyDescent="0.2">
      <c r="A183" s="2"/>
      <c r="B183" s="2"/>
      <c r="C183" s="2"/>
      <c r="D183" s="4"/>
      <c r="E183" s="4"/>
      <c r="F183" s="4"/>
      <c r="G183" s="4"/>
      <c r="H183" s="4"/>
      <c r="I183" s="4"/>
      <c r="J183" s="4"/>
      <c r="K183" s="4"/>
      <c r="L183" s="4"/>
      <c r="M183" s="4"/>
      <c r="N183" s="4"/>
      <c r="O183" s="4"/>
      <c r="P183" s="4"/>
      <c r="Q183" s="643"/>
      <c r="R183" s="643"/>
      <c r="S183" s="896"/>
      <c r="T183" s="902"/>
      <c r="U183" s="646"/>
      <c r="V183" s="4"/>
      <c r="W183" s="4"/>
      <c r="X183" s="4"/>
      <c r="Y183" s="4"/>
      <c r="Z183" s="4"/>
    </row>
    <row r="184" spans="1:26" ht="15.75" customHeight="1" x14ac:dyDescent="0.2">
      <c r="A184" s="2"/>
      <c r="B184" s="2"/>
      <c r="C184" s="2"/>
      <c r="D184" s="4"/>
      <c r="E184" s="4"/>
      <c r="F184" s="4"/>
      <c r="G184" s="4"/>
      <c r="H184" s="4"/>
      <c r="I184" s="4"/>
      <c r="J184" s="4"/>
      <c r="K184" s="4"/>
      <c r="L184" s="4"/>
      <c r="M184" s="4"/>
      <c r="N184" s="4"/>
      <c r="O184" s="4"/>
      <c r="P184" s="4"/>
      <c r="Q184" s="643"/>
      <c r="R184" s="643"/>
      <c r="S184" s="896"/>
      <c r="T184" s="902"/>
      <c r="U184" s="646"/>
      <c r="V184" s="4"/>
      <c r="W184" s="4"/>
      <c r="X184" s="4"/>
      <c r="Y184" s="4"/>
      <c r="Z184" s="4"/>
    </row>
    <row r="185" spans="1:26" ht="15.75" customHeight="1" x14ac:dyDescent="0.2">
      <c r="A185" s="2"/>
      <c r="B185" s="2"/>
      <c r="C185" s="2"/>
      <c r="D185" s="4"/>
      <c r="E185" s="4"/>
      <c r="F185" s="4"/>
      <c r="G185" s="4"/>
      <c r="H185" s="4"/>
      <c r="I185" s="4"/>
      <c r="J185" s="4"/>
      <c r="K185" s="4"/>
      <c r="L185" s="4"/>
      <c r="M185" s="4"/>
      <c r="N185" s="4"/>
      <c r="O185" s="4"/>
      <c r="P185" s="4"/>
      <c r="Q185" s="643"/>
      <c r="R185" s="643"/>
      <c r="S185" s="896"/>
      <c r="T185" s="902"/>
      <c r="U185" s="646"/>
      <c r="V185" s="4"/>
      <c r="W185" s="4"/>
      <c r="X185" s="4"/>
      <c r="Y185" s="4"/>
      <c r="Z185" s="4"/>
    </row>
    <row r="186" spans="1:26" ht="15.75" customHeight="1" x14ac:dyDescent="0.2">
      <c r="A186" s="2"/>
      <c r="B186" s="2"/>
      <c r="C186" s="2"/>
      <c r="D186" s="4"/>
      <c r="E186" s="4"/>
      <c r="F186" s="4"/>
      <c r="G186" s="4"/>
      <c r="H186" s="4"/>
      <c r="I186" s="4"/>
      <c r="J186" s="4"/>
      <c r="K186" s="4"/>
      <c r="L186" s="4"/>
      <c r="M186" s="4"/>
      <c r="N186" s="4"/>
      <c r="O186" s="4"/>
      <c r="P186" s="4"/>
      <c r="Q186" s="643"/>
      <c r="R186" s="643"/>
      <c r="S186" s="896"/>
      <c r="T186" s="902"/>
      <c r="U186" s="646"/>
      <c r="V186" s="4"/>
      <c r="W186" s="4"/>
      <c r="X186" s="4"/>
      <c r="Y186" s="4"/>
      <c r="Z186" s="4"/>
    </row>
    <row r="187" spans="1:26" ht="15.75" customHeight="1" x14ac:dyDescent="0.2">
      <c r="A187" s="2"/>
      <c r="B187" s="2"/>
      <c r="C187" s="2"/>
      <c r="D187" s="4"/>
      <c r="E187" s="4"/>
      <c r="F187" s="4"/>
      <c r="G187" s="4"/>
      <c r="H187" s="4"/>
      <c r="I187" s="4"/>
      <c r="J187" s="4"/>
      <c r="K187" s="4"/>
      <c r="L187" s="4"/>
      <c r="M187" s="4"/>
      <c r="N187" s="4"/>
      <c r="O187" s="4"/>
      <c r="P187" s="4"/>
      <c r="Q187" s="643"/>
      <c r="R187" s="643"/>
      <c r="S187" s="896"/>
      <c r="T187" s="902"/>
      <c r="U187" s="646"/>
      <c r="V187" s="4"/>
      <c r="W187" s="4"/>
      <c r="X187" s="4"/>
      <c r="Y187" s="4"/>
      <c r="Z187" s="4"/>
    </row>
    <row r="188" spans="1:26" ht="15.75" customHeight="1" x14ac:dyDescent="0.2">
      <c r="A188" s="2"/>
      <c r="B188" s="2"/>
      <c r="C188" s="2"/>
      <c r="D188" s="4"/>
      <c r="E188" s="4"/>
      <c r="F188" s="4"/>
      <c r="G188" s="4"/>
      <c r="H188" s="4"/>
      <c r="I188" s="4"/>
      <c r="J188" s="4"/>
      <c r="K188" s="4"/>
      <c r="L188" s="4"/>
      <c r="M188" s="4"/>
      <c r="N188" s="4"/>
      <c r="O188" s="4"/>
      <c r="P188" s="4"/>
      <c r="Q188" s="643"/>
      <c r="R188" s="643"/>
      <c r="S188" s="896"/>
      <c r="T188" s="902"/>
      <c r="U188" s="646"/>
      <c r="V188" s="4"/>
      <c r="W188" s="4"/>
      <c r="X188" s="4"/>
      <c r="Y188" s="4"/>
      <c r="Z188" s="4"/>
    </row>
    <row r="189" spans="1:26" ht="15.75" customHeight="1" x14ac:dyDescent="0.2">
      <c r="A189" s="2"/>
      <c r="B189" s="2"/>
      <c r="C189" s="2"/>
      <c r="D189" s="4"/>
      <c r="E189" s="4"/>
      <c r="F189" s="4"/>
      <c r="G189" s="4"/>
      <c r="H189" s="4"/>
      <c r="I189" s="4"/>
      <c r="J189" s="4"/>
      <c r="K189" s="4"/>
      <c r="L189" s="4"/>
      <c r="M189" s="4"/>
      <c r="N189" s="4"/>
      <c r="O189" s="4"/>
      <c r="P189" s="4"/>
      <c r="Q189" s="643"/>
      <c r="R189" s="643"/>
      <c r="S189" s="896"/>
      <c r="T189" s="902"/>
      <c r="U189" s="646"/>
      <c r="V189" s="4"/>
      <c r="W189" s="4"/>
      <c r="X189" s="4"/>
      <c r="Y189" s="4"/>
      <c r="Z189" s="4"/>
    </row>
    <row r="190" spans="1:26" ht="15.75" customHeight="1" x14ac:dyDescent="0.2">
      <c r="A190" s="2"/>
      <c r="B190" s="2"/>
      <c r="C190" s="2"/>
      <c r="D190" s="4"/>
      <c r="E190" s="4"/>
      <c r="F190" s="4"/>
      <c r="G190" s="4"/>
      <c r="H190" s="4"/>
      <c r="I190" s="4"/>
      <c r="J190" s="4"/>
      <c r="K190" s="4"/>
      <c r="L190" s="4"/>
      <c r="M190" s="4"/>
      <c r="N190" s="4"/>
      <c r="O190" s="4"/>
      <c r="P190" s="4"/>
      <c r="Q190" s="643"/>
      <c r="R190" s="643"/>
      <c r="S190" s="896"/>
      <c r="T190" s="902"/>
      <c r="U190" s="646"/>
      <c r="V190" s="4"/>
      <c r="W190" s="4"/>
      <c r="X190" s="4"/>
      <c r="Y190" s="4"/>
      <c r="Z190" s="4"/>
    </row>
    <row r="191" spans="1:26" ht="15.75" customHeight="1" x14ac:dyDescent="0.2">
      <c r="A191" s="2"/>
      <c r="B191" s="2"/>
      <c r="C191" s="2"/>
      <c r="D191" s="4"/>
      <c r="E191" s="4"/>
      <c r="F191" s="4"/>
      <c r="G191" s="4"/>
      <c r="H191" s="4"/>
      <c r="I191" s="4"/>
      <c r="J191" s="4"/>
      <c r="K191" s="4"/>
      <c r="L191" s="4"/>
      <c r="M191" s="4"/>
      <c r="N191" s="4"/>
      <c r="O191" s="4"/>
      <c r="P191" s="4"/>
      <c r="Q191" s="643"/>
      <c r="R191" s="643"/>
      <c r="S191" s="896"/>
      <c r="T191" s="902"/>
      <c r="U191" s="646"/>
      <c r="V191" s="4"/>
      <c r="W191" s="4"/>
      <c r="X191" s="4"/>
      <c r="Y191" s="4"/>
      <c r="Z191" s="4"/>
    </row>
    <row r="192" spans="1:26" ht="15.75" customHeight="1" x14ac:dyDescent="0.2">
      <c r="A192" s="2"/>
      <c r="B192" s="2"/>
      <c r="C192" s="2"/>
      <c r="D192" s="4"/>
      <c r="E192" s="4"/>
      <c r="F192" s="4"/>
      <c r="G192" s="4"/>
      <c r="H192" s="4"/>
      <c r="I192" s="4"/>
      <c r="J192" s="4"/>
      <c r="K192" s="4"/>
      <c r="L192" s="4"/>
      <c r="M192" s="4"/>
      <c r="N192" s="4"/>
      <c r="O192" s="4"/>
      <c r="P192" s="4"/>
      <c r="Q192" s="643"/>
      <c r="R192" s="643"/>
      <c r="S192" s="896"/>
      <c r="T192" s="902"/>
      <c r="U192" s="646"/>
      <c r="V192" s="4"/>
      <c r="W192" s="4"/>
      <c r="X192" s="4"/>
      <c r="Y192" s="4"/>
      <c r="Z192" s="4"/>
    </row>
    <row r="193" spans="1:26" ht="15.75" customHeight="1" x14ac:dyDescent="0.2">
      <c r="A193" s="2"/>
      <c r="B193" s="2"/>
      <c r="C193" s="2"/>
      <c r="D193" s="4"/>
      <c r="E193" s="4"/>
      <c r="F193" s="4"/>
      <c r="G193" s="4"/>
      <c r="H193" s="4"/>
      <c r="I193" s="4"/>
      <c r="J193" s="4"/>
      <c r="K193" s="4"/>
      <c r="L193" s="4"/>
      <c r="M193" s="4"/>
      <c r="N193" s="4"/>
      <c r="O193" s="4"/>
      <c r="P193" s="4"/>
      <c r="Q193" s="643"/>
      <c r="R193" s="643"/>
      <c r="S193" s="896"/>
      <c r="T193" s="902"/>
      <c r="U193" s="646"/>
      <c r="V193" s="4"/>
      <c r="W193" s="4"/>
      <c r="X193" s="4"/>
      <c r="Y193" s="4"/>
      <c r="Z193" s="4"/>
    </row>
    <row r="194" spans="1:26" ht="15" customHeight="1" x14ac:dyDescent="0.2">
      <c r="A194" s="2"/>
      <c r="B194" s="2"/>
      <c r="C194" s="2"/>
      <c r="D194" s="4"/>
      <c r="E194" s="4"/>
      <c r="F194" s="4"/>
      <c r="G194" s="4"/>
      <c r="H194" s="4"/>
      <c r="I194" s="4"/>
      <c r="J194" s="4"/>
      <c r="K194" s="4"/>
      <c r="L194" s="4"/>
      <c r="M194" s="4"/>
      <c r="N194" s="4"/>
      <c r="O194" s="4"/>
      <c r="P194" s="4"/>
      <c r="Q194" s="643"/>
      <c r="R194" s="643"/>
      <c r="S194" s="896"/>
      <c r="T194" s="902"/>
      <c r="U194" s="646"/>
      <c r="V194" s="4"/>
      <c r="W194" s="4"/>
      <c r="X194" s="4"/>
      <c r="Y194" s="4"/>
      <c r="Z194" s="4"/>
    </row>
    <row r="195" spans="1:26" ht="15.75" customHeight="1" x14ac:dyDescent="0.2">
      <c r="A195" s="2"/>
      <c r="B195" s="2"/>
      <c r="C195" s="2"/>
      <c r="D195" s="4"/>
      <c r="E195" s="4"/>
      <c r="F195" s="4"/>
      <c r="G195" s="4"/>
      <c r="H195" s="4"/>
      <c r="I195" s="4"/>
      <c r="J195" s="4"/>
      <c r="K195" s="4"/>
      <c r="L195" s="4"/>
      <c r="M195" s="4"/>
      <c r="N195" s="4"/>
      <c r="O195" s="4"/>
      <c r="P195" s="4"/>
      <c r="Q195" s="643"/>
      <c r="R195" s="643"/>
      <c r="S195" s="896"/>
      <c r="T195" s="902"/>
      <c r="U195" s="646"/>
      <c r="V195" s="4"/>
      <c r="W195" s="4"/>
      <c r="X195" s="4"/>
      <c r="Y195" s="4"/>
      <c r="Z195" s="4"/>
    </row>
    <row r="196" spans="1:26" ht="15.75" customHeight="1" x14ac:dyDescent="0.2">
      <c r="A196" s="2"/>
      <c r="B196" s="2"/>
      <c r="C196" s="2"/>
      <c r="D196" s="4"/>
      <c r="E196" s="4"/>
      <c r="F196" s="4"/>
      <c r="G196" s="4"/>
      <c r="H196" s="4"/>
      <c r="I196" s="4"/>
      <c r="J196" s="4"/>
      <c r="K196" s="4"/>
      <c r="L196" s="4"/>
      <c r="M196" s="4"/>
      <c r="N196" s="4"/>
      <c r="O196" s="4"/>
      <c r="P196" s="4"/>
      <c r="Q196" s="643"/>
      <c r="R196" s="643"/>
      <c r="S196" s="896"/>
      <c r="T196" s="902"/>
      <c r="U196" s="646"/>
      <c r="V196" s="4"/>
      <c r="W196" s="4"/>
      <c r="X196" s="4"/>
      <c r="Y196" s="4"/>
      <c r="Z196" s="4"/>
    </row>
    <row r="197" spans="1:26" ht="15.75" customHeight="1" x14ac:dyDescent="0.2">
      <c r="A197" s="2"/>
      <c r="B197" s="2"/>
      <c r="C197" s="2"/>
      <c r="D197" s="4"/>
      <c r="E197" s="4"/>
      <c r="F197" s="4"/>
      <c r="G197" s="4"/>
      <c r="H197" s="4"/>
      <c r="I197" s="4"/>
      <c r="J197" s="4"/>
      <c r="K197" s="4"/>
      <c r="L197" s="4"/>
      <c r="M197" s="4"/>
      <c r="N197" s="4"/>
      <c r="O197" s="4"/>
      <c r="P197" s="4"/>
      <c r="Q197" s="643"/>
      <c r="R197" s="643"/>
      <c r="S197" s="896"/>
      <c r="T197" s="902"/>
      <c r="U197" s="646"/>
      <c r="V197" s="4"/>
      <c r="W197" s="4"/>
      <c r="X197" s="4"/>
      <c r="Y197" s="4"/>
      <c r="Z197" s="4"/>
    </row>
    <row r="198" spans="1:26" ht="15.75" customHeight="1" x14ac:dyDescent="0.2">
      <c r="A198" s="2"/>
      <c r="B198" s="2"/>
      <c r="C198" s="2"/>
      <c r="D198" s="4"/>
      <c r="E198" s="4"/>
      <c r="F198" s="4"/>
      <c r="G198" s="4"/>
      <c r="H198" s="4"/>
      <c r="I198" s="4"/>
      <c r="J198" s="4"/>
      <c r="K198" s="4"/>
      <c r="L198" s="4"/>
      <c r="M198" s="4"/>
      <c r="N198" s="4"/>
      <c r="O198" s="4"/>
      <c r="P198" s="4"/>
      <c r="Q198" s="643"/>
      <c r="R198" s="643"/>
      <c r="S198" s="896"/>
      <c r="T198" s="902"/>
      <c r="U198" s="646"/>
      <c r="V198" s="4"/>
      <c r="W198" s="4"/>
      <c r="X198" s="4"/>
      <c r="Y198" s="4"/>
      <c r="Z198" s="4"/>
    </row>
    <row r="199" spans="1:26" ht="15.75" customHeight="1" x14ac:dyDescent="0.2">
      <c r="A199" s="2"/>
      <c r="B199" s="2"/>
      <c r="C199" s="2"/>
      <c r="D199" s="4"/>
      <c r="E199" s="4"/>
      <c r="F199" s="4"/>
      <c r="G199" s="4"/>
      <c r="H199" s="4"/>
      <c r="I199" s="4"/>
      <c r="J199" s="4"/>
      <c r="K199" s="4"/>
      <c r="L199" s="4"/>
      <c r="M199" s="4"/>
      <c r="N199" s="4"/>
      <c r="O199" s="4"/>
      <c r="P199" s="4"/>
      <c r="Q199" s="643"/>
      <c r="R199" s="643"/>
      <c r="S199" s="896"/>
      <c r="T199" s="902"/>
      <c r="U199" s="646"/>
      <c r="V199" s="4"/>
      <c r="W199" s="4"/>
      <c r="X199" s="4"/>
      <c r="Y199" s="4"/>
      <c r="Z199" s="4"/>
    </row>
    <row r="200" spans="1:26" ht="15.75" customHeight="1" x14ac:dyDescent="0.2">
      <c r="A200" s="2"/>
      <c r="B200" s="2"/>
      <c r="C200" s="2"/>
      <c r="D200" s="4"/>
      <c r="E200" s="4"/>
      <c r="F200" s="4"/>
      <c r="G200" s="4"/>
      <c r="H200" s="4"/>
      <c r="I200" s="4"/>
      <c r="J200" s="4"/>
      <c r="K200" s="4"/>
      <c r="L200" s="4"/>
      <c r="M200" s="4"/>
      <c r="N200" s="4"/>
      <c r="O200" s="4"/>
      <c r="P200" s="4"/>
      <c r="Q200" s="643"/>
      <c r="R200" s="643"/>
      <c r="S200" s="896"/>
      <c r="T200" s="902"/>
      <c r="U200" s="646"/>
      <c r="V200" s="4"/>
      <c r="W200" s="4"/>
      <c r="X200" s="4"/>
      <c r="Y200" s="4"/>
      <c r="Z200" s="4"/>
    </row>
    <row r="201" spans="1:26" ht="15.75" customHeight="1" x14ac:dyDescent="0.2">
      <c r="A201" s="2"/>
      <c r="B201" s="2"/>
      <c r="C201" s="2"/>
      <c r="D201" s="4"/>
      <c r="E201" s="4"/>
      <c r="F201" s="4"/>
      <c r="G201" s="4"/>
      <c r="H201" s="4"/>
      <c r="I201" s="4"/>
      <c r="J201" s="4"/>
      <c r="K201" s="4"/>
      <c r="L201" s="4"/>
      <c r="M201" s="4"/>
      <c r="N201" s="4"/>
      <c r="O201" s="4"/>
      <c r="P201" s="4"/>
      <c r="Q201" s="643"/>
      <c r="R201" s="643"/>
      <c r="S201" s="896"/>
      <c r="T201" s="902"/>
      <c r="U201" s="646"/>
      <c r="V201" s="4"/>
      <c r="W201" s="4"/>
      <c r="X201" s="4"/>
      <c r="Y201" s="4"/>
      <c r="Z201" s="4"/>
    </row>
    <row r="202" spans="1:26" ht="15.75" customHeight="1" x14ac:dyDescent="0.2">
      <c r="A202" s="2"/>
      <c r="B202" s="2"/>
      <c r="C202" s="2"/>
      <c r="D202" s="4"/>
      <c r="E202" s="4"/>
      <c r="F202" s="4"/>
      <c r="G202" s="4"/>
      <c r="H202" s="4"/>
      <c r="I202" s="4"/>
      <c r="J202" s="4"/>
      <c r="K202" s="4"/>
      <c r="L202" s="4"/>
      <c r="M202" s="4"/>
      <c r="N202" s="4"/>
      <c r="O202" s="4"/>
      <c r="P202" s="4"/>
      <c r="Q202" s="643"/>
      <c r="R202" s="643"/>
      <c r="S202" s="896"/>
      <c r="T202" s="902"/>
      <c r="U202" s="646"/>
      <c r="V202" s="4"/>
      <c r="W202" s="4"/>
      <c r="X202" s="4"/>
      <c r="Y202" s="4"/>
      <c r="Z202" s="4"/>
    </row>
    <row r="203" spans="1:26" ht="15.75" customHeight="1" x14ac:dyDescent="0.2">
      <c r="A203" s="2"/>
      <c r="B203" s="2"/>
      <c r="C203" s="2"/>
      <c r="D203" s="4"/>
      <c r="E203" s="4"/>
      <c r="F203" s="4"/>
      <c r="G203" s="4"/>
      <c r="H203" s="4"/>
      <c r="I203" s="4"/>
      <c r="J203" s="4"/>
      <c r="K203" s="4"/>
      <c r="L203" s="4"/>
      <c r="M203" s="4"/>
      <c r="N203" s="4"/>
      <c r="O203" s="4"/>
      <c r="P203" s="4"/>
      <c r="Q203" s="643"/>
      <c r="R203" s="643"/>
      <c r="S203" s="896"/>
      <c r="T203" s="902"/>
      <c r="U203" s="646"/>
      <c r="V203" s="4"/>
      <c r="W203" s="4"/>
      <c r="X203" s="4"/>
      <c r="Y203" s="4"/>
      <c r="Z203" s="4"/>
    </row>
    <row r="204" spans="1:26" ht="15.75" customHeight="1" x14ac:dyDescent="0.2">
      <c r="A204" s="2"/>
      <c r="B204" s="2"/>
      <c r="C204" s="2"/>
      <c r="D204" s="4"/>
      <c r="E204" s="4"/>
      <c r="F204" s="4"/>
      <c r="G204" s="4"/>
      <c r="H204" s="4"/>
      <c r="I204" s="4"/>
      <c r="J204" s="4"/>
      <c r="K204" s="4"/>
      <c r="L204" s="4"/>
      <c r="M204" s="4"/>
      <c r="N204" s="4"/>
      <c r="O204" s="4"/>
      <c r="P204" s="4"/>
      <c r="Q204" s="643"/>
      <c r="R204" s="643"/>
      <c r="S204" s="896"/>
      <c r="T204" s="902"/>
      <c r="U204" s="646"/>
      <c r="V204" s="4"/>
      <c r="W204" s="4"/>
      <c r="X204" s="4"/>
      <c r="Y204" s="4"/>
      <c r="Z204" s="4"/>
    </row>
    <row r="205" spans="1:26" ht="15.75" customHeight="1" x14ac:dyDescent="0.2">
      <c r="A205" s="2"/>
      <c r="B205" s="2"/>
      <c r="C205" s="2"/>
      <c r="D205" s="4"/>
      <c r="E205" s="4"/>
      <c r="F205" s="4"/>
      <c r="G205" s="4"/>
      <c r="H205" s="4"/>
      <c r="I205" s="4"/>
      <c r="J205" s="4"/>
      <c r="K205" s="4"/>
      <c r="L205" s="4"/>
      <c r="M205" s="4"/>
      <c r="N205" s="4"/>
      <c r="O205" s="4"/>
      <c r="P205" s="4"/>
      <c r="Q205" s="643"/>
      <c r="R205" s="643"/>
      <c r="S205" s="896"/>
      <c r="T205" s="902"/>
      <c r="U205" s="646"/>
      <c r="V205" s="4"/>
      <c r="W205" s="4"/>
      <c r="X205" s="4"/>
      <c r="Y205" s="4"/>
      <c r="Z205" s="4"/>
    </row>
    <row r="206" spans="1:26" ht="15.75" customHeight="1" x14ac:dyDescent="0.2">
      <c r="A206" s="2"/>
      <c r="B206" s="2"/>
      <c r="C206" s="2"/>
      <c r="D206" s="4"/>
      <c r="E206" s="4"/>
      <c r="F206" s="4"/>
      <c r="G206" s="4"/>
      <c r="H206" s="4"/>
      <c r="I206" s="4"/>
      <c r="J206" s="4"/>
      <c r="K206" s="4"/>
      <c r="L206" s="4"/>
      <c r="M206" s="4"/>
      <c r="N206" s="4"/>
      <c r="O206" s="4"/>
      <c r="P206" s="4"/>
      <c r="Q206" s="643"/>
      <c r="R206" s="643"/>
      <c r="S206" s="896"/>
      <c r="T206" s="902"/>
      <c r="U206" s="646"/>
      <c r="V206" s="4"/>
      <c r="W206" s="4"/>
      <c r="X206" s="4"/>
      <c r="Y206" s="4"/>
      <c r="Z206" s="4"/>
    </row>
    <row r="207" spans="1:26" ht="15.75" customHeight="1" x14ac:dyDescent="0.2">
      <c r="A207" s="2"/>
      <c r="B207" s="2"/>
      <c r="C207" s="2"/>
      <c r="D207" s="4"/>
      <c r="E207" s="4"/>
      <c r="F207" s="4"/>
      <c r="G207" s="4"/>
      <c r="H207" s="4"/>
      <c r="I207" s="4"/>
      <c r="J207" s="4"/>
      <c r="K207" s="4"/>
      <c r="L207" s="4"/>
      <c r="M207" s="4"/>
      <c r="N207" s="4"/>
      <c r="O207" s="4"/>
      <c r="P207" s="4"/>
      <c r="Q207" s="643"/>
      <c r="R207" s="643"/>
      <c r="S207" s="896"/>
      <c r="T207" s="902"/>
      <c r="U207" s="646"/>
      <c r="V207" s="4"/>
      <c r="W207" s="4"/>
      <c r="X207" s="4"/>
      <c r="Y207" s="4"/>
      <c r="Z207" s="4"/>
    </row>
    <row r="208" spans="1:26" ht="15.75" customHeight="1" x14ac:dyDescent="0.2">
      <c r="A208" s="2"/>
      <c r="B208" s="2"/>
      <c r="C208" s="2"/>
      <c r="D208" s="4"/>
      <c r="E208" s="4"/>
      <c r="F208" s="4"/>
      <c r="G208" s="4"/>
      <c r="H208" s="4"/>
      <c r="I208" s="4"/>
      <c r="J208" s="4"/>
      <c r="K208" s="4"/>
      <c r="L208" s="4"/>
      <c r="M208" s="4"/>
      <c r="N208" s="4"/>
      <c r="O208" s="4"/>
      <c r="P208" s="4"/>
      <c r="Q208" s="643"/>
      <c r="R208" s="643"/>
      <c r="S208" s="896"/>
      <c r="T208" s="902"/>
      <c r="U208" s="646"/>
      <c r="V208" s="4"/>
      <c r="W208" s="4"/>
      <c r="X208" s="4"/>
      <c r="Y208" s="4"/>
      <c r="Z208" s="4"/>
    </row>
    <row r="209" spans="1:26" ht="15.75" customHeight="1" x14ac:dyDescent="0.2">
      <c r="A209" s="2"/>
      <c r="B209" s="2"/>
      <c r="C209" s="2"/>
      <c r="D209" s="4"/>
      <c r="E209" s="4"/>
      <c r="F209" s="4"/>
      <c r="G209" s="4"/>
      <c r="H209" s="4"/>
      <c r="I209" s="4"/>
      <c r="J209" s="4"/>
      <c r="K209" s="4"/>
      <c r="L209" s="4"/>
      <c r="M209" s="4"/>
      <c r="N209" s="4"/>
      <c r="O209" s="4"/>
      <c r="P209" s="4"/>
      <c r="Q209" s="643"/>
      <c r="R209" s="643"/>
      <c r="S209" s="896"/>
      <c r="T209" s="902"/>
      <c r="U209" s="646"/>
      <c r="V209" s="4"/>
      <c r="W209" s="4"/>
      <c r="X209" s="4"/>
      <c r="Y209" s="4"/>
      <c r="Z209" s="4"/>
    </row>
    <row r="210" spans="1:26" ht="15.75" customHeight="1" x14ac:dyDescent="0.2">
      <c r="A210" s="2"/>
      <c r="B210" s="2"/>
      <c r="C210" s="2"/>
      <c r="D210" s="4"/>
      <c r="E210" s="4"/>
      <c r="F210" s="4"/>
      <c r="G210" s="4"/>
      <c r="H210" s="4"/>
      <c r="I210" s="4"/>
      <c r="J210" s="4"/>
      <c r="K210" s="4"/>
      <c r="L210" s="4"/>
      <c r="M210" s="4"/>
      <c r="N210" s="4"/>
      <c r="O210" s="4"/>
      <c r="P210" s="4"/>
      <c r="Q210" s="643"/>
      <c r="R210" s="643"/>
      <c r="S210" s="896"/>
      <c r="T210" s="902"/>
      <c r="U210" s="646"/>
      <c r="V210" s="4"/>
      <c r="W210" s="4"/>
      <c r="X210" s="4"/>
      <c r="Y210" s="4"/>
      <c r="Z210" s="4"/>
    </row>
    <row r="211" spans="1:26" ht="15.75" customHeight="1" x14ac:dyDescent="0.2">
      <c r="A211" s="2"/>
      <c r="B211" s="2"/>
      <c r="C211" s="2"/>
      <c r="D211" s="4"/>
      <c r="E211" s="4"/>
      <c r="F211" s="4"/>
      <c r="G211" s="4"/>
      <c r="H211" s="4"/>
      <c r="I211" s="4"/>
      <c r="J211" s="4"/>
      <c r="K211" s="4"/>
      <c r="L211" s="4"/>
      <c r="M211" s="4"/>
      <c r="N211" s="4"/>
      <c r="O211" s="4"/>
      <c r="P211" s="4"/>
      <c r="Q211" s="643"/>
      <c r="R211" s="643"/>
      <c r="S211" s="896"/>
      <c r="T211" s="902"/>
      <c r="U211" s="646"/>
      <c r="V211" s="4"/>
      <c r="W211" s="4"/>
      <c r="X211" s="4"/>
      <c r="Y211" s="4"/>
      <c r="Z211" s="4"/>
    </row>
    <row r="212" spans="1:26" ht="15.75" customHeight="1" x14ac:dyDescent="0.2">
      <c r="A212" s="2"/>
      <c r="B212" s="2"/>
      <c r="C212" s="2"/>
      <c r="D212" s="4"/>
      <c r="E212" s="4"/>
      <c r="F212" s="4"/>
      <c r="G212" s="4"/>
      <c r="H212" s="4"/>
      <c r="I212" s="4"/>
      <c r="J212" s="4"/>
      <c r="K212" s="4"/>
      <c r="L212" s="4"/>
      <c r="M212" s="4"/>
      <c r="N212" s="4"/>
      <c r="O212" s="4"/>
      <c r="P212" s="4"/>
      <c r="Q212" s="643"/>
      <c r="R212" s="643"/>
      <c r="S212" s="896"/>
      <c r="T212" s="902"/>
      <c r="U212" s="646"/>
      <c r="V212" s="4"/>
      <c r="W212" s="4"/>
      <c r="X212" s="4"/>
      <c r="Y212" s="4"/>
      <c r="Z212" s="4"/>
    </row>
    <row r="213" spans="1:26" ht="15.75" customHeight="1" x14ac:dyDescent="0.2">
      <c r="A213" s="2"/>
      <c r="B213" s="2"/>
      <c r="C213" s="2"/>
      <c r="D213" s="4"/>
      <c r="E213" s="4"/>
      <c r="F213" s="4"/>
      <c r="G213" s="4"/>
      <c r="H213" s="4"/>
      <c r="I213" s="4"/>
      <c r="J213" s="4"/>
      <c r="K213" s="4"/>
      <c r="L213" s="4"/>
      <c r="M213" s="4"/>
      <c r="N213" s="4"/>
      <c r="O213" s="4"/>
      <c r="P213" s="4"/>
      <c r="Q213" s="643"/>
      <c r="R213" s="643"/>
      <c r="S213" s="896"/>
      <c r="T213" s="902"/>
      <c r="U213" s="646"/>
      <c r="V213" s="4"/>
      <c r="W213" s="4"/>
      <c r="X213" s="4"/>
      <c r="Y213" s="4"/>
      <c r="Z213" s="4"/>
    </row>
    <row r="214" spans="1:26" ht="15.75" customHeight="1" x14ac:dyDescent="0.2">
      <c r="A214" s="2"/>
      <c r="B214" s="2"/>
      <c r="C214" s="2"/>
      <c r="D214" s="4"/>
      <c r="E214" s="4"/>
      <c r="F214" s="4"/>
      <c r="G214" s="4"/>
      <c r="H214" s="4"/>
      <c r="I214" s="4"/>
      <c r="J214" s="4"/>
      <c r="K214" s="4"/>
      <c r="L214" s="4"/>
      <c r="M214" s="4"/>
      <c r="N214" s="4"/>
      <c r="O214" s="4"/>
      <c r="P214" s="4"/>
      <c r="Q214" s="643"/>
      <c r="R214" s="643"/>
      <c r="S214" s="896"/>
      <c r="T214" s="902"/>
      <c r="U214" s="646"/>
      <c r="V214" s="4"/>
      <c r="W214" s="4"/>
      <c r="X214" s="4"/>
      <c r="Y214" s="4"/>
      <c r="Z214" s="4"/>
    </row>
    <row r="215" spans="1:26" ht="15.75" customHeight="1" x14ac:dyDescent="0.2">
      <c r="A215" s="2"/>
      <c r="B215" s="2"/>
      <c r="C215" s="2"/>
      <c r="D215" s="4"/>
      <c r="E215" s="4"/>
      <c r="F215" s="4"/>
      <c r="G215" s="4"/>
      <c r="H215" s="4"/>
      <c r="I215" s="4"/>
      <c r="J215" s="4"/>
      <c r="K215" s="4"/>
      <c r="L215" s="4"/>
      <c r="M215" s="4"/>
      <c r="N215" s="4"/>
      <c r="O215" s="4"/>
      <c r="P215" s="4"/>
      <c r="Q215" s="643"/>
      <c r="R215" s="643"/>
      <c r="S215" s="896"/>
      <c r="T215" s="902"/>
      <c r="U215" s="646"/>
      <c r="V215" s="4"/>
      <c r="W215" s="4"/>
      <c r="X215" s="4"/>
      <c r="Y215" s="4"/>
      <c r="Z215" s="4"/>
    </row>
    <row r="216" spans="1:26" ht="15.75" customHeight="1" x14ac:dyDescent="0.2">
      <c r="A216" s="2"/>
      <c r="B216" s="2"/>
      <c r="C216" s="2"/>
      <c r="D216" s="4"/>
      <c r="E216" s="4"/>
      <c r="F216" s="4"/>
      <c r="G216" s="4"/>
      <c r="H216" s="4"/>
      <c r="I216" s="4"/>
      <c r="J216" s="4"/>
      <c r="K216" s="4"/>
      <c r="L216" s="4"/>
      <c r="M216" s="4"/>
      <c r="N216" s="4"/>
      <c r="O216" s="4"/>
      <c r="P216" s="4"/>
      <c r="Q216" s="643"/>
      <c r="R216" s="643"/>
      <c r="S216" s="896"/>
      <c r="T216" s="902"/>
      <c r="U216" s="646"/>
      <c r="V216" s="4"/>
      <c r="W216" s="4"/>
      <c r="X216" s="4"/>
      <c r="Y216" s="4"/>
      <c r="Z216" s="4"/>
    </row>
    <row r="217" spans="1:26" ht="15.75" customHeight="1" x14ac:dyDescent="0.2">
      <c r="A217" s="2"/>
      <c r="B217" s="2"/>
      <c r="C217" s="2"/>
      <c r="D217" s="4"/>
      <c r="E217" s="4"/>
      <c r="F217" s="4"/>
      <c r="G217" s="4"/>
      <c r="H217" s="4"/>
      <c r="I217" s="4"/>
      <c r="J217" s="4"/>
      <c r="K217" s="4"/>
      <c r="L217" s="4"/>
      <c r="M217" s="4"/>
      <c r="N217" s="4"/>
      <c r="O217" s="4"/>
      <c r="P217" s="4"/>
      <c r="Q217" s="643"/>
      <c r="R217" s="643"/>
      <c r="S217" s="896"/>
      <c r="T217" s="902"/>
      <c r="U217" s="646"/>
      <c r="V217" s="4"/>
      <c r="W217" s="4"/>
      <c r="X217" s="4"/>
      <c r="Y217" s="4"/>
      <c r="Z217" s="4"/>
    </row>
    <row r="218" spans="1:26" ht="15.75" customHeight="1" x14ac:dyDescent="0.2">
      <c r="A218" s="2"/>
      <c r="B218" s="2"/>
      <c r="C218" s="2"/>
      <c r="D218" s="4"/>
      <c r="E218" s="4"/>
      <c r="F218" s="4"/>
      <c r="G218" s="4"/>
      <c r="H218" s="4"/>
      <c r="I218" s="4"/>
      <c r="J218" s="4"/>
      <c r="K218" s="4"/>
      <c r="L218" s="4"/>
      <c r="M218" s="4"/>
      <c r="N218" s="4"/>
      <c r="O218" s="4"/>
      <c r="P218" s="4"/>
      <c r="Q218" s="643"/>
      <c r="R218" s="643"/>
      <c r="S218" s="896"/>
      <c r="T218" s="902"/>
      <c r="U218" s="646"/>
      <c r="V218" s="4"/>
      <c r="W218" s="4"/>
      <c r="X218" s="4"/>
      <c r="Y218" s="4"/>
      <c r="Z218" s="4"/>
    </row>
    <row r="219" spans="1:26" ht="15.75" customHeight="1" x14ac:dyDescent="0.2">
      <c r="A219" s="2"/>
      <c r="B219" s="2"/>
      <c r="C219" s="2"/>
      <c r="D219" s="4"/>
      <c r="E219" s="4"/>
      <c r="F219" s="4"/>
      <c r="G219" s="4"/>
      <c r="H219" s="4"/>
      <c r="I219" s="4"/>
      <c r="J219" s="4"/>
      <c r="K219" s="4"/>
      <c r="L219" s="4"/>
      <c r="M219" s="4"/>
      <c r="N219" s="4"/>
      <c r="O219" s="4"/>
      <c r="P219" s="4"/>
      <c r="Q219" s="643"/>
      <c r="R219" s="643"/>
      <c r="S219" s="896"/>
      <c r="T219" s="902"/>
      <c r="U219" s="646"/>
      <c r="V219" s="4"/>
      <c r="W219" s="4"/>
      <c r="X219" s="4"/>
      <c r="Y219" s="4"/>
      <c r="Z219" s="4"/>
    </row>
    <row r="220" spans="1:26" ht="15.75" customHeight="1" x14ac:dyDescent="0.2">
      <c r="A220" s="2"/>
      <c r="B220" s="2"/>
      <c r="C220" s="2"/>
      <c r="D220" s="4"/>
      <c r="E220" s="4"/>
      <c r="F220" s="4"/>
      <c r="G220" s="4"/>
      <c r="H220" s="4"/>
      <c r="I220" s="4"/>
      <c r="J220" s="4"/>
      <c r="K220" s="4"/>
      <c r="L220" s="4"/>
      <c r="M220" s="4"/>
      <c r="N220" s="4"/>
      <c r="O220" s="4"/>
      <c r="P220" s="4"/>
      <c r="Q220" s="643"/>
      <c r="R220" s="643"/>
      <c r="S220" s="896"/>
      <c r="T220" s="902"/>
      <c r="U220" s="646"/>
      <c r="V220" s="4"/>
      <c r="W220" s="4"/>
      <c r="X220" s="4"/>
      <c r="Y220" s="4"/>
      <c r="Z220" s="4"/>
    </row>
    <row r="221" spans="1:26" ht="15.75" customHeight="1" x14ac:dyDescent="0.2">
      <c r="A221" s="2"/>
      <c r="B221" s="2"/>
      <c r="C221" s="2"/>
      <c r="D221" s="4"/>
      <c r="E221" s="4"/>
      <c r="F221" s="4"/>
      <c r="G221" s="4"/>
      <c r="H221" s="4"/>
      <c r="I221" s="4"/>
      <c r="J221" s="4"/>
      <c r="K221" s="4"/>
      <c r="L221" s="4"/>
      <c r="M221" s="4"/>
      <c r="N221" s="4"/>
      <c r="O221" s="4"/>
      <c r="P221" s="4"/>
      <c r="Q221" s="643"/>
      <c r="R221" s="643"/>
      <c r="S221" s="896"/>
      <c r="T221" s="902"/>
      <c r="U221" s="646"/>
      <c r="V221" s="4"/>
      <c r="W221" s="4"/>
      <c r="X221" s="4"/>
      <c r="Y221" s="4"/>
      <c r="Z221" s="4"/>
    </row>
    <row r="222" spans="1:26" ht="15.75" customHeight="1" x14ac:dyDescent="0.2">
      <c r="A222" s="2"/>
      <c r="B222" s="2"/>
      <c r="C222" s="2"/>
      <c r="D222" s="4"/>
      <c r="E222" s="4"/>
      <c r="F222" s="4"/>
      <c r="G222" s="4"/>
      <c r="H222" s="4"/>
      <c r="I222" s="4"/>
      <c r="J222" s="4"/>
      <c r="K222" s="4"/>
      <c r="L222" s="4"/>
      <c r="M222" s="4"/>
      <c r="N222" s="4"/>
      <c r="O222" s="4"/>
      <c r="P222" s="4"/>
      <c r="Q222" s="643"/>
      <c r="R222" s="643"/>
      <c r="S222" s="896"/>
      <c r="T222" s="902"/>
      <c r="U222" s="646"/>
      <c r="V222" s="4"/>
      <c r="W222" s="4"/>
      <c r="X222" s="4"/>
      <c r="Y222" s="4"/>
      <c r="Z222" s="4"/>
    </row>
    <row r="223" spans="1:26" ht="15.75" customHeight="1" x14ac:dyDescent="0.2">
      <c r="A223" s="2"/>
      <c r="B223" s="2"/>
      <c r="C223" s="2"/>
      <c r="D223" s="4"/>
      <c r="E223" s="4"/>
      <c r="F223" s="4"/>
      <c r="G223" s="4"/>
      <c r="H223" s="4"/>
      <c r="I223" s="4"/>
      <c r="J223" s="4"/>
      <c r="K223" s="4"/>
      <c r="L223" s="4"/>
      <c r="M223" s="4"/>
      <c r="N223" s="4"/>
      <c r="O223" s="4"/>
      <c r="P223" s="4"/>
      <c r="Q223" s="643"/>
      <c r="R223" s="643"/>
      <c r="S223" s="896"/>
      <c r="T223" s="902"/>
      <c r="U223" s="646"/>
      <c r="V223" s="4"/>
      <c r="W223" s="4"/>
      <c r="X223" s="4"/>
      <c r="Y223" s="4"/>
      <c r="Z223" s="4"/>
    </row>
    <row r="224" spans="1:26" ht="15.75" customHeight="1" x14ac:dyDescent="0.2">
      <c r="A224" s="2"/>
      <c r="B224" s="2"/>
      <c r="C224" s="2"/>
      <c r="D224" s="4"/>
      <c r="E224" s="4"/>
      <c r="F224" s="4"/>
      <c r="G224" s="4"/>
      <c r="H224" s="4"/>
      <c r="I224" s="4"/>
      <c r="J224" s="4"/>
      <c r="K224" s="4"/>
      <c r="L224" s="4"/>
      <c r="M224" s="4"/>
      <c r="N224" s="4"/>
      <c r="O224" s="4"/>
      <c r="P224" s="4"/>
      <c r="Q224" s="643"/>
      <c r="R224" s="643"/>
      <c r="S224" s="896"/>
      <c r="T224" s="902"/>
      <c r="U224" s="646"/>
      <c r="V224" s="4"/>
      <c r="W224" s="4"/>
      <c r="X224" s="4"/>
      <c r="Y224" s="4"/>
      <c r="Z224" s="4"/>
    </row>
    <row r="225" spans="1:26" ht="15.75" customHeight="1" x14ac:dyDescent="0.2">
      <c r="A225" s="2"/>
      <c r="B225" s="2"/>
      <c r="C225" s="2"/>
      <c r="D225" s="4"/>
      <c r="E225" s="4"/>
      <c r="F225" s="4"/>
      <c r="G225" s="4"/>
      <c r="H225" s="4"/>
      <c r="I225" s="4"/>
      <c r="J225" s="4"/>
      <c r="K225" s="4"/>
      <c r="L225" s="4"/>
      <c r="M225" s="4"/>
      <c r="N225" s="4"/>
      <c r="O225" s="4"/>
      <c r="P225" s="4"/>
      <c r="Q225" s="643"/>
      <c r="R225" s="643"/>
      <c r="S225" s="896"/>
      <c r="T225" s="902"/>
      <c r="U225" s="646"/>
      <c r="V225" s="4"/>
      <c r="W225" s="4"/>
      <c r="X225" s="4"/>
      <c r="Y225" s="4"/>
      <c r="Z225" s="4"/>
    </row>
    <row r="226" spans="1:26" ht="15.75" customHeight="1" x14ac:dyDescent="0.2">
      <c r="A226" s="2"/>
      <c r="B226" s="2"/>
      <c r="C226" s="2"/>
      <c r="D226" s="4"/>
      <c r="E226" s="4"/>
      <c r="F226" s="4"/>
      <c r="G226" s="4"/>
      <c r="H226" s="4"/>
      <c r="I226" s="4"/>
      <c r="J226" s="4"/>
      <c r="K226" s="4"/>
      <c r="L226" s="4"/>
      <c r="M226" s="4"/>
      <c r="N226" s="4"/>
      <c r="O226" s="4"/>
      <c r="P226" s="4"/>
      <c r="Q226" s="643"/>
      <c r="R226" s="643"/>
      <c r="S226" s="896"/>
      <c r="T226" s="902"/>
      <c r="U226" s="646"/>
      <c r="V226" s="4"/>
      <c r="W226" s="4"/>
      <c r="X226" s="4"/>
      <c r="Y226" s="4"/>
      <c r="Z226" s="4"/>
    </row>
    <row r="227" spans="1:26" ht="15.75" customHeight="1" x14ac:dyDescent="0.2">
      <c r="A227" s="2"/>
      <c r="B227" s="2"/>
      <c r="C227" s="2"/>
      <c r="D227" s="4"/>
      <c r="E227" s="4"/>
      <c r="F227" s="4"/>
      <c r="G227" s="4"/>
      <c r="H227" s="4"/>
      <c r="I227" s="4"/>
      <c r="J227" s="4"/>
      <c r="K227" s="4"/>
      <c r="L227" s="4"/>
      <c r="M227" s="4"/>
      <c r="N227" s="4"/>
      <c r="O227" s="4"/>
      <c r="P227" s="4"/>
      <c r="Q227" s="643"/>
      <c r="R227" s="643"/>
      <c r="S227" s="896"/>
      <c r="T227" s="902"/>
      <c r="U227" s="646"/>
      <c r="V227" s="4"/>
      <c r="W227" s="4"/>
      <c r="X227" s="4"/>
      <c r="Y227" s="4"/>
      <c r="Z227" s="4"/>
    </row>
    <row r="228" spans="1:26" ht="15.75" customHeight="1" x14ac:dyDescent="0.2">
      <c r="A228" s="2"/>
      <c r="B228" s="2"/>
      <c r="C228" s="2"/>
      <c r="D228" s="4"/>
      <c r="E228" s="4"/>
      <c r="F228" s="4"/>
      <c r="G228" s="4"/>
      <c r="H228" s="4"/>
      <c r="I228" s="4"/>
      <c r="J228" s="4"/>
      <c r="K228" s="4"/>
      <c r="L228" s="4"/>
      <c r="M228" s="4"/>
      <c r="N228" s="4"/>
      <c r="O228" s="4"/>
      <c r="P228" s="4"/>
      <c r="Q228" s="643"/>
      <c r="R228" s="643"/>
      <c r="S228" s="896"/>
      <c r="T228" s="902"/>
      <c r="U228" s="646"/>
      <c r="V228" s="4"/>
      <c r="W228" s="4"/>
      <c r="X228" s="4"/>
      <c r="Y228" s="4"/>
      <c r="Z228" s="4"/>
    </row>
    <row r="229" spans="1:26" ht="15.75" customHeight="1" x14ac:dyDescent="0.2">
      <c r="A229" s="2"/>
      <c r="B229" s="2"/>
      <c r="C229" s="2"/>
      <c r="D229" s="4"/>
      <c r="E229" s="4"/>
      <c r="F229" s="4"/>
      <c r="G229" s="4"/>
      <c r="H229" s="4"/>
      <c r="I229" s="4"/>
      <c r="J229" s="4"/>
      <c r="K229" s="4"/>
      <c r="L229" s="4"/>
      <c r="M229" s="4"/>
      <c r="N229" s="4"/>
      <c r="O229" s="4"/>
      <c r="P229" s="4"/>
      <c r="Q229" s="643"/>
      <c r="R229" s="643"/>
      <c r="S229" s="896"/>
      <c r="T229" s="902"/>
      <c r="U229" s="646"/>
      <c r="V229" s="4"/>
      <c r="W229" s="4"/>
      <c r="X229" s="4"/>
      <c r="Y229" s="4"/>
      <c r="Z229" s="4"/>
    </row>
    <row r="230" spans="1:26" ht="15.75" customHeight="1" x14ac:dyDescent="0.2">
      <c r="A230" s="2"/>
      <c r="B230" s="2"/>
      <c r="C230" s="2"/>
      <c r="D230" s="4"/>
      <c r="E230" s="4"/>
      <c r="F230" s="4"/>
      <c r="G230" s="4"/>
      <c r="H230" s="4"/>
      <c r="I230" s="4"/>
      <c r="J230" s="4"/>
      <c r="K230" s="4"/>
      <c r="L230" s="4"/>
      <c r="M230" s="4"/>
      <c r="N230" s="4"/>
      <c r="O230" s="4"/>
      <c r="P230" s="4"/>
      <c r="Q230" s="643"/>
      <c r="R230" s="643"/>
      <c r="S230" s="896"/>
      <c r="T230" s="902"/>
      <c r="U230" s="646"/>
      <c r="V230" s="4"/>
      <c r="W230" s="4"/>
      <c r="X230" s="4"/>
      <c r="Y230" s="4"/>
      <c r="Z230" s="4"/>
    </row>
    <row r="231" spans="1:26" ht="15.75" customHeight="1" x14ac:dyDescent="0.2">
      <c r="A231" s="2"/>
      <c r="B231" s="2"/>
      <c r="C231" s="2"/>
      <c r="D231" s="4"/>
      <c r="E231" s="4"/>
      <c r="F231" s="4"/>
      <c r="G231" s="4"/>
      <c r="H231" s="4"/>
      <c r="I231" s="4"/>
      <c r="J231" s="4"/>
      <c r="K231" s="4"/>
      <c r="L231" s="4"/>
      <c r="M231" s="4"/>
      <c r="N231" s="4"/>
      <c r="O231" s="4"/>
      <c r="P231" s="4"/>
      <c r="Q231" s="643"/>
      <c r="R231" s="643"/>
      <c r="S231" s="896"/>
      <c r="T231" s="902"/>
      <c r="U231" s="646"/>
      <c r="V231" s="4"/>
      <c r="W231" s="4"/>
      <c r="X231" s="4"/>
      <c r="Y231" s="4"/>
      <c r="Z231" s="4"/>
    </row>
    <row r="232" spans="1:26" ht="15.75" customHeight="1" x14ac:dyDescent="0.2">
      <c r="A232" s="2"/>
      <c r="B232" s="2"/>
      <c r="C232" s="2"/>
      <c r="D232" s="4"/>
      <c r="E232" s="4"/>
      <c r="F232" s="4"/>
      <c r="G232" s="4"/>
      <c r="H232" s="4"/>
      <c r="I232" s="4"/>
      <c r="J232" s="4"/>
      <c r="K232" s="4"/>
      <c r="L232" s="4"/>
      <c r="M232" s="4"/>
      <c r="N232" s="4"/>
      <c r="O232" s="4"/>
      <c r="P232" s="4"/>
      <c r="Q232" s="643"/>
      <c r="R232" s="643"/>
      <c r="S232" s="896"/>
      <c r="T232" s="902"/>
      <c r="U232" s="646"/>
      <c r="V232" s="4"/>
      <c r="W232" s="4"/>
      <c r="X232" s="4"/>
      <c r="Y232" s="4"/>
      <c r="Z232" s="4"/>
    </row>
    <row r="233" spans="1:26" ht="15.75" customHeight="1" x14ac:dyDescent="0.2">
      <c r="A233" s="2"/>
      <c r="B233" s="2"/>
      <c r="C233" s="2"/>
      <c r="D233" s="4"/>
      <c r="E233" s="4"/>
      <c r="F233" s="4"/>
      <c r="G233" s="4"/>
      <c r="H233" s="4"/>
      <c r="I233" s="4"/>
      <c r="J233" s="4"/>
      <c r="K233" s="4"/>
      <c r="L233" s="4"/>
      <c r="M233" s="4"/>
      <c r="N233" s="4"/>
      <c r="O233" s="4"/>
      <c r="P233" s="4"/>
      <c r="Q233" s="643"/>
      <c r="R233" s="643"/>
      <c r="S233" s="896"/>
      <c r="T233" s="902"/>
      <c r="U233" s="646"/>
      <c r="V233" s="4"/>
      <c r="W233" s="4"/>
      <c r="X233" s="4"/>
      <c r="Y233" s="4"/>
      <c r="Z233" s="4"/>
    </row>
    <row r="234" spans="1:26" ht="15.75" customHeight="1" x14ac:dyDescent="0.2">
      <c r="A234" s="2"/>
      <c r="B234" s="2"/>
      <c r="C234" s="2"/>
      <c r="D234" s="4"/>
      <c r="E234" s="4"/>
      <c r="F234" s="4"/>
      <c r="G234" s="4"/>
      <c r="H234" s="4"/>
      <c r="I234" s="4"/>
      <c r="J234" s="4"/>
      <c r="K234" s="4"/>
      <c r="L234" s="4"/>
      <c r="M234" s="4"/>
      <c r="N234" s="4"/>
      <c r="O234" s="4"/>
      <c r="P234" s="4"/>
      <c r="Q234" s="643"/>
      <c r="R234" s="643"/>
      <c r="S234" s="896"/>
      <c r="T234" s="902"/>
      <c r="U234" s="646"/>
      <c r="V234" s="4"/>
      <c r="W234" s="4"/>
      <c r="X234" s="4"/>
      <c r="Y234" s="4"/>
      <c r="Z234" s="4"/>
    </row>
    <row r="235" spans="1:26" ht="15.75" customHeight="1" x14ac:dyDescent="0.2">
      <c r="A235" s="2"/>
      <c r="B235" s="2"/>
      <c r="C235" s="2"/>
      <c r="D235" s="4"/>
      <c r="E235" s="4"/>
      <c r="F235" s="4"/>
      <c r="G235" s="4"/>
      <c r="H235" s="4"/>
      <c r="I235" s="4"/>
      <c r="J235" s="4"/>
      <c r="K235" s="4"/>
      <c r="L235" s="4"/>
      <c r="M235" s="4"/>
      <c r="N235" s="4"/>
      <c r="O235" s="4"/>
      <c r="P235" s="4"/>
      <c r="Q235" s="643"/>
      <c r="R235" s="643"/>
      <c r="S235" s="896"/>
      <c r="T235" s="902"/>
      <c r="U235" s="646"/>
      <c r="V235" s="4"/>
      <c r="W235" s="4"/>
      <c r="X235" s="4"/>
      <c r="Y235" s="4"/>
      <c r="Z235" s="4"/>
    </row>
    <row r="236" spans="1:26" ht="15.75" customHeight="1" x14ac:dyDescent="0.2">
      <c r="A236" s="2"/>
      <c r="B236" s="2"/>
      <c r="C236" s="2"/>
      <c r="D236" s="4"/>
      <c r="E236" s="4"/>
      <c r="F236" s="4"/>
      <c r="G236" s="4"/>
      <c r="H236" s="4"/>
      <c r="I236" s="4"/>
      <c r="J236" s="4"/>
      <c r="K236" s="4"/>
      <c r="L236" s="4"/>
      <c r="M236" s="4"/>
      <c r="N236" s="4"/>
      <c r="O236" s="4"/>
      <c r="P236" s="4"/>
      <c r="Q236" s="643"/>
      <c r="R236" s="643"/>
      <c r="S236" s="896"/>
      <c r="T236" s="902"/>
      <c r="U236" s="646"/>
      <c r="V236" s="4"/>
      <c r="W236" s="4"/>
      <c r="X236" s="4"/>
      <c r="Y236" s="4"/>
      <c r="Z236" s="4"/>
    </row>
    <row r="237" spans="1:26" ht="15.75" customHeight="1" x14ac:dyDescent="0.2">
      <c r="A237" s="2"/>
      <c r="B237" s="2"/>
      <c r="C237" s="2"/>
      <c r="D237" s="4"/>
      <c r="E237" s="4"/>
      <c r="F237" s="4"/>
      <c r="G237" s="4"/>
      <c r="H237" s="4"/>
      <c r="I237" s="4"/>
      <c r="J237" s="4"/>
      <c r="K237" s="4"/>
      <c r="L237" s="4"/>
      <c r="M237" s="4"/>
      <c r="N237" s="4"/>
      <c r="O237" s="4"/>
      <c r="P237" s="4"/>
      <c r="Q237" s="643"/>
      <c r="R237" s="643"/>
      <c r="S237" s="896"/>
      <c r="T237" s="902"/>
      <c r="U237" s="646"/>
      <c r="V237" s="4"/>
      <c r="W237" s="4"/>
      <c r="X237" s="4"/>
      <c r="Y237" s="4"/>
      <c r="Z237" s="4"/>
    </row>
    <row r="238" spans="1:26" ht="15.75" customHeight="1" x14ac:dyDescent="0.2">
      <c r="A238" s="2"/>
      <c r="B238" s="2"/>
      <c r="C238" s="2"/>
      <c r="D238" s="4"/>
      <c r="E238" s="4"/>
      <c r="F238" s="4"/>
      <c r="G238" s="4"/>
      <c r="H238" s="4"/>
      <c r="I238" s="4"/>
      <c r="J238" s="4"/>
      <c r="K238" s="4"/>
      <c r="L238" s="4"/>
      <c r="M238" s="4"/>
      <c r="N238" s="4"/>
      <c r="O238" s="4"/>
      <c r="P238" s="4"/>
      <c r="Q238" s="643"/>
      <c r="R238" s="643"/>
      <c r="S238" s="896"/>
      <c r="T238" s="902"/>
      <c r="U238" s="646"/>
      <c r="V238" s="4"/>
      <c r="W238" s="4"/>
      <c r="X238" s="4"/>
      <c r="Y238" s="4"/>
      <c r="Z238" s="4"/>
    </row>
    <row r="239" spans="1:26" ht="15.75" customHeight="1" x14ac:dyDescent="0.2">
      <c r="A239" s="2"/>
      <c r="B239" s="2"/>
      <c r="C239" s="2"/>
      <c r="D239" s="4"/>
      <c r="E239" s="4"/>
      <c r="F239" s="4"/>
      <c r="G239" s="4"/>
      <c r="H239" s="4"/>
      <c r="I239" s="4"/>
      <c r="J239" s="4"/>
      <c r="K239" s="4"/>
      <c r="L239" s="4"/>
      <c r="M239" s="4"/>
      <c r="N239" s="4"/>
      <c r="O239" s="4"/>
      <c r="P239" s="4"/>
      <c r="Q239" s="643"/>
      <c r="R239" s="643"/>
      <c r="S239" s="896"/>
      <c r="T239" s="902"/>
      <c r="U239" s="646"/>
      <c r="V239" s="4"/>
      <c r="W239" s="4"/>
      <c r="X239" s="4"/>
      <c r="Y239" s="4"/>
      <c r="Z239" s="4"/>
    </row>
    <row r="240" spans="1:26" ht="15.75" customHeight="1" x14ac:dyDescent="0.2">
      <c r="A240" s="2"/>
      <c r="B240" s="2"/>
      <c r="C240" s="2"/>
      <c r="D240" s="4"/>
      <c r="E240" s="4"/>
      <c r="F240" s="4"/>
      <c r="G240" s="4"/>
      <c r="H240" s="4"/>
      <c r="I240" s="4"/>
      <c r="J240" s="4"/>
      <c r="K240" s="4"/>
      <c r="L240" s="4"/>
      <c r="M240" s="4"/>
      <c r="N240" s="4"/>
      <c r="O240" s="4"/>
      <c r="P240" s="4"/>
      <c r="Q240" s="643"/>
      <c r="R240" s="643"/>
      <c r="S240" s="896"/>
      <c r="T240" s="902"/>
      <c r="U240" s="646"/>
      <c r="V240" s="4"/>
      <c r="W240" s="4"/>
      <c r="X240" s="4"/>
      <c r="Y240" s="4"/>
      <c r="Z240" s="4"/>
    </row>
    <row r="241" spans="1:26" ht="15.75" customHeight="1" x14ac:dyDescent="0.2">
      <c r="A241" s="2"/>
      <c r="B241" s="2"/>
      <c r="C241" s="2"/>
      <c r="D241" s="4"/>
      <c r="E241" s="4"/>
      <c r="F241" s="4"/>
      <c r="G241" s="4"/>
      <c r="H241" s="4"/>
      <c r="I241" s="4"/>
      <c r="J241" s="4"/>
      <c r="K241" s="4"/>
      <c r="L241" s="4"/>
      <c r="M241" s="4"/>
      <c r="N241" s="4"/>
      <c r="O241" s="4"/>
      <c r="P241" s="4"/>
      <c r="Q241" s="643"/>
      <c r="R241" s="643"/>
      <c r="S241" s="896"/>
      <c r="T241" s="902"/>
      <c r="U241" s="646"/>
      <c r="V241" s="4"/>
      <c r="W241" s="4"/>
      <c r="X241" s="4"/>
      <c r="Y241" s="4"/>
      <c r="Z241" s="4"/>
    </row>
    <row r="242" spans="1:26" ht="15.75" customHeight="1" x14ac:dyDescent="0.2">
      <c r="A242" s="2"/>
      <c r="B242" s="2"/>
      <c r="C242" s="2"/>
      <c r="D242" s="4"/>
      <c r="E242" s="4"/>
      <c r="F242" s="4"/>
      <c r="G242" s="4"/>
      <c r="H242" s="4"/>
      <c r="I242" s="4"/>
      <c r="J242" s="4"/>
      <c r="K242" s="4"/>
      <c r="L242" s="4"/>
      <c r="M242" s="4"/>
      <c r="N242" s="4"/>
      <c r="O242" s="4"/>
      <c r="P242" s="4"/>
      <c r="Q242" s="643"/>
      <c r="R242" s="643"/>
      <c r="S242" s="896"/>
      <c r="T242" s="902"/>
      <c r="U242" s="646"/>
      <c r="V242" s="4"/>
      <c r="W242" s="4"/>
      <c r="X242" s="4"/>
      <c r="Y242" s="4"/>
      <c r="Z242" s="4"/>
    </row>
    <row r="243" spans="1:26" ht="15.75" customHeight="1" x14ac:dyDescent="0.2">
      <c r="A243" s="2"/>
      <c r="B243" s="2"/>
      <c r="C243" s="2"/>
      <c r="D243" s="4"/>
      <c r="E243" s="4"/>
      <c r="F243" s="4"/>
      <c r="G243" s="4"/>
      <c r="H243" s="4"/>
      <c r="I243" s="4"/>
      <c r="J243" s="4"/>
      <c r="K243" s="4"/>
      <c r="L243" s="4"/>
      <c r="M243" s="4"/>
      <c r="N243" s="4"/>
      <c r="O243" s="4"/>
      <c r="P243" s="4"/>
      <c r="Q243" s="643"/>
      <c r="R243" s="643"/>
      <c r="S243" s="896"/>
      <c r="T243" s="902"/>
      <c r="U243" s="646"/>
      <c r="V243" s="4"/>
      <c r="W243" s="4"/>
      <c r="X243" s="4"/>
      <c r="Y243" s="4"/>
      <c r="Z243" s="4"/>
    </row>
    <row r="244" spans="1:26" ht="15.75" customHeight="1" x14ac:dyDescent="0.2">
      <c r="A244" s="2"/>
      <c r="B244" s="2"/>
      <c r="C244" s="2"/>
      <c r="D244" s="4"/>
      <c r="E244" s="4"/>
      <c r="F244" s="4"/>
      <c r="G244" s="4"/>
      <c r="H244" s="4"/>
      <c r="I244" s="4"/>
      <c r="J244" s="4"/>
      <c r="K244" s="4"/>
      <c r="L244" s="4"/>
      <c r="M244" s="4"/>
      <c r="N244" s="4"/>
      <c r="O244" s="4"/>
      <c r="P244" s="4"/>
      <c r="Q244" s="643"/>
      <c r="R244" s="643"/>
      <c r="S244" s="896"/>
      <c r="T244" s="902"/>
      <c r="U244" s="646"/>
      <c r="V244" s="4"/>
      <c r="W244" s="4"/>
      <c r="X244" s="4"/>
      <c r="Y244" s="4"/>
      <c r="Z244" s="4"/>
    </row>
    <row r="245" spans="1:26" ht="15.75" customHeight="1" x14ac:dyDescent="0.2">
      <c r="A245" s="2"/>
      <c r="B245" s="2"/>
      <c r="C245" s="2"/>
      <c r="D245" s="4"/>
      <c r="E245" s="4"/>
      <c r="F245" s="4"/>
      <c r="G245" s="4"/>
      <c r="H245" s="4"/>
      <c r="I245" s="4"/>
      <c r="J245" s="4"/>
      <c r="K245" s="4"/>
      <c r="L245" s="4"/>
      <c r="M245" s="4"/>
      <c r="N245" s="4"/>
      <c r="O245" s="4"/>
      <c r="P245" s="4"/>
      <c r="Q245" s="643"/>
      <c r="R245" s="643"/>
      <c r="S245" s="896"/>
      <c r="T245" s="902"/>
      <c r="U245" s="646"/>
      <c r="V245" s="4"/>
      <c r="W245" s="4"/>
      <c r="X245" s="4"/>
      <c r="Y245" s="4"/>
      <c r="Z245" s="4"/>
    </row>
    <row r="246" spans="1:26" ht="15.75" customHeight="1" x14ac:dyDescent="0.2">
      <c r="A246" s="2"/>
      <c r="B246" s="2"/>
      <c r="C246" s="2"/>
      <c r="D246" s="4"/>
      <c r="E246" s="4"/>
      <c r="F246" s="4"/>
      <c r="G246" s="4"/>
      <c r="H246" s="4"/>
      <c r="I246" s="4"/>
      <c r="J246" s="4"/>
      <c r="K246" s="4"/>
      <c r="L246" s="4"/>
      <c r="M246" s="4"/>
      <c r="N246" s="4"/>
      <c r="O246" s="4"/>
      <c r="P246" s="4"/>
      <c r="Q246" s="643"/>
      <c r="R246" s="643"/>
      <c r="S246" s="896"/>
      <c r="T246" s="902"/>
      <c r="U246" s="646"/>
      <c r="V246" s="4"/>
      <c r="W246" s="4"/>
      <c r="X246" s="4"/>
      <c r="Y246" s="4"/>
      <c r="Z246" s="4"/>
    </row>
    <row r="247" spans="1:26" ht="15.75" customHeight="1" x14ac:dyDescent="0.2">
      <c r="A247" s="2"/>
      <c r="B247" s="2"/>
      <c r="C247" s="2"/>
      <c r="D247" s="4"/>
      <c r="E247" s="4"/>
      <c r="F247" s="4"/>
      <c r="G247" s="4"/>
      <c r="H247" s="4"/>
      <c r="I247" s="4"/>
      <c r="J247" s="4"/>
      <c r="K247" s="4"/>
      <c r="L247" s="4"/>
      <c r="M247" s="4"/>
      <c r="N247" s="4"/>
      <c r="O247" s="4"/>
      <c r="P247" s="4"/>
      <c r="Q247" s="643"/>
      <c r="R247" s="643"/>
      <c r="S247" s="896"/>
      <c r="T247" s="902"/>
      <c r="U247" s="646"/>
      <c r="V247" s="4"/>
      <c r="W247" s="4"/>
      <c r="X247" s="4"/>
      <c r="Y247" s="4"/>
      <c r="Z247" s="4"/>
    </row>
    <row r="248" spans="1:26" ht="15.75" customHeight="1" x14ac:dyDescent="0.2">
      <c r="A248" s="2"/>
      <c r="B248" s="2"/>
      <c r="C248" s="2"/>
      <c r="D248" s="4"/>
      <c r="E248" s="4"/>
      <c r="F248" s="4"/>
      <c r="G248" s="4"/>
      <c r="H248" s="4"/>
      <c r="I248" s="4"/>
      <c r="J248" s="4"/>
      <c r="K248" s="4"/>
      <c r="L248" s="4"/>
      <c r="M248" s="4"/>
      <c r="N248" s="4"/>
      <c r="O248" s="4"/>
      <c r="P248" s="4"/>
      <c r="Q248" s="643"/>
      <c r="R248" s="643"/>
      <c r="S248" s="896"/>
      <c r="T248" s="902"/>
      <c r="U248" s="646"/>
      <c r="V248" s="4"/>
      <c r="W248" s="4"/>
      <c r="X248" s="4"/>
      <c r="Y248" s="4"/>
      <c r="Z248" s="4"/>
    </row>
    <row r="249" spans="1:26" ht="15.75" customHeight="1" x14ac:dyDescent="0.2">
      <c r="A249" s="2"/>
      <c r="B249" s="2"/>
      <c r="C249" s="2"/>
      <c r="D249" s="4"/>
      <c r="E249" s="4"/>
      <c r="F249" s="4"/>
      <c r="G249" s="4"/>
      <c r="H249" s="4"/>
      <c r="I249" s="4"/>
      <c r="J249" s="4"/>
      <c r="K249" s="4"/>
      <c r="L249" s="4"/>
      <c r="M249" s="4"/>
      <c r="N249" s="4"/>
      <c r="O249" s="4"/>
      <c r="P249" s="4"/>
      <c r="Q249" s="643"/>
      <c r="R249" s="643"/>
      <c r="S249" s="896"/>
      <c r="T249" s="902"/>
      <c r="U249" s="646"/>
      <c r="V249" s="4"/>
      <c r="W249" s="4"/>
      <c r="X249" s="4"/>
      <c r="Y249" s="4"/>
      <c r="Z249" s="4"/>
    </row>
    <row r="250" spans="1:26" ht="15.75" customHeight="1" x14ac:dyDescent="0.2">
      <c r="A250" s="2"/>
      <c r="B250" s="2"/>
      <c r="C250" s="2"/>
      <c r="D250" s="4"/>
      <c r="E250" s="4"/>
      <c r="F250" s="4"/>
      <c r="G250" s="4"/>
      <c r="H250" s="4"/>
      <c r="I250" s="4"/>
      <c r="J250" s="4"/>
      <c r="K250" s="4"/>
      <c r="L250" s="4"/>
      <c r="M250" s="4"/>
      <c r="N250" s="4"/>
      <c r="O250" s="4"/>
      <c r="P250" s="4"/>
      <c r="Q250" s="643"/>
      <c r="R250" s="643"/>
      <c r="S250" s="896"/>
      <c r="T250" s="902"/>
      <c r="U250" s="646"/>
      <c r="V250" s="4"/>
      <c r="W250" s="4"/>
      <c r="X250" s="4"/>
      <c r="Y250" s="4"/>
      <c r="Z250" s="4"/>
    </row>
    <row r="251" spans="1:26" ht="15.75" customHeight="1" x14ac:dyDescent="0.2">
      <c r="A251" s="2"/>
      <c r="B251" s="2"/>
      <c r="C251" s="2"/>
      <c r="D251" s="4"/>
      <c r="E251" s="4"/>
      <c r="F251" s="4"/>
      <c r="G251" s="4"/>
      <c r="H251" s="4"/>
      <c r="I251" s="4"/>
      <c r="J251" s="4"/>
      <c r="K251" s="4"/>
      <c r="L251" s="4"/>
      <c r="M251" s="4"/>
      <c r="N251" s="4"/>
      <c r="O251" s="4"/>
      <c r="P251" s="4"/>
      <c r="Q251" s="643"/>
      <c r="R251" s="643"/>
      <c r="S251" s="896"/>
      <c r="T251" s="902"/>
      <c r="U251" s="646"/>
      <c r="V251" s="4"/>
      <c r="W251" s="4"/>
      <c r="X251" s="4"/>
      <c r="Y251" s="4"/>
      <c r="Z251" s="4"/>
    </row>
    <row r="252" spans="1:26" ht="15.75" customHeight="1" x14ac:dyDescent="0.2">
      <c r="A252" s="2"/>
      <c r="B252" s="2"/>
      <c r="C252" s="2"/>
      <c r="D252" s="4"/>
      <c r="E252" s="4"/>
      <c r="F252" s="4"/>
      <c r="G252" s="4"/>
      <c r="H252" s="4"/>
      <c r="I252" s="4"/>
      <c r="J252" s="4"/>
      <c r="K252" s="4"/>
      <c r="L252" s="4"/>
      <c r="M252" s="4"/>
      <c r="N252" s="4"/>
      <c r="O252" s="4"/>
      <c r="P252" s="4"/>
      <c r="Q252" s="643"/>
      <c r="R252" s="643"/>
      <c r="S252" s="896"/>
      <c r="T252" s="902"/>
      <c r="U252" s="646"/>
      <c r="V252" s="4"/>
      <c r="W252" s="4"/>
      <c r="X252" s="4"/>
      <c r="Y252" s="4"/>
      <c r="Z252" s="4"/>
    </row>
    <row r="253" spans="1:26" ht="15.75" customHeight="1" x14ac:dyDescent="0.2">
      <c r="A253" s="2"/>
      <c r="B253" s="2"/>
      <c r="C253" s="2"/>
      <c r="D253" s="4"/>
      <c r="E253" s="4"/>
      <c r="F253" s="4"/>
      <c r="G253" s="4"/>
      <c r="H253" s="4"/>
      <c r="I253" s="4"/>
      <c r="J253" s="4"/>
      <c r="K253" s="4"/>
      <c r="L253" s="4"/>
      <c r="M253" s="4"/>
      <c r="N253" s="4"/>
      <c r="O253" s="4"/>
      <c r="P253" s="4"/>
      <c r="Q253" s="643"/>
      <c r="R253" s="643"/>
      <c r="S253" s="896"/>
      <c r="T253" s="902"/>
      <c r="U253" s="646"/>
      <c r="V253" s="4"/>
      <c r="W253" s="4"/>
      <c r="X253" s="4"/>
      <c r="Y253" s="4"/>
      <c r="Z253" s="4"/>
    </row>
    <row r="254" spans="1:26" ht="15.75" customHeight="1" x14ac:dyDescent="0.2">
      <c r="A254" s="2"/>
      <c r="B254" s="2"/>
      <c r="C254" s="2"/>
      <c r="D254" s="4"/>
      <c r="E254" s="4"/>
      <c r="F254" s="4"/>
      <c r="G254" s="4"/>
      <c r="H254" s="4"/>
      <c r="I254" s="4"/>
      <c r="J254" s="4"/>
      <c r="K254" s="4"/>
      <c r="L254" s="4"/>
      <c r="M254" s="4"/>
      <c r="N254" s="4"/>
      <c r="O254" s="4"/>
      <c r="P254" s="4"/>
      <c r="Q254" s="643"/>
      <c r="R254" s="643"/>
      <c r="S254" s="896"/>
      <c r="T254" s="902"/>
      <c r="U254" s="646"/>
      <c r="V254" s="4"/>
      <c r="W254" s="4"/>
      <c r="X254" s="4"/>
      <c r="Y254" s="4"/>
      <c r="Z254" s="4"/>
    </row>
    <row r="255" spans="1:26" ht="15.75" customHeight="1" x14ac:dyDescent="0.2">
      <c r="A255" s="2"/>
      <c r="B255" s="2"/>
      <c r="C255" s="2"/>
      <c r="D255" s="4"/>
      <c r="E255" s="4"/>
      <c r="F255" s="4"/>
      <c r="G255" s="4"/>
      <c r="H255" s="4"/>
      <c r="I255" s="4"/>
      <c r="J255" s="4"/>
      <c r="K255" s="4"/>
      <c r="L255" s="4"/>
      <c r="M255" s="4"/>
      <c r="N255" s="4"/>
      <c r="O255" s="4"/>
      <c r="P255" s="4"/>
      <c r="Q255" s="643"/>
      <c r="R255" s="643"/>
      <c r="S255" s="896"/>
      <c r="T255" s="902"/>
      <c r="U255" s="646"/>
      <c r="V255" s="4"/>
      <c r="W255" s="4"/>
      <c r="X255" s="4"/>
      <c r="Y255" s="4"/>
      <c r="Z255" s="4"/>
    </row>
    <row r="256" spans="1:26" ht="15.75" customHeight="1" x14ac:dyDescent="0.2">
      <c r="A256" s="2"/>
      <c r="B256" s="2"/>
      <c r="C256" s="2"/>
      <c r="D256" s="4"/>
      <c r="E256" s="4"/>
      <c r="F256" s="4"/>
      <c r="G256" s="4"/>
      <c r="H256" s="4"/>
      <c r="I256" s="4"/>
      <c r="J256" s="4"/>
      <c r="K256" s="4"/>
      <c r="L256" s="4"/>
      <c r="M256" s="4"/>
      <c r="N256" s="4"/>
      <c r="O256" s="4"/>
      <c r="P256" s="4"/>
      <c r="Q256" s="643"/>
      <c r="R256" s="643"/>
      <c r="S256" s="896"/>
      <c r="T256" s="902"/>
      <c r="U256" s="646"/>
      <c r="V256" s="4"/>
      <c r="W256" s="4"/>
      <c r="X256" s="4"/>
      <c r="Y256" s="4"/>
      <c r="Z256" s="4"/>
    </row>
    <row r="257" spans="1:26" ht="15.75" customHeight="1" x14ac:dyDescent="0.2">
      <c r="A257" s="2"/>
      <c r="B257" s="2"/>
      <c r="C257" s="2"/>
      <c r="D257" s="4"/>
      <c r="E257" s="4"/>
      <c r="F257" s="4"/>
      <c r="G257" s="4"/>
      <c r="H257" s="4"/>
      <c r="I257" s="4"/>
      <c r="J257" s="4"/>
      <c r="K257" s="4"/>
      <c r="L257" s="4"/>
      <c r="M257" s="4"/>
      <c r="N257" s="4"/>
      <c r="O257" s="4"/>
      <c r="P257" s="4"/>
      <c r="Q257" s="643"/>
      <c r="R257" s="643"/>
      <c r="S257" s="896"/>
      <c r="T257" s="902"/>
      <c r="U257" s="646"/>
      <c r="V257" s="4"/>
      <c r="W257" s="4"/>
      <c r="X257" s="4"/>
      <c r="Y257" s="4"/>
      <c r="Z257" s="4"/>
    </row>
    <row r="258" spans="1:26" ht="15.75" customHeight="1" x14ac:dyDescent="0.2">
      <c r="A258" s="2"/>
      <c r="B258" s="2"/>
      <c r="C258" s="2"/>
      <c r="D258" s="4"/>
      <c r="E258" s="4"/>
      <c r="F258" s="4"/>
      <c r="G258" s="4"/>
      <c r="H258" s="4"/>
      <c r="I258" s="4"/>
      <c r="J258" s="4"/>
      <c r="K258" s="4"/>
      <c r="L258" s="4"/>
      <c r="M258" s="4"/>
      <c r="N258" s="4"/>
      <c r="O258" s="4"/>
      <c r="P258" s="4"/>
      <c r="Q258" s="643"/>
      <c r="R258" s="643"/>
      <c r="S258" s="896"/>
      <c r="T258" s="902"/>
      <c r="U258" s="646"/>
      <c r="V258" s="4"/>
      <c r="W258" s="4"/>
      <c r="X258" s="4"/>
      <c r="Y258" s="4"/>
      <c r="Z258" s="4"/>
    </row>
    <row r="259" spans="1:26" ht="15.75" customHeight="1" x14ac:dyDescent="0.2">
      <c r="A259" s="2"/>
      <c r="B259" s="2"/>
      <c r="C259" s="2"/>
      <c r="D259" s="4"/>
      <c r="E259" s="4"/>
      <c r="F259" s="4"/>
      <c r="G259" s="4"/>
      <c r="H259" s="4"/>
      <c r="I259" s="4"/>
      <c r="J259" s="4"/>
      <c r="K259" s="4"/>
      <c r="L259" s="4"/>
      <c r="M259" s="4"/>
      <c r="N259" s="4"/>
      <c r="O259" s="4"/>
      <c r="P259" s="4"/>
      <c r="Q259" s="643"/>
      <c r="R259" s="643"/>
      <c r="S259" s="896"/>
      <c r="T259" s="902"/>
      <c r="U259" s="646"/>
      <c r="V259" s="4"/>
      <c r="W259" s="4"/>
      <c r="X259" s="4"/>
      <c r="Y259" s="4"/>
      <c r="Z259" s="4"/>
    </row>
    <row r="260" spans="1:26" ht="15.75" customHeight="1" x14ac:dyDescent="0.2">
      <c r="A260" s="2"/>
      <c r="B260" s="2"/>
      <c r="C260" s="2"/>
      <c r="D260" s="4"/>
      <c r="E260" s="4"/>
      <c r="F260" s="4"/>
      <c r="G260" s="4"/>
      <c r="H260" s="4"/>
      <c r="I260" s="4"/>
      <c r="J260" s="4"/>
      <c r="K260" s="4"/>
      <c r="L260" s="4"/>
      <c r="M260" s="4"/>
      <c r="N260" s="4"/>
      <c r="O260" s="4"/>
      <c r="P260" s="4"/>
      <c r="Q260" s="643"/>
      <c r="R260" s="643"/>
      <c r="S260" s="896"/>
      <c r="T260" s="902"/>
      <c r="U260" s="646"/>
      <c r="V260" s="4"/>
      <c r="W260" s="4"/>
      <c r="X260" s="4"/>
      <c r="Y260" s="4"/>
      <c r="Z260" s="4"/>
    </row>
    <row r="261" spans="1:26" ht="15.75" customHeight="1" x14ac:dyDescent="0.2">
      <c r="A261" s="2"/>
      <c r="B261" s="2"/>
      <c r="C261" s="2"/>
      <c r="D261" s="4"/>
      <c r="E261" s="4"/>
      <c r="F261" s="4"/>
      <c r="G261" s="4"/>
      <c r="H261" s="4"/>
      <c r="I261" s="4"/>
      <c r="J261" s="4"/>
      <c r="K261" s="4"/>
      <c r="L261" s="4"/>
      <c r="M261" s="4"/>
      <c r="N261" s="4"/>
      <c r="O261" s="4"/>
      <c r="P261" s="4"/>
      <c r="Q261" s="643"/>
      <c r="R261" s="643"/>
      <c r="S261" s="896"/>
      <c r="T261" s="902"/>
      <c r="U261" s="646"/>
      <c r="V261" s="4"/>
      <c r="W261" s="4"/>
      <c r="X261" s="4"/>
      <c r="Y261" s="4"/>
      <c r="Z261" s="4"/>
    </row>
    <row r="262" spans="1:26" ht="15.75" customHeight="1" x14ac:dyDescent="0.2">
      <c r="A262" s="2"/>
      <c r="B262" s="2"/>
      <c r="C262" s="2"/>
      <c r="D262" s="4"/>
      <c r="E262" s="4"/>
      <c r="F262" s="4"/>
      <c r="G262" s="4"/>
      <c r="H262" s="4"/>
      <c r="I262" s="4"/>
      <c r="J262" s="4"/>
      <c r="K262" s="4"/>
      <c r="L262" s="4"/>
      <c r="M262" s="4"/>
      <c r="N262" s="4"/>
      <c r="O262" s="4"/>
      <c r="P262" s="4"/>
      <c r="Q262" s="643"/>
      <c r="R262" s="643"/>
      <c r="S262" s="896"/>
      <c r="T262" s="902"/>
      <c r="U262" s="646"/>
      <c r="V262" s="4"/>
      <c r="W262" s="4"/>
      <c r="X262" s="4"/>
      <c r="Y262" s="4"/>
      <c r="Z262" s="4"/>
    </row>
    <row r="263" spans="1:26" ht="15.75" customHeight="1" x14ac:dyDescent="0.2">
      <c r="A263" s="2"/>
      <c r="B263" s="2"/>
      <c r="C263" s="2"/>
      <c r="D263" s="4"/>
      <c r="E263" s="4"/>
      <c r="F263" s="4"/>
      <c r="G263" s="4"/>
      <c r="H263" s="4"/>
      <c r="I263" s="4"/>
      <c r="J263" s="4"/>
      <c r="K263" s="4"/>
      <c r="L263" s="4"/>
      <c r="M263" s="4"/>
      <c r="N263" s="4"/>
      <c r="O263" s="4"/>
      <c r="P263" s="4"/>
      <c r="Q263" s="643"/>
      <c r="R263" s="643"/>
      <c r="S263" s="896"/>
      <c r="T263" s="902"/>
      <c r="U263" s="646"/>
      <c r="V263" s="4"/>
      <c r="W263" s="4"/>
      <c r="X263" s="4"/>
      <c r="Y263" s="4"/>
      <c r="Z263" s="4"/>
    </row>
    <row r="264" spans="1:26" ht="15.75" customHeight="1" x14ac:dyDescent="0.2">
      <c r="A264" s="2"/>
      <c r="B264" s="2"/>
      <c r="C264" s="2"/>
      <c r="D264" s="4"/>
      <c r="E264" s="4"/>
      <c r="F264" s="4"/>
      <c r="G264" s="4"/>
      <c r="H264" s="4"/>
      <c r="I264" s="4"/>
      <c r="J264" s="4"/>
      <c r="K264" s="4"/>
      <c r="L264" s="4"/>
      <c r="M264" s="4"/>
      <c r="N264" s="4"/>
      <c r="O264" s="4"/>
      <c r="P264" s="4"/>
      <c r="Q264" s="643"/>
      <c r="R264" s="643"/>
      <c r="S264" s="896"/>
      <c r="T264" s="902"/>
      <c r="U264" s="646"/>
      <c r="V264" s="4"/>
      <c r="W264" s="4"/>
      <c r="X264" s="4"/>
      <c r="Y264" s="4"/>
      <c r="Z264" s="4"/>
    </row>
    <row r="265" spans="1:26" ht="15.75" customHeight="1" x14ac:dyDescent="0.2">
      <c r="A265" s="2"/>
      <c r="B265" s="2"/>
      <c r="C265" s="2"/>
      <c r="D265" s="4"/>
      <c r="E265" s="4"/>
      <c r="F265" s="4"/>
      <c r="G265" s="4"/>
      <c r="H265" s="4"/>
      <c r="I265" s="4"/>
      <c r="J265" s="4"/>
      <c r="K265" s="4"/>
      <c r="L265" s="4"/>
      <c r="M265" s="4"/>
      <c r="N265" s="4"/>
      <c r="O265" s="4"/>
      <c r="P265" s="4"/>
      <c r="Q265" s="643"/>
      <c r="R265" s="643"/>
      <c r="S265" s="896"/>
      <c r="T265" s="902"/>
      <c r="U265" s="646"/>
      <c r="V265" s="4"/>
      <c r="W265" s="4"/>
      <c r="X265" s="4"/>
      <c r="Y265" s="4"/>
      <c r="Z265" s="4"/>
    </row>
    <row r="266" spans="1:26" ht="15.75" customHeight="1" x14ac:dyDescent="0.2">
      <c r="A266" s="2"/>
      <c r="B266" s="2"/>
      <c r="C266" s="2"/>
      <c r="D266" s="4"/>
      <c r="E266" s="4"/>
      <c r="F266" s="4"/>
      <c r="G266" s="4"/>
      <c r="H266" s="4"/>
      <c r="I266" s="4"/>
      <c r="J266" s="4"/>
      <c r="K266" s="4"/>
      <c r="L266" s="4"/>
      <c r="M266" s="4"/>
      <c r="N266" s="4"/>
      <c r="O266" s="4"/>
      <c r="P266" s="4"/>
      <c r="Q266" s="643"/>
      <c r="R266" s="643"/>
      <c r="S266" s="896"/>
      <c r="T266" s="902"/>
      <c r="U266" s="646"/>
      <c r="V266" s="4"/>
      <c r="W266" s="4"/>
      <c r="X266" s="4"/>
      <c r="Y266" s="4"/>
      <c r="Z266" s="4"/>
    </row>
    <row r="267" spans="1:26" ht="15.75" customHeight="1" x14ac:dyDescent="0.2">
      <c r="A267" s="2"/>
      <c r="B267" s="2"/>
      <c r="C267" s="2"/>
      <c r="D267" s="4"/>
      <c r="E267" s="4"/>
      <c r="F267" s="4"/>
      <c r="G267" s="4"/>
      <c r="H267" s="4"/>
      <c r="I267" s="4"/>
      <c r="J267" s="4"/>
      <c r="K267" s="4"/>
      <c r="L267" s="4"/>
      <c r="M267" s="4"/>
      <c r="N267" s="4"/>
      <c r="O267" s="4"/>
      <c r="P267" s="4"/>
      <c r="Q267" s="643"/>
      <c r="R267" s="643"/>
      <c r="S267" s="896"/>
      <c r="T267" s="902"/>
      <c r="U267" s="646"/>
      <c r="V267" s="4"/>
      <c r="W267" s="4"/>
      <c r="X267" s="4"/>
      <c r="Y267" s="4"/>
      <c r="Z267" s="4"/>
    </row>
    <row r="268" spans="1:26" ht="15.75" customHeight="1" x14ac:dyDescent="0.2">
      <c r="A268" s="2"/>
      <c r="B268" s="2"/>
      <c r="C268" s="2"/>
      <c r="D268" s="4"/>
      <c r="E268" s="4"/>
      <c r="F268" s="4"/>
      <c r="G268" s="4"/>
      <c r="H268" s="4"/>
      <c r="I268" s="4"/>
      <c r="J268" s="4"/>
      <c r="K268" s="4"/>
      <c r="L268" s="4"/>
      <c r="M268" s="4"/>
      <c r="N268" s="4"/>
      <c r="O268" s="4"/>
      <c r="P268" s="4"/>
      <c r="Q268" s="643"/>
      <c r="R268" s="643"/>
      <c r="S268" s="896"/>
      <c r="T268" s="902"/>
      <c r="U268" s="646"/>
      <c r="V268" s="4"/>
      <c r="W268" s="4"/>
      <c r="X268" s="4"/>
      <c r="Y268" s="4"/>
      <c r="Z268" s="4"/>
    </row>
    <row r="269" spans="1:26" ht="15.75" customHeight="1" x14ac:dyDescent="0.2">
      <c r="A269" s="2"/>
      <c r="B269" s="2"/>
      <c r="C269" s="2"/>
      <c r="D269" s="4"/>
      <c r="E269" s="4"/>
      <c r="F269" s="4"/>
      <c r="G269" s="4"/>
      <c r="H269" s="4"/>
      <c r="I269" s="4"/>
      <c r="J269" s="4"/>
      <c r="K269" s="4"/>
      <c r="L269" s="4"/>
      <c r="M269" s="4"/>
      <c r="N269" s="4"/>
      <c r="O269" s="4"/>
      <c r="P269" s="4"/>
      <c r="Q269" s="643"/>
      <c r="R269" s="643"/>
      <c r="S269" s="896"/>
      <c r="T269" s="902"/>
      <c r="U269" s="646"/>
      <c r="V269" s="4"/>
      <c r="W269" s="4"/>
      <c r="X269" s="4"/>
      <c r="Y269" s="4"/>
      <c r="Z269" s="4"/>
    </row>
    <row r="270" spans="1:26" ht="15.75" customHeight="1" x14ac:dyDescent="0.2">
      <c r="A270" s="2"/>
      <c r="B270" s="2"/>
      <c r="C270" s="2"/>
      <c r="D270" s="4"/>
      <c r="E270" s="4"/>
      <c r="F270" s="4"/>
      <c r="G270" s="4"/>
      <c r="H270" s="4"/>
      <c r="I270" s="4"/>
      <c r="J270" s="4"/>
      <c r="K270" s="4"/>
      <c r="L270" s="4"/>
      <c r="M270" s="4"/>
      <c r="N270" s="4"/>
      <c r="O270" s="4"/>
      <c r="P270" s="4"/>
      <c r="Q270" s="643"/>
      <c r="R270" s="643"/>
      <c r="S270" s="896"/>
      <c r="T270" s="902"/>
      <c r="U270" s="646"/>
      <c r="V270" s="4"/>
      <c r="W270" s="4"/>
      <c r="X270" s="4"/>
      <c r="Y270" s="4"/>
      <c r="Z270" s="4"/>
    </row>
    <row r="271" spans="1:26" ht="15.75" customHeight="1" x14ac:dyDescent="0.2">
      <c r="A271" s="2"/>
      <c r="B271" s="2"/>
      <c r="C271" s="2"/>
      <c r="D271" s="4"/>
      <c r="E271" s="4"/>
      <c r="F271" s="4"/>
      <c r="G271" s="4"/>
      <c r="H271" s="4"/>
      <c r="I271" s="4"/>
      <c r="J271" s="4"/>
      <c r="K271" s="4"/>
      <c r="L271" s="4"/>
      <c r="M271" s="4"/>
      <c r="N271" s="4"/>
      <c r="O271" s="4"/>
      <c r="P271" s="4"/>
      <c r="Q271" s="643"/>
      <c r="R271" s="643"/>
      <c r="S271" s="896"/>
      <c r="T271" s="902"/>
      <c r="U271" s="646"/>
      <c r="V271" s="4"/>
      <c r="W271" s="4"/>
      <c r="X271" s="4"/>
      <c r="Y271" s="4"/>
      <c r="Z271" s="4"/>
    </row>
    <row r="272" spans="1:26" ht="15.75" customHeight="1" x14ac:dyDescent="0.2">
      <c r="A272" s="2"/>
      <c r="B272" s="2"/>
      <c r="C272" s="2"/>
      <c r="D272" s="4"/>
      <c r="E272" s="4"/>
      <c r="F272" s="4"/>
      <c r="G272" s="4"/>
      <c r="H272" s="4"/>
      <c r="I272" s="4"/>
      <c r="J272" s="4"/>
      <c r="K272" s="4"/>
      <c r="L272" s="4"/>
      <c r="M272" s="4"/>
      <c r="N272" s="4"/>
      <c r="O272" s="4"/>
      <c r="P272" s="4"/>
      <c r="Q272" s="643"/>
      <c r="R272" s="643"/>
      <c r="S272" s="896"/>
      <c r="T272" s="902"/>
      <c r="U272" s="646"/>
      <c r="V272" s="4"/>
      <c r="W272" s="4"/>
      <c r="X272" s="4"/>
      <c r="Y272" s="4"/>
      <c r="Z272" s="4"/>
    </row>
    <row r="273" spans="1:26" ht="15.75" customHeight="1" x14ac:dyDescent="0.2">
      <c r="A273" s="2"/>
      <c r="B273" s="2"/>
      <c r="C273" s="2"/>
      <c r="D273" s="4"/>
      <c r="E273" s="4"/>
      <c r="F273" s="4"/>
      <c r="G273" s="4"/>
      <c r="H273" s="4"/>
      <c r="I273" s="4"/>
      <c r="J273" s="4"/>
      <c r="K273" s="4"/>
      <c r="L273" s="4"/>
      <c r="M273" s="4"/>
      <c r="N273" s="4"/>
      <c r="O273" s="4"/>
      <c r="P273" s="4"/>
      <c r="Q273" s="643"/>
      <c r="R273" s="643"/>
      <c r="S273" s="896"/>
      <c r="T273" s="902"/>
      <c r="U273" s="646"/>
      <c r="V273" s="4"/>
      <c r="W273" s="4"/>
      <c r="X273" s="4"/>
      <c r="Y273" s="4"/>
      <c r="Z273" s="4"/>
    </row>
    <row r="274" spans="1:26" ht="15.75" customHeight="1" x14ac:dyDescent="0.2">
      <c r="A274" s="2"/>
      <c r="B274" s="2"/>
      <c r="C274" s="2"/>
      <c r="D274" s="4"/>
      <c r="E274" s="4"/>
      <c r="F274" s="4"/>
      <c r="G274" s="4"/>
      <c r="H274" s="4"/>
      <c r="I274" s="4"/>
      <c r="J274" s="4"/>
      <c r="K274" s="4"/>
      <c r="L274" s="4"/>
      <c r="M274" s="4"/>
      <c r="N274" s="4"/>
      <c r="O274" s="4"/>
      <c r="P274" s="4"/>
      <c r="Q274" s="643"/>
      <c r="R274" s="643"/>
      <c r="S274" s="896"/>
      <c r="T274" s="902"/>
      <c r="U274" s="646"/>
      <c r="V274" s="4"/>
      <c r="W274" s="4"/>
      <c r="X274" s="4"/>
      <c r="Y274" s="4"/>
      <c r="Z274" s="4"/>
    </row>
    <row r="275" spans="1:26" ht="15.75" customHeight="1" x14ac:dyDescent="0.2">
      <c r="A275" s="2"/>
      <c r="B275" s="2"/>
      <c r="C275" s="2"/>
      <c r="D275" s="4"/>
      <c r="E275" s="4"/>
      <c r="F275" s="4"/>
      <c r="G275" s="4"/>
      <c r="H275" s="4"/>
      <c r="I275" s="4"/>
      <c r="J275" s="4"/>
      <c r="K275" s="4"/>
      <c r="L275" s="4"/>
      <c r="M275" s="4"/>
      <c r="N275" s="4"/>
      <c r="O275" s="4"/>
      <c r="P275" s="4"/>
      <c r="Q275" s="643"/>
      <c r="R275" s="643"/>
      <c r="S275" s="896"/>
      <c r="T275" s="902"/>
      <c r="U275" s="646"/>
      <c r="V275" s="4"/>
      <c r="W275" s="4"/>
      <c r="X275" s="4"/>
      <c r="Y275" s="4"/>
      <c r="Z275" s="4"/>
    </row>
    <row r="276" spans="1:26" ht="15.75" customHeight="1" x14ac:dyDescent="0.2">
      <c r="A276" s="2"/>
      <c r="B276" s="2"/>
      <c r="C276" s="2"/>
      <c r="D276" s="4"/>
      <c r="E276" s="4"/>
      <c r="F276" s="4"/>
      <c r="G276" s="4"/>
      <c r="H276" s="4"/>
      <c r="I276" s="4"/>
      <c r="J276" s="4"/>
      <c r="K276" s="4"/>
      <c r="L276" s="4"/>
      <c r="M276" s="4"/>
      <c r="N276" s="4"/>
      <c r="O276" s="4"/>
      <c r="P276" s="4"/>
      <c r="Q276" s="643"/>
      <c r="R276" s="643"/>
      <c r="S276" s="896"/>
      <c r="T276" s="902"/>
      <c r="U276" s="646"/>
      <c r="V276" s="4"/>
      <c r="W276" s="4"/>
      <c r="X276" s="4"/>
      <c r="Y276" s="4"/>
      <c r="Z276" s="4"/>
    </row>
    <row r="277" spans="1:26" ht="15.75" customHeight="1" x14ac:dyDescent="0.2">
      <c r="A277" s="2"/>
      <c r="B277" s="2"/>
      <c r="C277" s="2"/>
      <c r="D277" s="4"/>
      <c r="E277" s="4"/>
      <c r="F277" s="4"/>
      <c r="G277" s="4"/>
      <c r="H277" s="4"/>
      <c r="I277" s="4"/>
      <c r="J277" s="4"/>
      <c r="K277" s="4"/>
      <c r="L277" s="4"/>
      <c r="M277" s="4"/>
      <c r="N277" s="4"/>
      <c r="O277" s="4"/>
      <c r="P277" s="4"/>
      <c r="Q277" s="643"/>
      <c r="R277" s="643"/>
      <c r="S277" s="896"/>
      <c r="T277" s="902"/>
      <c r="U277" s="646"/>
      <c r="V277" s="4"/>
      <c r="W277" s="4"/>
      <c r="X277" s="4"/>
      <c r="Y277" s="4"/>
      <c r="Z277" s="4"/>
    </row>
    <row r="278" spans="1:26" ht="15.75" customHeight="1" x14ac:dyDescent="0.2">
      <c r="A278" s="2"/>
      <c r="B278" s="2"/>
      <c r="C278" s="2"/>
      <c r="D278" s="4"/>
      <c r="E278" s="4"/>
      <c r="F278" s="4"/>
      <c r="G278" s="4"/>
      <c r="H278" s="4"/>
      <c r="I278" s="4"/>
      <c r="J278" s="4"/>
      <c r="K278" s="4"/>
      <c r="L278" s="4"/>
      <c r="M278" s="4"/>
      <c r="N278" s="4"/>
      <c r="O278" s="4"/>
      <c r="P278" s="4"/>
      <c r="Q278" s="643"/>
      <c r="R278" s="643"/>
      <c r="S278" s="896"/>
      <c r="T278" s="902"/>
      <c r="U278" s="646"/>
      <c r="V278" s="4"/>
      <c r="W278" s="4"/>
      <c r="X278" s="4"/>
      <c r="Y278" s="4"/>
      <c r="Z278" s="4"/>
    </row>
    <row r="279" spans="1:26" ht="15.75" customHeight="1" x14ac:dyDescent="0.2">
      <c r="A279" s="2"/>
      <c r="B279" s="2"/>
      <c r="C279" s="2"/>
      <c r="D279" s="4"/>
      <c r="E279" s="4"/>
      <c r="F279" s="4"/>
      <c r="G279" s="4"/>
      <c r="H279" s="4"/>
      <c r="I279" s="4"/>
      <c r="J279" s="4"/>
      <c r="K279" s="4"/>
      <c r="L279" s="4"/>
      <c r="M279" s="4"/>
      <c r="N279" s="4"/>
      <c r="O279" s="4"/>
      <c r="P279" s="4"/>
      <c r="Q279" s="643"/>
      <c r="R279" s="643"/>
      <c r="S279" s="896"/>
      <c r="T279" s="902"/>
      <c r="U279" s="646"/>
      <c r="V279" s="4"/>
      <c r="W279" s="4"/>
      <c r="X279" s="4"/>
      <c r="Y279" s="4"/>
      <c r="Z279" s="4"/>
    </row>
    <row r="280" spans="1:26" ht="15.75" customHeight="1" x14ac:dyDescent="0.2">
      <c r="A280" s="2"/>
      <c r="B280" s="2"/>
      <c r="C280" s="2"/>
      <c r="D280" s="4"/>
      <c r="E280" s="4"/>
      <c r="F280" s="4"/>
      <c r="G280" s="4"/>
      <c r="H280" s="4"/>
      <c r="I280" s="4"/>
      <c r="J280" s="4"/>
      <c r="K280" s="4"/>
      <c r="L280" s="4"/>
      <c r="M280" s="4"/>
      <c r="N280" s="4"/>
      <c r="O280" s="4"/>
      <c r="P280" s="4"/>
      <c r="Q280" s="643"/>
      <c r="R280" s="643"/>
      <c r="S280" s="896"/>
      <c r="T280" s="902"/>
      <c r="U280" s="646"/>
      <c r="V280" s="4"/>
      <c r="W280" s="4"/>
      <c r="X280" s="4"/>
      <c r="Y280" s="4"/>
      <c r="Z280" s="4"/>
    </row>
    <row r="281" spans="1:26" ht="15.75" customHeight="1" x14ac:dyDescent="0.2">
      <c r="A281" s="2"/>
      <c r="B281" s="2"/>
      <c r="C281" s="2"/>
      <c r="D281" s="4"/>
      <c r="E281" s="4"/>
      <c r="F281" s="4"/>
      <c r="G281" s="4"/>
      <c r="H281" s="4"/>
      <c r="I281" s="4"/>
      <c r="J281" s="4"/>
      <c r="K281" s="4"/>
      <c r="L281" s="4"/>
      <c r="M281" s="4"/>
      <c r="N281" s="4"/>
      <c r="O281" s="4"/>
      <c r="P281" s="4"/>
      <c r="Q281" s="643"/>
      <c r="R281" s="643"/>
      <c r="S281" s="896"/>
      <c r="T281" s="902"/>
      <c r="U281" s="646"/>
      <c r="V281" s="4"/>
      <c r="W281" s="4"/>
      <c r="X281" s="4"/>
      <c r="Y281" s="4"/>
      <c r="Z281" s="4"/>
    </row>
    <row r="282" spans="1:26" ht="15.75" customHeight="1" x14ac:dyDescent="0.2">
      <c r="A282" s="2"/>
      <c r="B282" s="2"/>
      <c r="C282" s="2"/>
      <c r="D282" s="4"/>
      <c r="E282" s="4"/>
      <c r="F282" s="4"/>
      <c r="G282" s="4"/>
      <c r="H282" s="4"/>
      <c r="I282" s="4"/>
      <c r="J282" s="4"/>
      <c r="K282" s="4"/>
      <c r="L282" s="4"/>
      <c r="M282" s="4"/>
      <c r="N282" s="4"/>
      <c r="O282" s="4"/>
      <c r="P282" s="4"/>
      <c r="Q282" s="643"/>
      <c r="R282" s="643"/>
      <c r="S282" s="896"/>
      <c r="T282" s="902"/>
      <c r="U282" s="646"/>
      <c r="V282" s="4"/>
      <c r="W282" s="4"/>
      <c r="X282" s="4"/>
      <c r="Y282" s="4"/>
      <c r="Z282" s="4"/>
    </row>
    <row r="283" spans="1:26" ht="15.75" customHeight="1" x14ac:dyDescent="0.2">
      <c r="A283" s="2"/>
      <c r="B283" s="2"/>
      <c r="C283" s="2"/>
      <c r="D283" s="4"/>
      <c r="E283" s="4"/>
      <c r="F283" s="4"/>
      <c r="G283" s="4"/>
      <c r="H283" s="4"/>
      <c r="I283" s="4"/>
      <c r="J283" s="4"/>
      <c r="K283" s="4"/>
      <c r="L283" s="4"/>
      <c r="M283" s="4"/>
      <c r="N283" s="4"/>
      <c r="O283" s="4"/>
      <c r="P283" s="4"/>
      <c r="Q283" s="643"/>
      <c r="R283" s="643"/>
      <c r="S283" s="896"/>
      <c r="T283" s="902"/>
      <c r="U283" s="646"/>
      <c r="V283" s="4"/>
      <c r="W283" s="4"/>
      <c r="X283" s="4"/>
      <c r="Y283" s="4"/>
      <c r="Z283" s="4"/>
    </row>
    <row r="284" spans="1:26" ht="15.75" customHeight="1" x14ac:dyDescent="0.2">
      <c r="A284" s="2"/>
      <c r="B284" s="2"/>
      <c r="C284" s="2"/>
      <c r="D284" s="4"/>
      <c r="E284" s="4"/>
      <c r="F284" s="4"/>
      <c r="G284" s="4"/>
      <c r="H284" s="4"/>
      <c r="I284" s="4"/>
      <c r="J284" s="4"/>
      <c r="K284" s="4"/>
      <c r="L284" s="4"/>
      <c r="M284" s="4"/>
      <c r="N284" s="4"/>
      <c r="O284" s="4"/>
      <c r="P284" s="4"/>
      <c r="Q284" s="643"/>
      <c r="R284" s="643"/>
      <c r="S284" s="896"/>
      <c r="T284" s="902"/>
      <c r="U284" s="646"/>
      <c r="V284" s="4"/>
      <c r="W284" s="4"/>
      <c r="X284" s="4"/>
      <c r="Y284" s="4"/>
      <c r="Z284" s="4"/>
    </row>
    <row r="285" spans="1:26" ht="15.75" customHeight="1" x14ac:dyDescent="0.2">
      <c r="A285" s="2"/>
      <c r="B285" s="2"/>
      <c r="C285" s="2"/>
      <c r="D285" s="4"/>
      <c r="E285" s="4"/>
      <c r="F285" s="4"/>
      <c r="G285" s="4"/>
      <c r="H285" s="4"/>
      <c r="I285" s="4"/>
      <c r="J285" s="4"/>
      <c r="K285" s="4"/>
      <c r="L285" s="4"/>
      <c r="M285" s="4"/>
      <c r="N285" s="4"/>
      <c r="O285" s="4"/>
      <c r="P285" s="4"/>
      <c r="Q285" s="643"/>
      <c r="R285" s="643"/>
      <c r="S285" s="896"/>
      <c r="T285" s="902"/>
      <c r="U285" s="646"/>
      <c r="V285" s="4"/>
      <c r="W285" s="4"/>
      <c r="X285" s="4"/>
      <c r="Y285" s="4"/>
      <c r="Z285" s="4"/>
    </row>
    <row r="286" spans="1:26" ht="15.75" customHeight="1" x14ac:dyDescent="0.2">
      <c r="A286" s="2"/>
      <c r="B286" s="2"/>
      <c r="C286" s="2"/>
      <c r="D286" s="4"/>
      <c r="E286" s="4"/>
      <c r="F286" s="4"/>
      <c r="G286" s="4"/>
      <c r="H286" s="4"/>
      <c r="I286" s="4"/>
      <c r="J286" s="4"/>
      <c r="K286" s="4"/>
      <c r="L286" s="4"/>
      <c r="M286" s="4"/>
      <c r="N286" s="4"/>
      <c r="O286" s="4"/>
      <c r="P286" s="4"/>
      <c r="Q286" s="643"/>
      <c r="R286" s="643"/>
      <c r="S286" s="896"/>
      <c r="T286" s="902"/>
      <c r="U286" s="646"/>
      <c r="V286" s="4"/>
      <c r="W286" s="4"/>
      <c r="X286" s="4"/>
      <c r="Y286" s="4"/>
      <c r="Z286" s="4"/>
    </row>
    <row r="287" spans="1:26" ht="15.75" customHeight="1" x14ac:dyDescent="0.2">
      <c r="A287" s="2"/>
      <c r="B287" s="2"/>
      <c r="C287" s="2"/>
      <c r="D287" s="4"/>
      <c r="E287" s="4"/>
      <c r="F287" s="4"/>
      <c r="G287" s="4"/>
      <c r="H287" s="4"/>
      <c r="I287" s="4"/>
      <c r="J287" s="4"/>
      <c r="K287" s="4"/>
      <c r="L287" s="4"/>
      <c r="M287" s="4"/>
      <c r="N287" s="4"/>
      <c r="O287" s="4"/>
      <c r="P287" s="4"/>
      <c r="Q287" s="643"/>
      <c r="R287" s="643"/>
      <c r="S287" s="896"/>
      <c r="T287" s="902"/>
      <c r="U287" s="646"/>
      <c r="V287" s="4"/>
      <c r="W287" s="4"/>
      <c r="X287" s="4"/>
      <c r="Y287" s="4"/>
      <c r="Z287" s="4"/>
    </row>
    <row r="288" spans="1:26" ht="15.75" customHeight="1" x14ac:dyDescent="0.2">
      <c r="A288" s="2"/>
      <c r="B288" s="2"/>
      <c r="C288" s="2"/>
      <c r="D288" s="4"/>
      <c r="E288" s="4"/>
      <c r="F288" s="4"/>
      <c r="G288" s="4"/>
      <c r="H288" s="4"/>
      <c r="I288" s="4"/>
      <c r="J288" s="4"/>
      <c r="K288" s="4"/>
      <c r="L288" s="4"/>
      <c r="M288" s="4"/>
      <c r="N288" s="4"/>
      <c r="O288" s="4"/>
      <c r="P288" s="4"/>
      <c r="Q288" s="643"/>
      <c r="R288" s="643"/>
      <c r="S288" s="896"/>
      <c r="T288" s="902"/>
      <c r="U288" s="646"/>
      <c r="V288" s="4"/>
      <c r="W288" s="4"/>
      <c r="X288" s="4"/>
      <c r="Y288" s="4"/>
      <c r="Z288" s="4"/>
    </row>
    <row r="289" spans="1:26" ht="15.75" customHeight="1" x14ac:dyDescent="0.2">
      <c r="A289" s="2"/>
      <c r="B289" s="2"/>
      <c r="C289" s="2"/>
      <c r="D289" s="4"/>
      <c r="E289" s="4"/>
      <c r="F289" s="4"/>
      <c r="G289" s="4"/>
      <c r="H289" s="4"/>
      <c r="I289" s="4"/>
      <c r="J289" s="4"/>
      <c r="K289" s="4"/>
      <c r="L289" s="4"/>
      <c r="M289" s="4"/>
      <c r="N289" s="4"/>
      <c r="O289" s="4"/>
      <c r="P289" s="4"/>
      <c r="Q289" s="643"/>
      <c r="R289" s="643"/>
      <c r="S289" s="896"/>
      <c r="T289" s="902"/>
      <c r="U289" s="646"/>
      <c r="V289" s="4"/>
      <c r="W289" s="4"/>
      <c r="X289" s="4"/>
      <c r="Y289" s="4"/>
      <c r="Z289" s="4"/>
    </row>
    <row r="290" spans="1:26" ht="15.75" customHeight="1" x14ac:dyDescent="0.2">
      <c r="A290" s="2"/>
      <c r="B290" s="2"/>
      <c r="C290" s="2"/>
      <c r="D290" s="4"/>
      <c r="E290" s="4"/>
      <c r="F290" s="4"/>
      <c r="G290" s="4"/>
      <c r="H290" s="4"/>
      <c r="I290" s="4"/>
      <c r="J290" s="4"/>
      <c r="K290" s="4"/>
      <c r="L290" s="4"/>
      <c r="M290" s="4"/>
      <c r="N290" s="4"/>
      <c r="O290" s="4"/>
      <c r="P290" s="4"/>
      <c r="Q290" s="643"/>
      <c r="R290" s="643"/>
      <c r="S290" s="896"/>
      <c r="T290" s="902"/>
      <c r="U290" s="646"/>
      <c r="V290" s="4"/>
      <c r="W290" s="4"/>
      <c r="X290" s="4"/>
      <c r="Y290" s="4"/>
      <c r="Z290" s="4"/>
    </row>
    <row r="291" spans="1:26" ht="15.75" customHeight="1" x14ac:dyDescent="0.2">
      <c r="A291" s="2"/>
      <c r="B291" s="2"/>
      <c r="C291" s="2"/>
      <c r="D291" s="4"/>
      <c r="E291" s="4"/>
      <c r="F291" s="4"/>
      <c r="G291" s="4"/>
      <c r="H291" s="4"/>
      <c r="I291" s="4"/>
      <c r="J291" s="4"/>
      <c r="K291" s="4"/>
      <c r="L291" s="4"/>
      <c r="M291" s="4"/>
      <c r="N291" s="4"/>
      <c r="O291" s="4"/>
      <c r="P291" s="4"/>
      <c r="Q291" s="643"/>
      <c r="R291" s="643"/>
      <c r="S291" s="896"/>
      <c r="T291" s="902"/>
      <c r="U291" s="646"/>
      <c r="V291" s="4"/>
      <c r="W291" s="4"/>
      <c r="X291" s="4"/>
      <c r="Y291" s="4"/>
      <c r="Z291" s="4"/>
    </row>
    <row r="292" spans="1:26" ht="15.75" customHeight="1" x14ac:dyDescent="0.2">
      <c r="A292" s="2"/>
      <c r="B292" s="2"/>
      <c r="C292" s="2"/>
      <c r="D292" s="4"/>
      <c r="E292" s="4"/>
      <c r="F292" s="4"/>
      <c r="G292" s="4"/>
      <c r="H292" s="4"/>
      <c r="I292" s="4"/>
      <c r="J292" s="4"/>
      <c r="K292" s="4"/>
      <c r="L292" s="4"/>
      <c r="M292" s="4"/>
      <c r="N292" s="4"/>
      <c r="O292" s="4"/>
      <c r="P292" s="4"/>
      <c r="Q292" s="643"/>
      <c r="R292" s="643"/>
      <c r="S292" s="896"/>
      <c r="T292" s="902"/>
      <c r="U292" s="646"/>
      <c r="V292" s="4"/>
      <c r="W292" s="4"/>
      <c r="X292" s="4"/>
      <c r="Y292" s="4"/>
      <c r="Z292" s="4"/>
    </row>
    <row r="293" spans="1:26" ht="15.75" customHeight="1" x14ac:dyDescent="0.2">
      <c r="A293" s="2"/>
      <c r="B293" s="2"/>
      <c r="C293" s="2"/>
      <c r="D293" s="4"/>
      <c r="E293" s="4"/>
      <c r="F293" s="4"/>
      <c r="G293" s="4"/>
      <c r="H293" s="4"/>
      <c r="I293" s="4"/>
      <c r="J293" s="4"/>
      <c r="K293" s="4"/>
      <c r="L293" s="4"/>
      <c r="M293" s="4"/>
      <c r="N293" s="4"/>
      <c r="O293" s="4"/>
      <c r="P293" s="4"/>
      <c r="Q293" s="643"/>
      <c r="R293" s="643"/>
      <c r="S293" s="896"/>
      <c r="T293" s="902"/>
      <c r="U293" s="646"/>
      <c r="V293" s="4"/>
      <c r="W293" s="4"/>
      <c r="X293" s="4"/>
      <c r="Y293" s="4"/>
      <c r="Z293" s="4"/>
    </row>
    <row r="294" spans="1:26" ht="15.75" customHeight="1" x14ac:dyDescent="0.2">
      <c r="A294" s="2"/>
      <c r="B294" s="2"/>
      <c r="C294" s="2"/>
      <c r="D294" s="4"/>
      <c r="E294" s="4"/>
      <c r="F294" s="4"/>
      <c r="G294" s="4"/>
      <c r="H294" s="4"/>
      <c r="I294" s="4"/>
      <c r="J294" s="4"/>
      <c r="K294" s="4"/>
      <c r="L294" s="4"/>
      <c r="M294" s="4"/>
      <c r="N294" s="4"/>
      <c r="O294" s="4"/>
      <c r="P294" s="4"/>
      <c r="Q294" s="643"/>
      <c r="R294" s="643"/>
      <c r="S294" s="896"/>
      <c r="T294" s="902"/>
      <c r="U294" s="646"/>
      <c r="V294" s="4"/>
      <c r="W294" s="4"/>
      <c r="X294" s="4"/>
      <c r="Y294" s="4"/>
      <c r="Z294" s="4"/>
    </row>
    <row r="295" spans="1:26" ht="15.75" customHeight="1" x14ac:dyDescent="0.2">
      <c r="A295" s="2"/>
      <c r="B295" s="2"/>
      <c r="C295" s="2"/>
      <c r="D295" s="4"/>
      <c r="E295" s="4"/>
      <c r="F295" s="4"/>
      <c r="G295" s="4"/>
      <c r="H295" s="4"/>
      <c r="I295" s="4"/>
      <c r="J295" s="4"/>
      <c r="K295" s="4"/>
      <c r="L295" s="4"/>
      <c r="M295" s="4"/>
      <c r="N295" s="4"/>
      <c r="O295" s="4"/>
      <c r="P295" s="4"/>
      <c r="Q295" s="643"/>
      <c r="R295" s="643"/>
      <c r="S295" s="896"/>
      <c r="T295" s="902"/>
      <c r="U295" s="646"/>
      <c r="V295" s="4"/>
      <c r="W295" s="4"/>
      <c r="X295" s="4"/>
      <c r="Y295" s="4"/>
      <c r="Z295" s="4"/>
    </row>
    <row r="296" spans="1:26" ht="15.75" customHeight="1" x14ac:dyDescent="0.2">
      <c r="A296" s="2"/>
      <c r="B296" s="2"/>
      <c r="C296" s="2"/>
      <c r="D296" s="4"/>
      <c r="E296" s="4"/>
      <c r="F296" s="4"/>
      <c r="G296" s="4"/>
      <c r="H296" s="4"/>
      <c r="I296" s="4"/>
      <c r="J296" s="4"/>
      <c r="K296" s="4"/>
      <c r="L296" s="4"/>
      <c r="M296" s="4"/>
      <c r="N296" s="4"/>
      <c r="O296" s="4"/>
      <c r="P296" s="4"/>
      <c r="Q296" s="643"/>
      <c r="R296" s="643"/>
      <c r="S296" s="896"/>
      <c r="T296" s="902"/>
      <c r="U296" s="646"/>
      <c r="V296" s="4"/>
      <c r="W296" s="4"/>
      <c r="X296" s="4"/>
      <c r="Y296" s="4"/>
      <c r="Z296" s="4"/>
    </row>
    <row r="297" spans="1:26" ht="15.75" customHeight="1" x14ac:dyDescent="0.2">
      <c r="A297" s="2"/>
      <c r="B297" s="2"/>
      <c r="C297" s="2"/>
      <c r="D297" s="4"/>
      <c r="E297" s="4"/>
      <c r="F297" s="4"/>
      <c r="G297" s="4"/>
      <c r="H297" s="4"/>
      <c r="I297" s="4"/>
      <c r="J297" s="4"/>
      <c r="K297" s="4"/>
      <c r="L297" s="4"/>
      <c r="M297" s="4"/>
      <c r="N297" s="4"/>
      <c r="O297" s="4"/>
      <c r="P297" s="4"/>
      <c r="Q297" s="643"/>
      <c r="R297" s="643"/>
      <c r="S297" s="896"/>
      <c r="T297" s="902"/>
      <c r="U297" s="646"/>
      <c r="V297" s="4"/>
      <c r="W297" s="4"/>
      <c r="X297" s="4"/>
      <c r="Y297" s="4"/>
      <c r="Z297" s="4"/>
    </row>
    <row r="298" spans="1:26" ht="15.75" customHeight="1" x14ac:dyDescent="0.2">
      <c r="A298" s="2"/>
      <c r="B298" s="2"/>
      <c r="C298" s="2"/>
      <c r="D298" s="4"/>
      <c r="E298" s="4"/>
      <c r="F298" s="4"/>
      <c r="G298" s="4"/>
      <c r="H298" s="4"/>
      <c r="I298" s="4"/>
      <c r="J298" s="4"/>
      <c r="K298" s="4"/>
      <c r="L298" s="4"/>
      <c r="M298" s="4"/>
      <c r="N298" s="4"/>
      <c r="O298" s="4"/>
      <c r="P298" s="4"/>
      <c r="Q298" s="643"/>
      <c r="R298" s="643"/>
      <c r="S298" s="896"/>
      <c r="T298" s="902"/>
      <c r="U298" s="646"/>
      <c r="V298" s="4"/>
      <c r="W298" s="4"/>
      <c r="X298" s="4"/>
      <c r="Y298" s="4"/>
      <c r="Z298" s="4"/>
    </row>
    <row r="299" spans="1:26" ht="15.75" customHeight="1" x14ac:dyDescent="0.2">
      <c r="A299" s="2"/>
      <c r="B299" s="2"/>
      <c r="C299" s="2"/>
      <c r="D299" s="4"/>
      <c r="E299" s="4"/>
      <c r="F299" s="4"/>
      <c r="G299" s="4"/>
      <c r="H299" s="4"/>
      <c r="I299" s="4"/>
      <c r="J299" s="4"/>
      <c r="K299" s="4"/>
      <c r="L299" s="4"/>
      <c r="M299" s="4"/>
      <c r="N299" s="4"/>
      <c r="O299" s="4"/>
      <c r="P299" s="4"/>
      <c r="Q299" s="643"/>
      <c r="R299" s="643"/>
      <c r="S299" s="896"/>
      <c r="T299" s="902"/>
      <c r="U299" s="646"/>
      <c r="V299" s="4"/>
      <c r="W299" s="4"/>
      <c r="X299" s="4"/>
      <c r="Y299" s="4"/>
      <c r="Z299" s="4"/>
    </row>
    <row r="300" spans="1:26" ht="15.75" customHeight="1" x14ac:dyDescent="0.2">
      <c r="A300" s="2"/>
      <c r="B300" s="2"/>
      <c r="C300" s="2"/>
      <c r="D300" s="4"/>
      <c r="E300" s="4"/>
      <c r="F300" s="4"/>
      <c r="G300" s="4"/>
      <c r="H300" s="4"/>
      <c r="I300" s="4"/>
      <c r="J300" s="4"/>
      <c r="K300" s="4"/>
      <c r="L300" s="4"/>
      <c r="M300" s="4"/>
      <c r="N300" s="4"/>
      <c r="O300" s="4"/>
      <c r="P300" s="4"/>
      <c r="Q300" s="643"/>
      <c r="R300" s="643"/>
      <c r="S300" s="896"/>
      <c r="T300" s="902"/>
      <c r="U300" s="646"/>
      <c r="V300" s="4"/>
      <c r="W300" s="4"/>
      <c r="X300" s="4"/>
      <c r="Y300" s="4"/>
      <c r="Z300" s="4"/>
    </row>
    <row r="301" spans="1:26" ht="15.75" customHeight="1" x14ac:dyDescent="0.2">
      <c r="A301" s="2"/>
      <c r="B301" s="2"/>
      <c r="C301" s="2"/>
      <c r="D301" s="4"/>
      <c r="E301" s="4"/>
      <c r="F301" s="4"/>
      <c r="G301" s="4"/>
      <c r="H301" s="4"/>
      <c r="I301" s="4"/>
      <c r="J301" s="4"/>
      <c r="K301" s="4"/>
      <c r="L301" s="4"/>
      <c r="M301" s="4"/>
      <c r="N301" s="4"/>
      <c r="O301" s="4"/>
      <c r="P301" s="4"/>
      <c r="Q301" s="643"/>
      <c r="R301" s="643"/>
      <c r="S301" s="896"/>
      <c r="T301" s="902"/>
      <c r="U301" s="646"/>
      <c r="V301" s="4"/>
      <c r="W301" s="4"/>
      <c r="X301" s="4"/>
      <c r="Y301" s="4"/>
      <c r="Z301" s="4"/>
    </row>
    <row r="302" spans="1:26" ht="15.75" customHeight="1" x14ac:dyDescent="0.2">
      <c r="A302" s="2"/>
      <c r="B302" s="2"/>
      <c r="C302" s="2"/>
      <c r="D302" s="4"/>
      <c r="E302" s="4"/>
      <c r="F302" s="4"/>
      <c r="G302" s="4"/>
      <c r="H302" s="4"/>
      <c r="I302" s="4"/>
      <c r="J302" s="4"/>
      <c r="K302" s="4"/>
      <c r="L302" s="4"/>
      <c r="M302" s="4"/>
      <c r="N302" s="4"/>
      <c r="O302" s="4"/>
      <c r="P302" s="4"/>
      <c r="Q302" s="643"/>
      <c r="R302" s="643"/>
      <c r="S302" s="896"/>
      <c r="T302" s="902"/>
      <c r="U302" s="646"/>
      <c r="V302" s="4"/>
      <c r="W302" s="4"/>
      <c r="X302" s="4"/>
      <c r="Y302" s="4"/>
      <c r="Z302" s="4"/>
    </row>
    <row r="303" spans="1:26" ht="15.75" customHeight="1" x14ac:dyDescent="0.2">
      <c r="A303" s="2"/>
      <c r="B303" s="2"/>
      <c r="C303" s="2"/>
      <c r="D303" s="4"/>
      <c r="E303" s="4"/>
      <c r="F303" s="4"/>
      <c r="G303" s="4"/>
      <c r="H303" s="4"/>
      <c r="I303" s="4"/>
      <c r="J303" s="4"/>
      <c r="K303" s="4"/>
      <c r="L303" s="4"/>
      <c r="M303" s="4"/>
      <c r="N303" s="4"/>
      <c r="O303" s="4"/>
      <c r="P303" s="4"/>
      <c r="Q303" s="643"/>
      <c r="R303" s="643"/>
      <c r="S303" s="896"/>
      <c r="T303" s="902"/>
      <c r="U303" s="646"/>
      <c r="V303" s="4"/>
      <c r="W303" s="4"/>
      <c r="X303" s="4"/>
      <c r="Y303" s="4"/>
      <c r="Z303" s="4"/>
    </row>
    <row r="304" spans="1:26" ht="15.75" customHeight="1" x14ac:dyDescent="0.2">
      <c r="A304" s="2"/>
      <c r="B304" s="2"/>
      <c r="C304" s="2"/>
      <c r="D304" s="4"/>
      <c r="E304" s="4"/>
      <c r="F304" s="4"/>
      <c r="G304" s="4"/>
      <c r="H304" s="4"/>
      <c r="I304" s="4"/>
      <c r="J304" s="4"/>
      <c r="K304" s="4"/>
      <c r="L304" s="4"/>
      <c r="M304" s="4"/>
      <c r="N304" s="4"/>
      <c r="O304" s="4"/>
      <c r="P304" s="4"/>
      <c r="Q304" s="643"/>
      <c r="R304" s="643"/>
      <c r="S304" s="896"/>
      <c r="T304" s="902"/>
      <c r="U304" s="646"/>
      <c r="V304" s="4"/>
      <c r="W304" s="4"/>
      <c r="X304" s="4"/>
      <c r="Y304" s="4"/>
      <c r="Z304" s="4"/>
    </row>
    <row r="305" spans="1:26" ht="15.75" customHeight="1" x14ac:dyDescent="0.2">
      <c r="A305" s="2"/>
      <c r="B305" s="2"/>
      <c r="C305" s="2"/>
      <c r="D305" s="4"/>
      <c r="E305" s="4"/>
      <c r="F305" s="4"/>
      <c r="G305" s="4"/>
      <c r="H305" s="4"/>
      <c r="I305" s="4"/>
      <c r="J305" s="4"/>
      <c r="K305" s="4"/>
      <c r="L305" s="4"/>
      <c r="M305" s="4"/>
      <c r="N305" s="4"/>
      <c r="O305" s="4"/>
      <c r="P305" s="4"/>
      <c r="Q305" s="643"/>
      <c r="R305" s="643"/>
      <c r="S305" s="896"/>
      <c r="T305" s="902"/>
      <c r="U305" s="646"/>
      <c r="V305" s="4"/>
      <c r="W305" s="4"/>
      <c r="X305" s="4"/>
      <c r="Y305" s="4"/>
      <c r="Z305" s="4"/>
    </row>
    <row r="306" spans="1:26" ht="15.75" customHeight="1" x14ac:dyDescent="0.2">
      <c r="A306" s="2"/>
      <c r="B306" s="2"/>
      <c r="C306" s="2"/>
      <c r="D306" s="4"/>
      <c r="E306" s="4"/>
      <c r="F306" s="4"/>
      <c r="G306" s="4"/>
      <c r="H306" s="4"/>
      <c r="I306" s="4"/>
      <c r="J306" s="4"/>
      <c r="K306" s="4"/>
      <c r="L306" s="4"/>
      <c r="M306" s="4"/>
      <c r="N306" s="4"/>
      <c r="O306" s="4"/>
      <c r="P306" s="4"/>
      <c r="Q306" s="643"/>
      <c r="R306" s="643"/>
      <c r="S306" s="896"/>
      <c r="T306" s="902"/>
      <c r="U306" s="646"/>
      <c r="V306" s="4"/>
      <c r="W306" s="4"/>
      <c r="X306" s="4"/>
      <c r="Y306" s="4"/>
      <c r="Z306" s="4"/>
    </row>
    <row r="307" spans="1:26" ht="15.75" customHeight="1" x14ac:dyDescent="0.2">
      <c r="A307" s="2"/>
      <c r="B307" s="2"/>
      <c r="C307" s="2"/>
      <c r="D307" s="4"/>
      <c r="E307" s="4"/>
      <c r="F307" s="4"/>
      <c r="G307" s="4"/>
      <c r="H307" s="4"/>
      <c r="I307" s="4"/>
      <c r="J307" s="4"/>
      <c r="K307" s="4"/>
      <c r="L307" s="4"/>
      <c r="M307" s="4"/>
      <c r="N307" s="4"/>
      <c r="O307" s="4"/>
      <c r="P307" s="4"/>
      <c r="Q307" s="643"/>
      <c r="R307" s="643"/>
      <c r="S307" s="896"/>
      <c r="T307" s="902"/>
      <c r="U307" s="646"/>
      <c r="V307" s="4"/>
      <c r="W307" s="4"/>
      <c r="X307" s="4"/>
      <c r="Y307" s="4"/>
      <c r="Z307" s="4"/>
    </row>
    <row r="308" spans="1:26" ht="15.75" customHeight="1" x14ac:dyDescent="0.2">
      <c r="A308" s="2"/>
      <c r="B308" s="2"/>
      <c r="C308" s="2"/>
      <c r="D308" s="4"/>
      <c r="E308" s="4"/>
      <c r="F308" s="4"/>
      <c r="G308" s="4"/>
      <c r="H308" s="4"/>
      <c r="I308" s="4"/>
      <c r="J308" s="4"/>
      <c r="K308" s="4"/>
      <c r="L308" s="4"/>
      <c r="M308" s="4"/>
      <c r="N308" s="4"/>
      <c r="O308" s="4"/>
      <c r="P308" s="4"/>
      <c r="Q308" s="643"/>
      <c r="R308" s="643"/>
      <c r="S308" s="896"/>
      <c r="T308" s="902"/>
      <c r="U308" s="646"/>
      <c r="V308" s="4"/>
      <c r="W308" s="4"/>
      <c r="X308" s="4"/>
      <c r="Y308" s="4"/>
      <c r="Z308" s="4"/>
    </row>
    <row r="309" spans="1:26" ht="15.75" customHeight="1" x14ac:dyDescent="0.2">
      <c r="A309" s="2"/>
      <c r="B309" s="2"/>
      <c r="C309" s="2"/>
      <c r="D309" s="4"/>
      <c r="E309" s="4"/>
      <c r="F309" s="4"/>
      <c r="G309" s="4"/>
      <c r="H309" s="4"/>
      <c r="I309" s="4"/>
      <c r="J309" s="4"/>
      <c r="K309" s="4"/>
      <c r="L309" s="4"/>
      <c r="M309" s="4"/>
      <c r="N309" s="4"/>
      <c r="O309" s="4"/>
      <c r="P309" s="4"/>
      <c r="Q309" s="643"/>
      <c r="R309" s="643"/>
      <c r="S309" s="896"/>
      <c r="T309" s="902"/>
      <c r="U309" s="646"/>
      <c r="V309" s="4"/>
      <c r="W309" s="4"/>
      <c r="X309" s="4"/>
      <c r="Y309" s="4"/>
      <c r="Z309" s="4"/>
    </row>
    <row r="310" spans="1:26" ht="15.75" customHeight="1" x14ac:dyDescent="0.2">
      <c r="A310" s="2"/>
      <c r="B310" s="2"/>
      <c r="C310" s="2"/>
      <c r="D310" s="4"/>
      <c r="E310" s="4"/>
      <c r="F310" s="4"/>
      <c r="G310" s="4"/>
      <c r="H310" s="4"/>
      <c r="I310" s="4"/>
      <c r="J310" s="4"/>
      <c r="K310" s="4"/>
      <c r="L310" s="4"/>
      <c r="M310" s="4"/>
      <c r="N310" s="4"/>
      <c r="O310" s="4"/>
      <c r="P310" s="4"/>
      <c r="Q310" s="643"/>
      <c r="R310" s="643"/>
      <c r="S310" s="896"/>
      <c r="T310" s="902"/>
      <c r="U310" s="646"/>
      <c r="V310" s="4"/>
      <c r="W310" s="4"/>
      <c r="X310" s="4"/>
      <c r="Y310" s="4"/>
      <c r="Z310" s="4"/>
    </row>
    <row r="311" spans="1:26" ht="15.75" customHeight="1" x14ac:dyDescent="0.2">
      <c r="A311" s="2"/>
      <c r="B311" s="2"/>
      <c r="C311" s="2"/>
      <c r="D311" s="4"/>
      <c r="E311" s="4"/>
      <c r="F311" s="4"/>
      <c r="G311" s="4"/>
      <c r="H311" s="4"/>
      <c r="I311" s="4"/>
      <c r="J311" s="4"/>
      <c r="K311" s="4"/>
      <c r="L311" s="4"/>
      <c r="M311" s="4"/>
      <c r="N311" s="4"/>
      <c r="O311" s="4"/>
      <c r="P311" s="4"/>
      <c r="Q311" s="643"/>
      <c r="R311" s="643"/>
      <c r="S311" s="896"/>
      <c r="T311" s="902"/>
      <c r="U311" s="646"/>
      <c r="V311" s="4"/>
      <c r="W311" s="4"/>
      <c r="X311" s="4"/>
      <c r="Y311" s="4"/>
      <c r="Z311" s="4"/>
    </row>
    <row r="312" spans="1:26" ht="15.75" customHeight="1" x14ac:dyDescent="0.2">
      <c r="A312" s="2"/>
      <c r="B312" s="2"/>
      <c r="C312" s="2"/>
      <c r="D312" s="4"/>
      <c r="E312" s="4"/>
      <c r="F312" s="4"/>
      <c r="G312" s="4"/>
      <c r="H312" s="4"/>
      <c r="I312" s="4"/>
      <c r="J312" s="4"/>
      <c r="K312" s="4"/>
      <c r="L312" s="4"/>
      <c r="M312" s="4"/>
      <c r="N312" s="4"/>
      <c r="O312" s="4"/>
      <c r="P312" s="4"/>
      <c r="Q312" s="643"/>
      <c r="R312" s="643"/>
      <c r="S312" s="896"/>
      <c r="T312" s="902"/>
      <c r="U312" s="646"/>
      <c r="V312" s="4"/>
      <c r="W312" s="4"/>
      <c r="X312" s="4"/>
      <c r="Y312" s="4"/>
      <c r="Z312" s="4"/>
    </row>
    <row r="313" spans="1:26" ht="15.75" customHeight="1" x14ac:dyDescent="0.2">
      <c r="A313" s="2"/>
      <c r="B313" s="2"/>
      <c r="C313" s="2"/>
      <c r="D313" s="4"/>
      <c r="E313" s="4"/>
      <c r="F313" s="4"/>
      <c r="G313" s="4"/>
      <c r="H313" s="4"/>
      <c r="I313" s="4"/>
      <c r="J313" s="4"/>
      <c r="K313" s="4"/>
      <c r="L313" s="4"/>
      <c r="M313" s="4"/>
      <c r="N313" s="4"/>
      <c r="O313" s="4"/>
      <c r="P313" s="4"/>
      <c r="Q313" s="643"/>
      <c r="R313" s="643"/>
      <c r="S313" s="896"/>
      <c r="T313" s="902"/>
      <c r="U313" s="646"/>
      <c r="V313" s="4"/>
      <c r="W313" s="4"/>
      <c r="X313" s="4"/>
      <c r="Y313" s="4"/>
      <c r="Z313" s="4"/>
    </row>
    <row r="314" spans="1:26" ht="15.75" customHeight="1" x14ac:dyDescent="0.2">
      <c r="A314" s="2"/>
      <c r="B314" s="2"/>
      <c r="C314" s="2"/>
      <c r="D314" s="4"/>
      <c r="E314" s="4"/>
      <c r="F314" s="4"/>
      <c r="G314" s="4"/>
      <c r="H314" s="4"/>
      <c r="I314" s="4"/>
      <c r="J314" s="4"/>
      <c r="K314" s="4"/>
      <c r="L314" s="4"/>
      <c r="M314" s="4"/>
      <c r="N314" s="4"/>
      <c r="O314" s="4"/>
      <c r="P314" s="4"/>
      <c r="Q314" s="643"/>
      <c r="R314" s="643"/>
      <c r="S314" s="896"/>
      <c r="T314" s="902"/>
      <c r="U314" s="646"/>
      <c r="V314" s="4"/>
      <c r="W314" s="4"/>
      <c r="X314" s="4"/>
      <c r="Y314" s="4"/>
      <c r="Z314" s="4"/>
    </row>
    <row r="315" spans="1:26" ht="15.75" customHeight="1" x14ac:dyDescent="0.2">
      <c r="A315" s="2"/>
      <c r="B315" s="2"/>
      <c r="C315" s="2"/>
      <c r="D315" s="4"/>
      <c r="E315" s="4"/>
      <c r="F315" s="4"/>
      <c r="G315" s="4"/>
      <c r="H315" s="4"/>
      <c r="I315" s="4"/>
      <c r="J315" s="4"/>
      <c r="K315" s="4"/>
      <c r="L315" s="4"/>
      <c r="M315" s="4"/>
      <c r="N315" s="4"/>
      <c r="O315" s="4"/>
      <c r="P315" s="4"/>
      <c r="Q315" s="643"/>
      <c r="R315" s="643"/>
      <c r="S315" s="896"/>
      <c r="T315" s="902"/>
      <c r="U315" s="646"/>
      <c r="V315" s="4"/>
      <c r="W315" s="4"/>
      <c r="X315" s="4"/>
      <c r="Y315" s="4"/>
      <c r="Z315" s="4"/>
    </row>
    <row r="316" spans="1:26" ht="15.75" customHeight="1" x14ac:dyDescent="0.2">
      <c r="A316" s="2"/>
      <c r="B316" s="2"/>
      <c r="C316" s="2"/>
      <c r="D316" s="4"/>
      <c r="E316" s="4"/>
      <c r="F316" s="4"/>
      <c r="G316" s="4"/>
      <c r="H316" s="4"/>
      <c r="I316" s="4"/>
      <c r="J316" s="4"/>
      <c r="K316" s="4"/>
      <c r="L316" s="4"/>
      <c r="M316" s="4"/>
      <c r="N316" s="4"/>
      <c r="O316" s="4"/>
      <c r="P316" s="4"/>
      <c r="Q316" s="643"/>
      <c r="R316" s="643"/>
      <c r="S316" s="896"/>
      <c r="T316" s="902"/>
      <c r="U316" s="646"/>
      <c r="V316" s="4"/>
      <c r="W316" s="4"/>
      <c r="X316" s="4"/>
      <c r="Y316" s="4"/>
      <c r="Z316" s="4"/>
    </row>
    <row r="317" spans="1:26" ht="15.75" customHeight="1" x14ac:dyDescent="0.2">
      <c r="A317" s="2"/>
      <c r="B317" s="2"/>
      <c r="C317" s="2"/>
      <c r="D317" s="4"/>
      <c r="E317" s="4"/>
      <c r="F317" s="4"/>
      <c r="G317" s="4"/>
      <c r="H317" s="4"/>
      <c r="I317" s="4"/>
      <c r="J317" s="4"/>
      <c r="K317" s="4"/>
      <c r="L317" s="4"/>
      <c r="M317" s="4"/>
      <c r="N317" s="4"/>
      <c r="O317" s="4"/>
      <c r="P317" s="4"/>
      <c r="Q317" s="643"/>
      <c r="R317" s="643"/>
      <c r="S317" s="896"/>
      <c r="T317" s="902"/>
      <c r="U317" s="646"/>
      <c r="V317" s="4"/>
      <c r="W317" s="4"/>
      <c r="X317" s="4"/>
      <c r="Y317" s="4"/>
      <c r="Z317" s="4"/>
    </row>
    <row r="318" spans="1:26" ht="15.75" customHeight="1" x14ac:dyDescent="0.2">
      <c r="A318" s="2"/>
      <c r="B318" s="2"/>
      <c r="C318" s="2"/>
      <c r="D318" s="4"/>
      <c r="E318" s="4"/>
      <c r="F318" s="4"/>
      <c r="G318" s="4"/>
      <c r="H318" s="4"/>
      <c r="I318" s="4"/>
      <c r="J318" s="4"/>
      <c r="K318" s="4"/>
      <c r="L318" s="4"/>
      <c r="M318" s="4"/>
      <c r="N318" s="4"/>
      <c r="O318" s="4"/>
      <c r="P318" s="4"/>
      <c r="Q318" s="643"/>
      <c r="R318" s="643"/>
      <c r="S318" s="896"/>
      <c r="T318" s="902"/>
      <c r="U318" s="646"/>
      <c r="V318" s="4"/>
      <c r="W318" s="4"/>
      <c r="X318" s="4"/>
      <c r="Y318" s="4"/>
      <c r="Z318" s="4"/>
    </row>
    <row r="319" spans="1:26" ht="15.75" customHeight="1" x14ac:dyDescent="0.2">
      <c r="A319" s="2"/>
      <c r="B319" s="2"/>
      <c r="C319" s="2"/>
      <c r="D319" s="4"/>
      <c r="E319" s="4"/>
      <c r="F319" s="4"/>
      <c r="G319" s="4"/>
      <c r="H319" s="4"/>
      <c r="I319" s="4"/>
      <c r="J319" s="4"/>
      <c r="K319" s="4"/>
      <c r="L319" s="4"/>
      <c r="M319" s="4"/>
      <c r="N319" s="4"/>
      <c r="O319" s="4"/>
      <c r="P319" s="4"/>
      <c r="Q319" s="643"/>
      <c r="R319" s="643"/>
      <c r="S319" s="896"/>
      <c r="T319" s="902"/>
      <c r="U319" s="646"/>
      <c r="V319" s="4"/>
      <c r="W319" s="4"/>
      <c r="X319" s="4"/>
      <c r="Y319" s="4"/>
      <c r="Z319" s="4"/>
    </row>
    <row r="320" spans="1:26" ht="15.75" customHeight="1" x14ac:dyDescent="0.2">
      <c r="A320" s="2"/>
      <c r="B320" s="2"/>
      <c r="C320" s="2"/>
      <c r="D320" s="4"/>
      <c r="E320" s="4"/>
      <c r="F320" s="4"/>
      <c r="G320" s="4"/>
      <c r="H320" s="4"/>
      <c r="I320" s="4"/>
      <c r="J320" s="4"/>
      <c r="K320" s="4"/>
      <c r="L320" s="4"/>
      <c r="M320" s="4"/>
      <c r="N320" s="4"/>
      <c r="O320" s="4"/>
      <c r="P320" s="4"/>
      <c r="Q320" s="643"/>
      <c r="R320" s="643"/>
      <c r="S320" s="896"/>
      <c r="T320" s="902"/>
      <c r="U320" s="646"/>
      <c r="V320" s="4"/>
      <c r="W320" s="4"/>
      <c r="X320" s="4"/>
      <c r="Y320" s="4"/>
      <c r="Z320" s="4"/>
    </row>
    <row r="321" spans="1:26" ht="15.75" customHeight="1" x14ac:dyDescent="0.2">
      <c r="A321" s="2"/>
      <c r="B321" s="2"/>
      <c r="C321" s="2"/>
      <c r="D321" s="4"/>
      <c r="E321" s="4"/>
      <c r="F321" s="4"/>
      <c r="G321" s="4"/>
      <c r="H321" s="4"/>
      <c r="I321" s="4"/>
      <c r="J321" s="4"/>
      <c r="K321" s="4"/>
      <c r="L321" s="4"/>
      <c r="M321" s="4"/>
      <c r="N321" s="4"/>
      <c r="O321" s="4"/>
      <c r="P321" s="4"/>
      <c r="Q321" s="643"/>
      <c r="R321" s="643"/>
      <c r="S321" s="896"/>
      <c r="T321" s="902"/>
      <c r="U321" s="646"/>
      <c r="V321" s="4"/>
      <c r="W321" s="4"/>
      <c r="X321" s="4"/>
      <c r="Y321" s="4"/>
      <c r="Z321" s="4"/>
    </row>
    <row r="322" spans="1:26" ht="15.75" customHeight="1" x14ac:dyDescent="0.2">
      <c r="A322" s="2"/>
      <c r="B322" s="2"/>
      <c r="C322" s="2"/>
      <c r="D322" s="4"/>
      <c r="E322" s="4"/>
      <c r="F322" s="4"/>
      <c r="G322" s="4"/>
      <c r="H322" s="4"/>
      <c r="I322" s="4"/>
      <c r="J322" s="4"/>
      <c r="K322" s="4"/>
      <c r="L322" s="4"/>
      <c r="M322" s="4"/>
      <c r="N322" s="4"/>
      <c r="O322" s="4"/>
      <c r="P322" s="4"/>
      <c r="Q322" s="643"/>
      <c r="R322" s="643"/>
      <c r="S322" s="896"/>
      <c r="T322" s="902"/>
      <c r="U322" s="646"/>
      <c r="V322" s="4"/>
      <c r="W322" s="4"/>
      <c r="X322" s="4"/>
      <c r="Y322" s="4"/>
      <c r="Z322" s="4"/>
    </row>
    <row r="323" spans="1:26" ht="15.75" customHeight="1" x14ac:dyDescent="0.2">
      <c r="A323" s="2"/>
      <c r="B323" s="2"/>
      <c r="C323" s="2"/>
      <c r="D323" s="4"/>
      <c r="E323" s="4"/>
      <c r="F323" s="4"/>
      <c r="G323" s="4"/>
      <c r="H323" s="4"/>
      <c r="I323" s="4"/>
      <c r="J323" s="4"/>
      <c r="K323" s="4"/>
      <c r="L323" s="4"/>
      <c r="M323" s="4"/>
      <c r="N323" s="4"/>
      <c r="O323" s="4"/>
      <c r="P323" s="4"/>
      <c r="Q323" s="643"/>
      <c r="R323" s="643"/>
      <c r="S323" s="896"/>
      <c r="T323" s="902"/>
      <c r="U323" s="646"/>
      <c r="V323" s="4"/>
      <c r="W323" s="4"/>
      <c r="X323" s="4"/>
      <c r="Y323" s="4"/>
      <c r="Z323" s="4"/>
    </row>
    <row r="324" spans="1:26" ht="15.75" customHeight="1" x14ac:dyDescent="0.2">
      <c r="A324" s="2"/>
      <c r="B324" s="2"/>
      <c r="C324" s="2"/>
      <c r="D324" s="4"/>
      <c r="E324" s="4"/>
      <c r="F324" s="4"/>
      <c r="G324" s="4"/>
      <c r="H324" s="4"/>
      <c r="I324" s="4"/>
      <c r="J324" s="4"/>
      <c r="K324" s="4"/>
      <c r="L324" s="4"/>
      <c r="M324" s="4"/>
      <c r="N324" s="4"/>
      <c r="O324" s="4"/>
      <c r="P324" s="4"/>
      <c r="Q324" s="643"/>
      <c r="R324" s="643"/>
      <c r="S324" s="896"/>
      <c r="T324" s="902"/>
      <c r="U324" s="646"/>
      <c r="V324" s="4"/>
      <c r="W324" s="4"/>
      <c r="X324" s="4"/>
      <c r="Y324" s="4"/>
      <c r="Z324" s="4"/>
    </row>
    <row r="325" spans="1:26" ht="15.75" customHeight="1" x14ac:dyDescent="0.2">
      <c r="A325" s="2"/>
      <c r="B325" s="2"/>
      <c r="C325" s="2"/>
      <c r="D325" s="4"/>
      <c r="E325" s="4"/>
      <c r="F325" s="4"/>
      <c r="G325" s="4"/>
      <c r="H325" s="4"/>
      <c r="I325" s="4"/>
      <c r="J325" s="4"/>
      <c r="K325" s="4"/>
      <c r="L325" s="4"/>
      <c r="M325" s="4"/>
      <c r="N325" s="4"/>
      <c r="O325" s="4"/>
      <c r="P325" s="4"/>
      <c r="Q325" s="643"/>
      <c r="R325" s="643"/>
      <c r="S325" s="896"/>
      <c r="T325" s="902"/>
      <c r="U325" s="646"/>
      <c r="V325" s="4"/>
      <c r="W325" s="4"/>
      <c r="X325" s="4"/>
      <c r="Y325" s="4"/>
      <c r="Z325" s="4"/>
    </row>
    <row r="326" spans="1:26" ht="15.75" customHeight="1" x14ac:dyDescent="0.2">
      <c r="A326" s="2"/>
      <c r="B326" s="2"/>
      <c r="C326" s="2"/>
      <c r="D326" s="4"/>
      <c r="E326" s="4"/>
      <c r="F326" s="4"/>
      <c r="G326" s="4"/>
      <c r="H326" s="4"/>
      <c r="I326" s="4"/>
      <c r="J326" s="4"/>
      <c r="K326" s="4"/>
      <c r="L326" s="4"/>
      <c r="M326" s="4"/>
      <c r="N326" s="4"/>
      <c r="O326" s="4"/>
      <c r="P326" s="4"/>
      <c r="Q326" s="643"/>
      <c r="R326" s="643"/>
      <c r="S326" s="896"/>
      <c r="T326" s="902"/>
      <c r="U326" s="646"/>
      <c r="V326" s="4"/>
      <c r="W326" s="4"/>
      <c r="X326" s="4"/>
      <c r="Y326" s="4"/>
      <c r="Z326" s="4"/>
    </row>
    <row r="327" spans="1:26" ht="15.75" customHeight="1" x14ac:dyDescent="0.2">
      <c r="A327" s="2"/>
      <c r="B327" s="2"/>
      <c r="C327" s="2"/>
      <c r="D327" s="4"/>
      <c r="E327" s="4"/>
      <c r="F327" s="4"/>
      <c r="G327" s="4"/>
      <c r="H327" s="4"/>
      <c r="I327" s="4"/>
      <c r="J327" s="4"/>
      <c r="K327" s="4"/>
      <c r="L327" s="4"/>
      <c r="M327" s="4"/>
      <c r="N327" s="4"/>
      <c r="O327" s="4"/>
      <c r="P327" s="4"/>
      <c r="Q327" s="643"/>
      <c r="R327" s="643"/>
      <c r="S327" s="896"/>
      <c r="T327" s="902"/>
      <c r="U327" s="646"/>
      <c r="V327" s="4"/>
      <c r="W327" s="4"/>
      <c r="X327" s="4"/>
      <c r="Y327" s="4"/>
      <c r="Z327" s="4"/>
    </row>
    <row r="328" spans="1:26" ht="15.75" customHeight="1" x14ac:dyDescent="0.2">
      <c r="A328" s="2"/>
      <c r="B328" s="2"/>
      <c r="C328" s="2"/>
      <c r="D328" s="4"/>
      <c r="E328" s="4"/>
      <c r="F328" s="4"/>
      <c r="G328" s="4"/>
      <c r="H328" s="4"/>
      <c r="I328" s="4"/>
      <c r="J328" s="4"/>
      <c r="K328" s="4"/>
      <c r="L328" s="4"/>
      <c r="M328" s="4"/>
      <c r="N328" s="4"/>
      <c r="O328" s="4"/>
      <c r="P328" s="4"/>
      <c r="Q328" s="643"/>
      <c r="R328" s="643"/>
      <c r="S328" s="896"/>
      <c r="T328" s="902"/>
      <c r="U328" s="646"/>
      <c r="V328" s="4"/>
      <c r="W328" s="4"/>
      <c r="X328" s="4"/>
      <c r="Y328" s="4"/>
      <c r="Z328" s="4"/>
    </row>
    <row r="329" spans="1:26" ht="15.75" customHeight="1" x14ac:dyDescent="0.2">
      <c r="A329" s="2"/>
      <c r="B329" s="2"/>
      <c r="C329" s="2"/>
      <c r="D329" s="4"/>
      <c r="E329" s="4"/>
      <c r="F329" s="4"/>
      <c r="G329" s="4"/>
      <c r="H329" s="4"/>
      <c r="I329" s="4"/>
      <c r="J329" s="4"/>
      <c r="K329" s="4"/>
      <c r="L329" s="4"/>
      <c r="M329" s="4"/>
      <c r="N329" s="4"/>
      <c r="O329" s="4"/>
      <c r="P329" s="4"/>
      <c r="Q329" s="643"/>
      <c r="R329" s="643"/>
      <c r="S329" s="896"/>
      <c r="T329" s="902"/>
      <c r="U329" s="646"/>
      <c r="V329" s="4"/>
      <c r="W329" s="4"/>
      <c r="X329" s="4"/>
      <c r="Y329" s="4"/>
      <c r="Z329" s="4"/>
    </row>
    <row r="330" spans="1:26" ht="15.75" customHeight="1" x14ac:dyDescent="0.2">
      <c r="A330" s="2"/>
      <c r="B330" s="2"/>
      <c r="C330" s="2"/>
      <c r="D330" s="4"/>
      <c r="E330" s="4"/>
      <c r="F330" s="4"/>
      <c r="G330" s="4"/>
      <c r="H330" s="4"/>
      <c r="I330" s="4"/>
      <c r="J330" s="4"/>
      <c r="K330" s="4"/>
      <c r="L330" s="4"/>
      <c r="M330" s="4"/>
      <c r="N330" s="4"/>
      <c r="O330" s="4"/>
      <c r="P330" s="4"/>
      <c r="Q330" s="643"/>
      <c r="R330" s="643"/>
      <c r="S330" s="896"/>
      <c r="T330" s="902"/>
      <c r="U330" s="646"/>
      <c r="V330" s="4"/>
      <c r="W330" s="4"/>
      <c r="X330" s="4"/>
      <c r="Y330" s="4"/>
      <c r="Z330" s="4"/>
    </row>
    <row r="331" spans="1:26" ht="15.75" customHeight="1" x14ac:dyDescent="0.2">
      <c r="A331" s="2"/>
      <c r="B331" s="2"/>
      <c r="C331" s="2"/>
      <c r="D331" s="4"/>
      <c r="E331" s="4"/>
      <c r="F331" s="4"/>
      <c r="G331" s="4"/>
      <c r="H331" s="4"/>
      <c r="I331" s="4"/>
      <c r="J331" s="4"/>
      <c r="K331" s="4"/>
      <c r="L331" s="4"/>
      <c r="M331" s="4"/>
      <c r="N331" s="4"/>
      <c r="O331" s="4"/>
      <c r="P331" s="4"/>
      <c r="Q331" s="643"/>
      <c r="R331" s="643"/>
      <c r="S331" s="896"/>
      <c r="T331" s="902"/>
      <c r="U331" s="646"/>
      <c r="V331" s="4"/>
      <c r="W331" s="4"/>
      <c r="X331" s="4"/>
      <c r="Y331" s="4"/>
      <c r="Z331" s="4"/>
    </row>
    <row r="332" spans="1:26" ht="15.75" customHeight="1" x14ac:dyDescent="0.2">
      <c r="A332" s="2"/>
      <c r="B332" s="2"/>
      <c r="C332" s="2"/>
      <c r="D332" s="4"/>
      <c r="E332" s="4"/>
      <c r="F332" s="4"/>
      <c r="G332" s="4"/>
      <c r="H332" s="4"/>
      <c r="I332" s="4"/>
      <c r="J332" s="4"/>
      <c r="K332" s="4"/>
      <c r="L332" s="4"/>
      <c r="M332" s="4"/>
      <c r="N332" s="4"/>
      <c r="O332" s="4"/>
      <c r="P332" s="4"/>
      <c r="Q332" s="643"/>
      <c r="R332" s="643"/>
      <c r="S332" s="896"/>
      <c r="T332" s="902"/>
      <c r="U332" s="646"/>
      <c r="V332" s="4"/>
      <c r="W332" s="4"/>
      <c r="X332" s="4"/>
      <c r="Y332" s="4"/>
      <c r="Z332" s="4"/>
    </row>
    <row r="333" spans="1:26" ht="15.75" customHeight="1" x14ac:dyDescent="0.2">
      <c r="A333" s="2"/>
      <c r="B333" s="2"/>
      <c r="C333" s="2"/>
      <c r="D333" s="4"/>
      <c r="E333" s="4"/>
      <c r="F333" s="4"/>
      <c r="G333" s="4"/>
      <c r="H333" s="4"/>
      <c r="I333" s="4"/>
      <c r="J333" s="4"/>
      <c r="K333" s="4"/>
      <c r="L333" s="4"/>
      <c r="M333" s="4"/>
      <c r="N333" s="4"/>
      <c r="O333" s="4"/>
      <c r="P333" s="4"/>
      <c r="Q333" s="643"/>
      <c r="R333" s="643"/>
      <c r="S333" s="896"/>
      <c r="T333" s="902"/>
      <c r="U333" s="646"/>
      <c r="V333" s="4"/>
      <c r="W333" s="4"/>
      <c r="X333" s="4"/>
      <c r="Y333" s="4"/>
      <c r="Z333" s="4"/>
    </row>
    <row r="334" spans="1:26" ht="15.75" customHeight="1" x14ac:dyDescent="0.2">
      <c r="A334" s="2"/>
      <c r="B334" s="2"/>
      <c r="C334" s="2"/>
      <c r="D334" s="4"/>
      <c r="E334" s="4"/>
      <c r="F334" s="4"/>
      <c r="G334" s="4"/>
      <c r="H334" s="4"/>
      <c r="I334" s="4"/>
      <c r="J334" s="4"/>
      <c r="K334" s="4"/>
      <c r="L334" s="4"/>
      <c r="M334" s="4"/>
      <c r="N334" s="4"/>
      <c r="O334" s="4"/>
      <c r="P334" s="4"/>
      <c r="Q334" s="643"/>
      <c r="R334" s="643"/>
      <c r="S334" s="896"/>
      <c r="T334" s="902"/>
      <c r="U334" s="646"/>
      <c r="V334" s="4"/>
      <c r="W334" s="4"/>
      <c r="X334" s="4"/>
      <c r="Y334" s="4"/>
      <c r="Z334" s="4"/>
    </row>
    <row r="335" spans="1:26" ht="15.75" customHeight="1" x14ac:dyDescent="0.2">
      <c r="A335" s="2"/>
      <c r="B335" s="2"/>
      <c r="C335" s="2"/>
      <c r="D335" s="4"/>
      <c r="E335" s="4"/>
      <c r="F335" s="4"/>
      <c r="G335" s="4"/>
      <c r="H335" s="4"/>
      <c r="I335" s="4"/>
      <c r="J335" s="4"/>
      <c r="K335" s="4"/>
      <c r="L335" s="4"/>
      <c r="M335" s="4"/>
      <c r="N335" s="4"/>
      <c r="O335" s="4"/>
      <c r="P335" s="4"/>
      <c r="Q335" s="643"/>
      <c r="R335" s="643"/>
      <c r="S335" s="896"/>
      <c r="T335" s="902"/>
      <c r="U335" s="646"/>
      <c r="V335" s="4"/>
      <c r="W335" s="4"/>
      <c r="X335" s="4"/>
      <c r="Y335" s="4"/>
      <c r="Z335" s="4"/>
    </row>
    <row r="336" spans="1:26" ht="15.75" customHeight="1" x14ac:dyDescent="0.2">
      <c r="A336" s="2"/>
      <c r="B336" s="2"/>
      <c r="C336" s="2"/>
      <c r="D336" s="4"/>
      <c r="E336" s="4"/>
      <c r="F336" s="4"/>
      <c r="G336" s="4"/>
      <c r="H336" s="4"/>
      <c r="I336" s="4"/>
      <c r="J336" s="4"/>
      <c r="K336" s="4"/>
      <c r="L336" s="4"/>
      <c r="M336" s="4"/>
      <c r="N336" s="4"/>
      <c r="O336" s="4"/>
      <c r="P336" s="4"/>
      <c r="Q336" s="643"/>
      <c r="R336" s="643"/>
      <c r="S336" s="896"/>
      <c r="T336" s="902"/>
      <c r="U336" s="646"/>
      <c r="V336" s="4"/>
      <c r="W336" s="4"/>
      <c r="X336" s="4"/>
      <c r="Y336" s="4"/>
      <c r="Z336" s="4"/>
    </row>
    <row r="337" spans="1:26" ht="15.75" customHeight="1" x14ac:dyDescent="0.2">
      <c r="A337" s="4"/>
      <c r="B337" s="4"/>
      <c r="C337" s="4"/>
      <c r="D337" s="4"/>
      <c r="E337" s="4"/>
      <c r="F337" s="4"/>
      <c r="G337" s="4"/>
      <c r="H337" s="4"/>
      <c r="I337" s="4"/>
      <c r="J337" s="4"/>
      <c r="K337" s="4"/>
      <c r="L337" s="4"/>
      <c r="M337" s="4"/>
      <c r="N337" s="2"/>
      <c r="O337" s="2"/>
      <c r="P337" s="2"/>
      <c r="Q337" s="643"/>
      <c r="R337" s="643"/>
      <c r="S337" s="896"/>
      <c r="T337" s="902"/>
      <c r="U337" s="646"/>
      <c r="V337" s="4"/>
      <c r="W337" s="4"/>
      <c r="X337" s="4"/>
      <c r="Y337" s="4"/>
      <c r="Z337" s="4"/>
    </row>
    <row r="338" spans="1:26" ht="15.75" customHeight="1" x14ac:dyDescent="0.2">
      <c r="A338" s="4"/>
      <c r="B338" s="4"/>
      <c r="C338" s="4"/>
      <c r="D338" s="4"/>
      <c r="E338" s="4"/>
      <c r="F338" s="4"/>
      <c r="G338" s="4"/>
      <c r="H338" s="4"/>
      <c r="I338" s="4"/>
      <c r="J338" s="4"/>
      <c r="K338" s="4"/>
      <c r="L338" s="4"/>
      <c r="M338" s="4"/>
      <c r="N338" s="2"/>
      <c r="O338" s="2"/>
      <c r="P338" s="2"/>
      <c r="Q338" s="643"/>
      <c r="R338" s="643"/>
      <c r="S338" s="896"/>
      <c r="T338" s="902"/>
      <c r="U338" s="646"/>
      <c r="V338" s="4"/>
      <c r="W338" s="4"/>
      <c r="X338" s="4"/>
      <c r="Y338" s="4"/>
      <c r="Z338" s="4"/>
    </row>
    <row r="339" spans="1:26" ht="15.75" customHeight="1" x14ac:dyDescent="0.2">
      <c r="A339" s="4"/>
      <c r="B339" s="4"/>
      <c r="C339" s="4"/>
      <c r="D339" s="4"/>
      <c r="E339" s="4"/>
      <c r="F339" s="4"/>
      <c r="G339" s="4"/>
      <c r="H339" s="4"/>
      <c r="I339" s="4"/>
      <c r="J339" s="4"/>
      <c r="K339" s="4"/>
      <c r="L339" s="4"/>
      <c r="M339" s="4"/>
      <c r="N339" s="2"/>
      <c r="O339" s="2"/>
      <c r="P339" s="2"/>
      <c r="Q339" s="643"/>
      <c r="R339" s="643"/>
      <c r="S339" s="896"/>
      <c r="T339" s="902"/>
      <c r="U339" s="646"/>
      <c r="V339" s="4"/>
      <c r="W339" s="4"/>
      <c r="X339" s="4"/>
      <c r="Y339" s="4"/>
      <c r="Z339" s="4"/>
    </row>
    <row r="340" spans="1:26" ht="15.75" customHeight="1" x14ac:dyDescent="0.2">
      <c r="A340" s="4"/>
      <c r="B340" s="4"/>
      <c r="C340" s="4"/>
      <c r="D340" s="4"/>
      <c r="E340" s="4"/>
      <c r="F340" s="4"/>
      <c r="G340" s="4"/>
      <c r="H340" s="4"/>
      <c r="I340" s="4"/>
      <c r="J340" s="4"/>
      <c r="K340" s="4"/>
      <c r="L340" s="4"/>
      <c r="M340" s="4"/>
      <c r="N340" s="2"/>
      <c r="O340" s="2"/>
      <c r="P340" s="2"/>
      <c r="Q340" s="643"/>
      <c r="R340" s="643"/>
      <c r="S340" s="896"/>
      <c r="T340" s="902"/>
      <c r="U340" s="646"/>
      <c r="V340" s="4"/>
      <c r="W340" s="4"/>
      <c r="X340" s="4"/>
      <c r="Y340" s="4"/>
      <c r="Z340" s="4"/>
    </row>
    <row r="341" spans="1:26" ht="15.75" customHeight="1" x14ac:dyDescent="0.2">
      <c r="A341" s="4"/>
      <c r="B341" s="4"/>
      <c r="C341" s="4"/>
      <c r="D341" s="4"/>
      <c r="E341" s="4"/>
      <c r="F341" s="4"/>
      <c r="G341" s="4"/>
      <c r="H341" s="4"/>
      <c r="I341" s="4"/>
      <c r="J341" s="4"/>
      <c r="K341" s="4"/>
      <c r="L341" s="4"/>
      <c r="M341" s="4"/>
      <c r="N341" s="2"/>
      <c r="O341" s="2"/>
      <c r="P341" s="2"/>
      <c r="Q341" s="643"/>
      <c r="R341" s="643"/>
      <c r="S341" s="896"/>
      <c r="T341" s="902"/>
      <c r="U341" s="646"/>
      <c r="V341" s="4"/>
      <c r="W341" s="4"/>
      <c r="X341" s="4"/>
      <c r="Y341" s="4"/>
      <c r="Z341" s="4"/>
    </row>
    <row r="342" spans="1:26" ht="15.75" customHeight="1" x14ac:dyDescent="0.2">
      <c r="A342" s="4"/>
      <c r="B342" s="4"/>
      <c r="C342" s="4"/>
      <c r="D342" s="4"/>
      <c r="E342" s="4"/>
      <c r="F342" s="4"/>
      <c r="G342" s="4"/>
      <c r="H342" s="4"/>
      <c r="I342" s="4"/>
      <c r="J342" s="4"/>
      <c r="K342" s="4"/>
      <c r="L342" s="4"/>
      <c r="M342" s="4"/>
      <c r="N342" s="2"/>
      <c r="O342" s="2"/>
      <c r="P342" s="2"/>
      <c r="Q342" s="643"/>
      <c r="R342" s="643"/>
      <c r="S342" s="896"/>
      <c r="T342" s="902"/>
      <c r="U342" s="646"/>
      <c r="V342" s="4"/>
      <c r="W342" s="4"/>
      <c r="X342" s="4"/>
      <c r="Y342" s="4"/>
      <c r="Z342" s="4"/>
    </row>
    <row r="343" spans="1:26" ht="15.75" customHeight="1" x14ac:dyDescent="0.2">
      <c r="A343" s="4"/>
      <c r="B343" s="4"/>
      <c r="C343" s="4"/>
      <c r="D343" s="4"/>
      <c r="E343" s="4"/>
      <c r="F343" s="4"/>
      <c r="G343" s="4"/>
      <c r="H343" s="4"/>
      <c r="I343" s="4"/>
      <c r="J343" s="4"/>
      <c r="K343" s="4"/>
      <c r="L343" s="4"/>
      <c r="M343" s="4"/>
      <c r="N343" s="2"/>
      <c r="O343" s="2"/>
      <c r="P343" s="2"/>
      <c r="Q343" s="643"/>
      <c r="R343" s="643"/>
      <c r="S343" s="896"/>
      <c r="T343" s="902"/>
      <c r="U343" s="646"/>
      <c r="V343" s="4"/>
      <c r="W343" s="4"/>
      <c r="X343" s="4"/>
      <c r="Y343" s="4"/>
      <c r="Z343" s="4"/>
    </row>
    <row r="344" spans="1:26" ht="15.75" customHeight="1" x14ac:dyDescent="0.2">
      <c r="A344" s="4"/>
      <c r="B344" s="4"/>
      <c r="C344" s="4"/>
      <c r="D344" s="4"/>
      <c r="E344" s="4"/>
      <c r="F344" s="4"/>
      <c r="G344" s="4"/>
      <c r="H344" s="4"/>
      <c r="I344" s="4"/>
      <c r="J344" s="4"/>
      <c r="K344" s="4"/>
      <c r="L344" s="4"/>
      <c r="M344" s="4"/>
      <c r="N344" s="2"/>
      <c r="O344" s="2"/>
      <c r="P344" s="2"/>
      <c r="Q344" s="643"/>
      <c r="R344" s="643"/>
      <c r="S344" s="896"/>
      <c r="T344" s="902"/>
      <c r="U344" s="646"/>
      <c r="V344" s="4"/>
      <c r="W344" s="4"/>
      <c r="X344" s="4"/>
      <c r="Y344" s="4"/>
      <c r="Z344" s="4"/>
    </row>
    <row r="345" spans="1:26" ht="15.75" customHeight="1" x14ac:dyDescent="0.2">
      <c r="A345" s="4"/>
      <c r="B345" s="4"/>
      <c r="C345" s="4"/>
      <c r="D345" s="4"/>
      <c r="E345" s="4"/>
      <c r="F345" s="4"/>
      <c r="G345" s="4"/>
      <c r="H345" s="4"/>
      <c r="I345" s="4"/>
      <c r="J345" s="4"/>
      <c r="K345" s="4"/>
      <c r="L345" s="4"/>
      <c r="M345" s="4"/>
      <c r="N345" s="2"/>
      <c r="O345" s="2"/>
      <c r="P345" s="2"/>
      <c r="Q345" s="643"/>
      <c r="R345" s="643"/>
      <c r="S345" s="896"/>
      <c r="T345" s="902"/>
      <c r="U345" s="646"/>
      <c r="V345" s="4"/>
      <c r="W345" s="4"/>
      <c r="X345" s="4"/>
      <c r="Y345" s="4"/>
      <c r="Z345" s="4"/>
    </row>
    <row r="346" spans="1:26" ht="15.75" customHeight="1" x14ac:dyDescent="0.2">
      <c r="A346" s="4"/>
      <c r="B346" s="4"/>
      <c r="C346" s="4"/>
      <c r="D346" s="4"/>
      <c r="E346" s="4"/>
      <c r="F346" s="4"/>
      <c r="G346" s="4"/>
      <c r="H346" s="4"/>
      <c r="I346" s="4"/>
      <c r="J346" s="4"/>
      <c r="K346" s="4"/>
      <c r="L346" s="4"/>
      <c r="M346" s="4"/>
      <c r="N346" s="2"/>
      <c r="O346" s="2"/>
      <c r="P346" s="2"/>
      <c r="Q346" s="643"/>
      <c r="R346" s="643"/>
      <c r="S346" s="896"/>
      <c r="T346" s="902"/>
      <c r="U346" s="646"/>
      <c r="V346" s="4"/>
      <c r="W346" s="4"/>
      <c r="X346" s="4"/>
      <c r="Y346" s="4"/>
      <c r="Z346" s="4"/>
    </row>
    <row r="347" spans="1:26" ht="15.75" customHeight="1" x14ac:dyDescent="0.2">
      <c r="A347" s="4"/>
      <c r="B347" s="4"/>
      <c r="C347" s="4"/>
      <c r="D347" s="4"/>
      <c r="E347" s="4"/>
      <c r="F347" s="4"/>
      <c r="G347" s="4"/>
      <c r="H347" s="4"/>
      <c r="I347" s="4"/>
      <c r="J347" s="4"/>
      <c r="K347" s="4"/>
      <c r="L347" s="4"/>
      <c r="M347" s="4"/>
      <c r="N347" s="2"/>
      <c r="O347" s="2"/>
      <c r="P347" s="2"/>
      <c r="Q347" s="643"/>
      <c r="R347" s="643"/>
      <c r="S347" s="896"/>
      <c r="T347" s="902"/>
      <c r="U347" s="646"/>
      <c r="V347" s="4"/>
      <c r="W347" s="4"/>
      <c r="X347" s="4"/>
      <c r="Y347" s="4"/>
      <c r="Z347" s="4"/>
    </row>
    <row r="348" spans="1:26" ht="15.75" customHeight="1" x14ac:dyDescent="0.2">
      <c r="A348" s="4"/>
      <c r="B348" s="4"/>
      <c r="C348" s="4"/>
      <c r="D348" s="4"/>
      <c r="E348" s="4"/>
      <c r="F348" s="4"/>
      <c r="G348" s="4"/>
      <c r="H348" s="4"/>
      <c r="I348" s="4"/>
      <c r="J348" s="4"/>
      <c r="K348" s="4"/>
      <c r="L348" s="4"/>
      <c r="M348" s="4"/>
      <c r="N348" s="2"/>
      <c r="O348" s="2"/>
      <c r="P348" s="2"/>
      <c r="Q348" s="643"/>
      <c r="R348" s="643"/>
      <c r="S348" s="896"/>
      <c r="T348" s="902"/>
      <c r="U348" s="646"/>
      <c r="V348" s="4"/>
      <c r="W348" s="4"/>
      <c r="X348" s="4"/>
      <c r="Y348" s="4"/>
      <c r="Z348" s="4"/>
    </row>
    <row r="349" spans="1:26" ht="15.75" customHeight="1" x14ac:dyDescent="0.2">
      <c r="A349" s="4"/>
      <c r="B349" s="4"/>
      <c r="C349" s="4"/>
      <c r="D349" s="4"/>
      <c r="E349" s="4"/>
      <c r="F349" s="4"/>
      <c r="G349" s="4"/>
      <c r="H349" s="4"/>
      <c r="I349" s="4"/>
      <c r="J349" s="4"/>
      <c r="K349" s="4"/>
      <c r="L349" s="4"/>
      <c r="M349" s="4"/>
      <c r="N349" s="2"/>
      <c r="O349" s="2"/>
      <c r="P349" s="2"/>
      <c r="Q349" s="643"/>
      <c r="R349" s="643"/>
      <c r="S349" s="896"/>
      <c r="T349" s="902"/>
      <c r="U349" s="646"/>
      <c r="V349" s="4"/>
      <c r="W349" s="4"/>
      <c r="X349" s="4"/>
      <c r="Y349" s="4"/>
      <c r="Z349" s="4"/>
    </row>
    <row r="350" spans="1:26" ht="15.75" customHeight="1" x14ac:dyDescent="0.2">
      <c r="A350" s="4"/>
      <c r="B350" s="4"/>
      <c r="C350" s="4"/>
      <c r="D350" s="4"/>
      <c r="E350" s="4"/>
      <c r="F350" s="4"/>
      <c r="G350" s="4"/>
      <c r="H350" s="4"/>
      <c r="I350" s="4"/>
      <c r="J350" s="4"/>
      <c r="K350" s="4"/>
      <c r="L350" s="4"/>
      <c r="M350" s="4"/>
      <c r="N350" s="2"/>
      <c r="O350" s="2"/>
      <c r="P350" s="2"/>
      <c r="Q350" s="643"/>
      <c r="R350" s="643"/>
      <c r="S350" s="896"/>
      <c r="T350" s="902"/>
      <c r="U350" s="646"/>
      <c r="V350" s="4"/>
      <c r="W350" s="4"/>
      <c r="X350" s="4"/>
      <c r="Y350" s="4"/>
      <c r="Z350" s="4"/>
    </row>
    <row r="351" spans="1:26" ht="15.75" customHeight="1" x14ac:dyDescent="0.2">
      <c r="A351" s="4"/>
      <c r="B351" s="4"/>
      <c r="C351" s="4"/>
      <c r="D351" s="4"/>
      <c r="E351" s="4"/>
      <c r="F351" s="4"/>
      <c r="G351" s="4"/>
      <c r="H351" s="4"/>
      <c r="I351" s="4"/>
      <c r="J351" s="4"/>
      <c r="K351" s="4"/>
      <c r="L351" s="4"/>
      <c r="M351" s="4"/>
      <c r="N351" s="2"/>
      <c r="O351" s="2"/>
      <c r="P351" s="2"/>
      <c r="Q351" s="643"/>
      <c r="R351" s="643"/>
      <c r="S351" s="896"/>
      <c r="T351" s="902"/>
      <c r="U351" s="646"/>
      <c r="V351" s="4"/>
      <c r="W351" s="4"/>
      <c r="X351" s="4"/>
      <c r="Y351" s="4"/>
      <c r="Z351" s="4"/>
    </row>
    <row r="352" spans="1:26" ht="15.75" customHeight="1" x14ac:dyDescent="0.2">
      <c r="A352" s="4"/>
      <c r="B352" s="4"/>
      <c r="C352" s="4"/>
      <c r="D352" s="4"/>
      <c r="E352" s="4"/>
      <c r="F352" s="4"/>
      <c r="G352" s="4"/>
      <c r="H352" s="4"/>
      <c r="I352" s="4"/>
      <c r="J352" s="4"/>
      <c r="K352" s="4"/>
      <c r="L352" s="4"/>
      <c r="M352" s="4"/>
      <c r="N352" s="2"/>
      <c r="O352" s="2"/>
      <c r="P352" s="2"/>
      <c r="Q352" s="643"/>
      <c r="R352" s="643"/>
      <c r="S352" s="896"/>
      <c r="T352" s="902"/>
      <c r="U352" s="646"/>
      <c r="V352" s="4"/>
      <c r="W352" s="4"/>
      <c r="X352" s="4"/>
      <c r="Y352" s="4"/>
      <c r="Z352" s="4"/>
    </row>
    <row r="353" spans="1:26" ht="15.75" customHeight="1" x14ac:dyDescent="0.2">
      <c r="A353" s="4"/>
      <c r="B353" s="4"/>
      <c r="C353" s="4"/>
      <c r="D353" s="4"/>
      <c r="E353" s="4"/>
      <c r="F353" s="4"/>
      <c r="G353" s="4"/>
      <c r="H353" s="4"/>
      <c r="I353" s="4"/>
      <c r="J353" s="4"/>
      <c r="K353" s="4"/>
      <c r="L353" s="4"/>
      <c r="M353" s="4"/>
      <c r="N353" s="2"/>
      <c r="O353" s="2"/>
      <c r="P353" s="2"/>
      <c r="Q353" s="643"/>
      <c r="R353" s="643"/>
      <c r="S353" s="896"/>
      <c r="T353" s="902"/>
      <c r="U353" s="646"/>
      <c r="V353" s="4"/>
      <c r="W353" s="4"/>
      <c r="X353" s="4"/>
      <c r="Y353" s="4"/>
      <c r="Z353" s="4"/>
    </row>
    <row r="354" spans="1:26" ht="15.75" customHeight="1" x14ac:dyDescent="0.2">
      <c r="A354" s="4"/>
      <c r="B354" s="4"/>
      <c r="C354" s="4"/>
      <c r="D354" s="4"/>
      <c r="E354" s="4"/>
      <c r="F354" s="4"/>
      <c r="G354" s="4"/>
      <c r="H354" s="4"/>
      <c r="I354" s="4"/>
      <c r="J354" s="4"/>
      <c r="K354" s="4"/>
      <c r="L354" s="4"/>
      <c r="M354" s="4"/>
      <c r="N354" s="2"/>
      <c r="O354" s="2"/>
      <c r="P354" s="2"/>
      <c r="Q354" s="643"/>
      <c r="R354" s="643"/>
      <c r="S354" s="896"/>
      <c r="T354" s="902"/>
      <c r="U354" s="646"/>
      <c r="V354" s="4"/>
      <c r="W354" s="4"/>
      <c r="X354" s="4"/>
      <c r="Y354" s="4"/>
      <c r="Z354" s="4"/>
    </row>
    <row r="355" spans="1:26" ht="15.75" customHeight="1" x14ac:dyDescent="0.2">
      <c r="A355" s="4"/>
      <c r="B355" s="4"/>
      <c r="C355" s="4"/>
      <c r="D355" s="4"/>
      <c r="E355" s="4"/>
      <c r="F355" s="4"/>
      <c r="G355" s="4"/>
      <c r="H355" s="4"/>
      <c r="I355" s="4"/>
      <c r="J355" s="4"/>
      <c r="K355" s="4"/>
      <c r="L355" s="4"/>
      <c r="M355" s="4"/>
      <c r="N355" s="2"/>
      <c r="O355" s="2"/>
      <c r="P355" s="2"/>
      <c r="Q355" s="643"/>
      <c r="R355" s="643"/>
      <c r="S355" s="896"/>
      <c r="T355" s="902"/>
      <c r="U355" s="646"/>
      <c r="V355" s="4"/>
      <c r="W355" s="4"/>
      <c r="X355" s="4"/>
      <c r="Y355" s="4"/>
      <c r="Z355" s="4"/>
    </row>
    <row r="356" spans="1:26" ht="15.75" customHeight="1" x14ac:dyDescent="0.2">
      <c r="A356" s="4"/>
      <c r="B356" s="4"/>
      <c r="C356" s="4"/>
      <c r="D356" s="4"/>
      <c r="E356" s="4"/>
      <c r="F356" s="4"/>
      <c r="G356" s="4"/>
      <c r="H356" s="4"/>
      <c r="I356" s="4"/>
      <c r="J356" s="4"/>
      <c r="K356" s="4"/>
      <c r="L356" s="4"/>
      <c r="M356" s="4"/>
      <c r="N356" s="2"/>
      <c r="O356" s="2"/>
      <c r="P356" s="2"/>
      <c r="Q356" s="643"/>
      <c r="R356" s="643"/>
      <c r="S356" s="896"/>
      <c r="T356" s="902"/>
      <c r="U356" s="646"/>
      <c r="V356" s="4"/>
      <c r="W356" s="4"/>
      <c r="X356" s="4"/>
      <c r="Y356" s="4"/>
      <c r="Z356" s="4"/>
    </row>
    <row r="357" spans="1:26" ht="15.75" customHeight="1" x14ac:dyDescent="0.2">
      <c r="A357" s="4"/>
      <c r="B357" s="4"/>
      <c r="C357" s="4"/>
      <c r="D357" s="4"/>
      <c r="E357" s="4"/>
      <c r="F357" s="4"/>
      <c r="G357" s="4"/>
      <c r="H357" s="4"/>
      <c r="I357" s="4"/>
      <c r="J357" s="4"/>
      <c r="K357" s="4"/>
      <c r="L357" s="4"/>
      <c r="M357" s="4"/>
      <c r="N357" s="2"/>
      <c r="O357" s="2"/>
      <c r="P357" s="2"/>
      <c r="Q357" s="643"/>
      <c r="R357" s="643"/>
      <c r="S357" s="896"/>
      <c r="T357" s="902"/>
      <c r="U357" s="646"/>
      <c r="V357" s="4"/>
      <c r="W357" s="4"/>
      <c r="X357" s="4"/>
      <c r="Y357" s="4"/>
      <c r="Z357" s="4"/>
    </row>
    <row r="358" spans="1:26" ht="15.75" customHeight="1" x14ac:dyDescent="0.2">
      <c r="A358" s="4"/>
      <c r="B358" s="4"/>
      <c r="C358" s="4"/>
      <c r="D358" s="4"/>
      <c r="E358" s="4"/>
      <c r="F358" s="4"/>
      <c r="G358" s="4"/>
      <c r="H358" s="4"/>
      <c r="I358" s="4"/>
      <c r="J358" s="4"/>
      <c r="K358" s="4"/>
      <c r="L358" s="4"/>
      <c r="M358" s="4"/>
      <c r="N358" s="2"/>
      <c r="O358" s="2"/>
      <c r="P358" s="2"/>
      <c r="Q358" s="643"/>
      <c r="R358" s="643"/>
      <c r="S358" s="896"/>
      <c r="T358" s="902"/>
      <c r="U358" s="646"/>
      <c r="V358" s="4"/>
      <c r="W358" s="4"/>
      <c r="X358" s="4"/>
      <c r="Y358" s="4"/>
      <c r="Z358" s="4"/>
    </row>
    <row r="359" spans="1:26" ht="15.75" customHeight="1" x14ac:dyDescent="0.2">
      <c r="A359" s="4"/>
      <c r="B359" s="4"/>
      <c r="C359" s="4"/>
      <c r="D359" s="4"/>
      <c r="E359" s="4"/>
      <c r="F359" s="4"/>
      <c r="G359" s="4"/>
      <c r="H359" s="4"/>
      <c r="I359" s="4"/>
      <c r="J359" s="4"/>
      <c r="K359" s="4"/>
      <c r="L359" s="4"/>
      <c r="M359" s="4"/>
      <c r="N359" s="2"/>
      <c r="O359" s="2"/>
      <c r="P359" s="2"/>
      <c r="Q359" s="643"/>
      <c r="R359" s="643"/>
      <c r="S359" s="896"/>
      <c r="T359" s="902"/>
      <c r="U359" s="646"/>
      <c r="V359" s="4"/>
      <c r="W359" s="4"/>
      <c r="X359" s="4"/>
      <c r="Y359" s="4"/>
      <c r="Z359" s="4"/>
    </row>
    <row r="360" spans="1:26" ht="15.75" customHeight="1" x14ac:dyDescent="0.2">
      <c r="A360" s="4"/>
      <c r="B360" s="4"/>
      <c r="C360" s="4"/>
      <c r="D360" s="4"/>
      <c r="E360" s="4"/>
      <c r="F360" s="4"/>
      <c r="G360" s="4"/>
      <c r="H360" s="4"/>
      <c r="I360" s="4"/>
      <c r="J360" s="4"/>
      <c r="K360" s="4"/>
      <c r="L360" s="4"/>
      <c r="M360" s="4"/>
      <c r="N360" s="2"/>
      <c r="O360" s="2"/>
      <c r="P360" s="2"/>
      <c r="Q360" s="643"/>
      <c r="R360" s="643"/>
      <c r="S360" s="896"/>
      <c r="T360" s="902"/>
      <c r="U360" s="646"/>
      <c r="V360" s="4"/>
      <c r="W360" s="4"/>
      <c r="X360" s="4"/>
      <c r="Y360" s="4"/>
      <c r="Z360" s="4"/>
    </row>
    <row r="361" spans="1:26" ht="15.75" customHeight="1" x14ac:dyDescent="0.2">
      <c r="A361" s="4"/>
      <c r="B361" s="4"/>
      <c r="C361" s="4"/>
      <c r="D361" s="4"/>
      <c r="E361" s="4"/>
      <c r="F361" s="4"/>
      <c r="G361" s="4"/>
      <c r="H361" s="4"/>
      <c r="I361" s="4"/>
      <c r="J361" s="4"/>
      <c r="K361" s="4"/>
      <c r="L361" s="4"/>
      <c r="M361" s="4"/>
      <c r="N361" s="2"/>
      <c r="O361" s="2"/>
      <c r="P361" s="2"/>
      <c r="Q361" s="643"/>
      <c r="R361" s="643"/>
      <c r="S361" s="896"/>
      <c r="T361" s="902"/>
      <c r="U361" s="646"/>
      <c r="V361" s="4"/>
      <c r="W361" s="4"/>
      <c r="X361" s="4"/>
      <c r="Y361" s="4"/>
      <c r="Z361" s="4"/>
    </row>
    <row r="362" spans="1:26" ht="15.75" customHeight="1" x14ac:dyDescent="0.2">
      <c r="A362" s="4"/>
      <c r="B362" s="4"/>
      <c r="C362" s="4"/>
      <c r="D362" s="4"/>
      <c r="E362" s="4"/>
      <c r="F362" s="4"/>
      <c r="G362" s="4"/>
      <c r="H362" s="4"/>
      <c r="I362" s="4"/>
      <c r="J362" s="4"/>
      <c r="K362" s="4"/>
      <c r="L362" s="4"/>
      <c r="M362" s="4"/>
      <c r="N362" s="2"/>
      <c r="O362" s="2"/>
      <c r="P362" s="2"/>
      <c r="Q362" s="643"/>
      <c r="R362" s="643"/>
      <c r="S362" s="896"/>
      <c r="T362" s="902"/>
      <c r="U362" s="646"/>
      <c r="V362" s="4"/>
      <c r="W362" s="4"/>
      <c r="X362" s="4"/>
      <c r="Y362" s="4"/>
      <c r="Z362" s="4"/>
    </row>
    <row r="363" spans="1:26" ht="15.75" customHeight="1" x14ac:dyDescent="0.2">
      <c r="A363" s="4"/>
      <c r="B363" s="4"/>
      <c r="C363" s="4"/>
      <c r="D363" s="4"/>
      <c r="E363" s="4"/>
      <c r="F363" s="4"/>
      <c r="G363" s="4"/>
      <c r="H363" s="4"/>
      <c r="I363" s="4"/>
      <c r="J363" s="4"/>
      <c r="K363" s="4"/>
      <c r="L363" s="4"/>
      <c r="M363" s="4"/>
      <c r="N363" s="2"/>
      <c r="O363" s="2"/>
      <c r="P363" s="2"/>
      <c r="Q363" s="643"/>
      <c r="R363" s="643"/>
      <c r="S363" s="896"/>
      <c r="T363" s="902"/>
      <c r="U363" s="646"/>
      <c r="V363" s="4"/>
      <c r="W363" s="4"/>
      <c r="X363" s="4"/>
      <c r="Y363" s="4"/>
      <c r="Z363" s="4"/>
    </row>
    <row r="364" spans="1:26" ht="15.75" customHeight="1" x14ac:dyDescent="0.2">
      <c r="A364" s="4"/>
      <c r="B364" s="4"/>
      <c r="C364" s="4"/>
      <c r="D364" s="4"/>
      <c r="E364" s="4"/>
      <c r="F364" s="4"/>
      <c r="G364" s="4"/>
      <c r="H364" s="4"/>
      <c r="I364" s="4"/>
      <c r="J364" s="4"/>
      <c r="K364" s="4"/>
      <c r="L364" s="4"/>
      <c r="M364" s="4"/>
      <c r="N364" s="2"/>
      <c r="O364" s="2"/>
      <c r="P364" s="2"/>
      <c r="Q364" s="643"/>
      <c r="R364" s="643"/>
      <c r="S364" s="896"/>
      <c r="T364" s="902"/>
      <c r="U364" s="646"/>
      <c r="V364" s="4"/>
      <c r="W364" s="4"/>
      <c r="X364" s="4"/>
      <c r="Y364" s="4"/>
      <c r="Z364" s="4"/>
    </row>
    <row r="365" spans="1:26" ht="15.75" customHeight="1" x14ac:dyDescent="0.2">
      <c r="A365" s="4"/>
      <c r="B365" s="4"/>
      <c r="C365" s="4"/>
      <c r="D365" s="4"/>
      <c r="E365" s="4"/>
      <c r="F365" s="4"/>
      <c r="G365" s="4"/>
      <c r="H365" s="4"/>
      <c r="I365" s="4"/>
      <c r="J365" s="4"/>
      <c r="K365" s="4"/>
      <c r="L365" s="4"/>
      <c r="M365" s="4"/>
      <c r="N365" s="2"/>
      <c r="O365" s="2"/>
      <c r="P365" s="2"/>
      <c r="Q365" s="643"/>
      <c r="R365" s="643"/>
      <c r="S365" s="896"/>
      <c r="T365" s="902"/>
      <c r="U365" s="646"/>
      <c r="V365" s="4"/>
      <c r="W365" s="4"/>
      <c r="X365" s="4"/>
      <c r="Y365" s="4"/>
      <c r="Z365" s="4"/>
    </row>
    <row r="366" spans="1:26" ht="15.75" customHeight="1" x14ac:dyDescent="0.2">
      <c r="A366" s="4"/>
      <c r="B366" s="4"/>
      <c r="C366" s="4"/>
      <c r="D366" s="4"/>
      <c r="E366" s="4"/>
      <c r="F366" s="4"/>
      <c r="G366" s="4"/>
      <c r="H366" s="4"/>
      <c r="I366" s="4"/>
      <c r="J366" s="4"/>
      <c r="K366" s="4"/>
      <c r="L366" s="4"/>
      <c r="M366" s="4"/>
      <c r="N366" s="2"/>
      <c r="O366" s="2"/>
      <c r="P366" s="2"/>
      <c r="Q366" s="643"/>
      <c r="R366" s="643"/>
      <c r="S366" s="896"/>
      <c r="T366" s="902"/>
      <c r="U366" s="646"/>
      <c r="V366" s="4"/>
      <c r="W366" s="4"/>
      <c r="X366" s="4"/>
      <c r="Y366" s="4"/>
      <c r="Z366" s="4"/>
    </row>
    <row r="367" spans="1:26" ht="15.75" customHeight="1" x14ac:dyDescent="0.2">
      <c r="A367" s="4"/>
      <c r="B367" s="4"/>
      <c r="C367" s="4"/>
      <c r="D367" s="4"/>
      <c r="E367" s="4"/>
      <c r="F367" s="4"/>
      <c r="G367" s="4"/>
      <c r="H367" s="4"/>
      <c r="I367" s="4"/>
      <c r="J367" s="4"/>
      <c r="K367" s="4"/>
      <c r="L367" s="4"/>
      <c r="M367" s="4"/>
      <c r="N367" s="2"/>
      <c r="O367" s="2"/>
      <c r="P367" s="2"/>
      <c r="Q367" s="643"/>
      <c r="R367" s="643"/>
      <c r="S367" s="896"/>
      <c r="T367" s="902"/>
      <c r="U367" s="646"/>
      <c r="V367" s="4"/>
      <c r="W367" s="4"/>
      <c r="X367" s="4"/>
      <c r="Y367" s="4"/>
      <c r="Z367" s="4"/>
    </row>
    <row r="368" spans="1:26" ht="15.75" customHeight="1" x14ac:dyDescent="0.2">
      <c r="A368" s="4"/>
      <c r="B368" s="4"/>
      <c r="C368" s="4"/>
      <c r="D368" s="4"/>
      <c r="E368" s="4"/>
      <c r="F368" s="4"/>
      <c r="G368" s="4"/>
      <c r="H368" s="4"/>
      <c r="I368" s="4"/>
      <c r="J368" s="4"/>
      <c r="K368" s="4"/>
      <c r="L368" s="4"/>
      <c r="M368" s="4"/>
      <c r="N368" s="2"/>
      <c r="O368" s="2"/>
      <c r="P368" s="2"/>
      <c r="Q368" s="643"/>
      <c r="R368" s="643"/>
      <c r="S368" s="896"/>
      <c r="T368" s="902"/>
      <c r="U368" s="646"/>
      <c r="V368" s="4"/>
      <c r="W368" s="4"/>
      <c r="X368" s="4"/>
      <c r="Y368" s="4"/>
      <c r="Z368" s="4"/>
    </row>
    <row r="369" spans="1:26" ht="15.75" customHeight="1" x14ac:dyDescent="0.2">
      <c r="A369" s="4"/>
      <c r="B369" s="4"/>
      <c r="C369" s="4"/>
      <c r="D369" s="4"/>
      <c r="E369" s="4"/>
      <c r="F369" s="4"/>
      <c r="G369" s="4"/>
      <c r="H369" s="4"/>
      <c r="I369" s="4"/>
      <c r="J369" s="4"/>
      <c r="K369" s="4"/>
      <c r="L369" s="4"/>
      <c r="M369" s="4"/>
      <c r="N369" s="2"/>
      <c r="O369" s="2"/>
      <c r="P369" s="2"/>
      <c r="Q369" s="643"/>
      <c r="R369" s="643"/>
      <c r="S369" s="896"/>
      <c r="T369" s="902"/>
      <c r="U369" s="646"/>
      <c r="V369" s="4"/>
      <c r="W369" s="4"/>
      <c r="X369" s="4"/>
      <c r="Y369" s="4"/>
      <c r="Z369" s="4"/>
    </row>
    <row r="370" spans="1:26" ht="15.75" customHeight="1" x14ac:dyDescent="0.2">
      <c r="A370" s="4"/>
      <c r="B370" s="4"/>
      <c r="C370" s="4"/>
      <c r="D370" s="4"/>
      <c r="E370" s="4"/>
      <c r="F370" s="4"/>
      <c r="G370" s="4"/>
      <c r="H370" s="4"/>
      <c r="I370" s="4"/>
      <c r="J370" s="4"/>
      <c r="K370" s="4"/>
      <c r="L370" s="4"/>
      <c r="M370" s="4"/>
      <c r="N370" s="2"/>
      <c r="O370" s="2"/>
      <c r="P370" s="2"/>
      <c r="Q370" s="643"/>
      <c r="R370" s="643"/>
      <c r="S370" s="896"/>
      <c r="T370" s="902"/>
      <c r="U370" s="646"/>
      <c r="V370" s="4"/>
      <c r="W370" s="4"/>
      <c r="X370" s="4"/>
      <c r="Y370" s="4"/>
      <c r="Z370" s="4"/>
    </row>
    <row r="371" spans="1:26" ht="15.75" customHeight="1" x14ac:dyDescent="0.2">
      <c r="A371" s="4"/>
      <c r="B371" s="4"/>
      <c r="C371" s="4"/>
      <c r="D371" s="4"/>
      <c r="E371" s="4"/>
      <c r="F371" s="4"/>
      <c r="G371" s="4"/>
      <c r="H371" s="4"/>
      <c r="I371" s="4"/>
      <c r="J371" s="4"/>
      <c r="K371" s="4"/>
      <c r="L371" s="4"/>
      <c r="M371" s="4"/>
      <c r="N371" s="2"/>
      <c r="O371" s="2"/>
      <c r="P371" s="2"/>
      <c r="Q371" s="643"/>
      <c r="R371" s="643"/>
      <c r="S371" s="896"/>
      <c r="T371" s="902"/>
      <c r="U371" s="646"/>
      <c r="V371" s="4"/>
      <c r="W371" s="4"/>
      <c r="X371" s="4"/>
      <c r="Y371" s="4"/>
      <c r="Z371" s="4"/>
    </row>
    <row r="372" spans="1:26" ht="15.75" customHeight="1" x14ac:dyDescent="0.2">
      <c r="A372" s="4"/>
      <c r="B372" s="4"/>
      <c r="C372" s="4"/>
      <c r="D372" s="4"/>
      <c r="E372" s="4"/>
      <c r="F372" s="4"/>
      <c r="G372" s="4"/>
      <c r="H372" s="4"/>
      <c r="I372" s="4"/>
      <c r="J372" s="4"/>
      <c r="K372" s="4"/>
      <c r="L372" s="4"/>
      <c r="M372" s="4"/>
      <c r="N372" s="2"/>
      <c r="O372" s="2"/>
      <c r="P372" s="2"/>
      <c r="Q372" s="643"/>
      <c r="R372" s="643"/>
      <c r="S372" s="896"/>
      <c r="T372" s="902"/>
      <c r="U372" s="646"/>
      <c r="V372" s="4"/>
      <c r="W372" s="4"/>
      <c r="X372" s="4"/>
      <c r="Y372" s="4"/>
      <c r="Z372" s="4"/>
    </row>
    <row r="373" spans="1:26" ht="15.75" customHeight="1" x14ac:dyDescent="0.2">
      <c r="A373" s="4"/>
      <c r="B373" s="4"/>
      <c r="C373" s="4"/>
      <c r="D373" s="4"/>
      <c r="E373" s="4"/>
      <c r="F373" s="4"/>
      <c r="G373" s="4"/>
      <c r="H373" s="4"/>
      <c r="I373" s="4"/>
      <c r="J373" s="4"/>
      <c r="K373" s="4"/>
      <c r="L373" s="4"/>
      <c r="M373" s="4"/>
      <c r="N373" s="2"/>
      <c r="O373" s="2"/>
      <c r="P373" s="2"/>
      <c r="Q373" s="643"/>
      <c r="R373" s="643"/>
      <c r="S373" s="896"/>
      <c r="T373" s="902"/>
      <c r="U373" s="646"/>
      <c r="V373" s="4"/>
      <c r="W373" s="4"/>
      <c r="X373" s="4"/>
      <c r="Y373" s="4"/>
      <c r="Z373" s="4"/>
    </row>
    <row r="374" spans="1:26" ht="15.75" customHeight="1" x14ac:dyDescent="0.2">
      <c r="A374" s="4"/>
      <c r="B374" s="4"/>
      <c r="C374" s="4"/>
      <c r="D374" s="4"/>
      <c r="E374" s="4"/>
      <c r="F374" s="4"/>
      <c r="G374" s="4"/>
      <c r="H374" s="4"/>
      <c r="I374" s="4"/>
      <c r="J374" s="4"/>
      <c r="K374" s="4"/>
      <c r="L374" s="4"/>
      <c r="M374" s="4"/>
      <c r="N374" s="2"/>
      <c r="O374" s="2"/>
      <c r="P374" s="2"/>
      <c r="Q374" s="643"/>
      <c r="R374" s="643"/>
      <c r="S374" s="896"/>
      <c r="T374" s="902"/>
      <c r="U374" s="646"/>
      <c r="V374" s="4"/>
      <c r="W374" s="4"/>
      <c r="X374" s="4"/>
      <c r="Y374" s="4"/>
      <c r="Z374" s="4"/>
    </row>
    <row r="375" spans="1:26" ht="15.75" customHeight="1" x14ac:dyDescent="0.2">
      <c r="A375" s="4"/>
      <c r="B375" s="4"/>
      <c r="C375" s="4"/>
      <c r="D375" s="4"/>
      <c r="E375" s="4"/>
      <c r="F375" s="4"/>
      <c r="G375" s="4"/>
      <c r="H375" s="4"/>
      <c r="I375" s="4"/>
      <c r="J375" s="4"/>
      <c r="K375" s="4"/>
      <c r="L375" s="4"/>
      <c r="M375" s="4"/>
      <c r="N375" s="2"/>
      <c r="O375" s="2"/>
      <c r="P375" s="2"/>
      <c r="Q375" s="643"/>
      <c r="R375" s="643"/>
      <c r="S375" s="896"/>
      <c r="T375" s="902"/>
      <c r="U375" s="646"/>
      <c r="V375" s="4"/>
      <c r="W375" s="4"/>
      <c r="X375" s="4"/>
      <c r="Y375" s="4"/>
      <c r="Z375" s="4"/>
    </row>
    <row r="376" spans="1:26" ht="15.75" customHeight="1" x14ac:dyDescent="0.2">
      <c r="A376" s="4"/>
      <c r="B376" s="4"/>
      <c r="C376" s="4"/>
      <c r="D376" s="4"/>
      <c r="E376" s="4"/>
      <c r="F376" s="4"/>
      <c r="G376" s="4"/>
      <c r="H376" s="4"/>
      <c r="I376" s="4"/>
      <c r="J376" s="4"/>
      <c r="K376" s="4"/>
      <c r="L376" s="4"/>
      <c r="M376" s="4"/>
      <c r="N376" s="2"/>
      <c r="O376" s="2"/>
      <c r="P376" s="2"/>
      <c r="Q376" s="643"/>
      <c r="R376" s="643"/>
      <c r="S376" s="896"/>
      <c r="T376" s="902"/>
      <c r="U376" s="646"/>
      <c r="V376" s="4"/>
      <c r="W376" s="4"/>
      <c r="X376" s="4"/>
      <c r="Y376" s="4"/>
      <c r="Z376" s="4"/>
    </row>
    <row r="377" spans="1:26" ht="15.75" customHeight="1" x14ac:dyDescent="0.2">
      <c r="A377" s="4"/>
      <c r="B377" s="4"/>
      <c r="C377" s="4"/>
      <c r="D377" s="4"/>
      <c r="E377" s="4"/>
      <c r="F377" s="4"/>
      <c r="G377" s="4"/>
      <c r="H377" s="4"/>
      <c r="I377" s="4"/>
      <c r="J377" s="4"/>
      <c r="K377" s="4"/>
      <c r="L377" s="4"/>
      <c r="M377" s="4"/>
      <c r="N377" s="2"/>
      <c r="O377" s="2"/>
      <c r="P377" s="2"/>
      <c r="Q377" s="643"/>
      <c r="R377" s="643"/>
      <c r="S377" s="896"/>
      <c r="T377" s="902"/>
      <c r="U377" s="646"/>
      <c r="V377" s="4"/>
      <c r="W377" s="4"/>
      <c r="X377" s="4"/>
      <c r="Y377" s="4"/>
      <c r="Z377" s="4"/>
    </row>
    <row r="378" spans="1:26" ht="15.75" customHeight="1" x14ac:dyDescent="0.2">
      <c r="A378" s="4"/>
      <c r="B378" s="4"/>
      <c r="C378" s="4"/>
      <c r="D378" s="4"/>
      <c r="E378" s="4"/>
      <c r="F378" s="4"/>
      <c r="G378" s="4"/>
      <c r="H378" s="4"/>
      <c r="I378" s="4"/>
      <c r="J378" s="4"/>
      <c r="K378" s="4"/>
      <c r="L378" s="4"/>
      <c r="M378" s="4"/>
      <c r="N378" s="2"/>
      <c r="O378" s="2"/>
      <c r="P378" s="2"/>
      <c r="Q378" s="643"/>
      <c r="R378" s="643"/>
      <c r="S378" s="896"/>
      <c r="T378" s="902"/>
      <c r="U378" s="646"/>
      <c r="V378" s="4"/>
      <c r="W378" s="4"/>
      <c r="X378" s="4"/>
      <c r="Y378" s="4"/>
      <c r="Z378" s="4"/>
    </row>
    <row r="379" spans="1:26" ht="15.75" customHeight="1" x14ac:dyDescent="0.2">
      <c r="A379" s="4"/>
      <c r="B379" s="4"/>
      <c r="C379" s="4"/>
      <c r="D379" s="4"/>
      <c r="E379" s="4"/>
      <c r="F379" s="4"/>
      <c r="G379" s="4"/>
      <c r="H379" s="4"/>
      <c r="I379" s="4"/>
      <c r="J379" s="4"/>
      <c r="K379" s="4"/>
      <c r="L379" s="4"/>
      <c r="M379" s="4"/>
      <c r="N379" s="2"/>
      <c r="O379" s="2"/>
      <c r="P379" s="2"/>
      <c r="Q379" s="643"/>
      <c r="R379" s="643"/>
      <c r="S379" s="896"/>
      <c r="T379" s="902"/>
      <c r="U379" s="646"/>
      <c r="V379" s="4"/>
      <c r="W379" s="4"/>
      <c r="X379" s="4"/>
      <c r="Y379" s="4"/>
      <c r="Z379" s="4"/>
    </row>
    <row r="380" spans="1:26" ht="15.75" customHeight="1" x14ac:dyDescent="0.2">
      <c r="A380" s="4"/>
      <c r="B380" s="4"/>
      <c r="C380" s="4"/>
      <c r="D380" s="4"/>
      <c r="E380" s="4"/>
      <c r="F380" s="4"/>
      <c r="G380" s="4"/>
      <c r="H380" s="4"/>
      <c r="I380" s="4"/>
      <c r="J380" s="4"/>
      <c r="K380" s="4"/>
      <c r="L380" s="4"/>
      <c r="M380" s="4"/>
      <c r="N380" s="2"/>
      <c r="O380" s="2"/>
      <c r="P380" s="2"/>
      <c r="Q380" s="643"/>
      <c r="R380" s="643"/>
      <c r="S380" s="896"/>
      <c r="T380" s="902"/>
      <c r="U380" s="646"/>
      <c r="V380" s="4"/>
      <c r="W380" s="4"/>
      <c r="X380" s="4"/>
      <c r="Y380" s="4"/>
      <c r="Z380" s="4"/>
    </row>
    <row r="381" spans="1:26" ht="15.75" customHeight="1" x14ac:dyDescent="0.2">
      <c r="A381" s="4"/>
      <c r="B381" s="4"/>
      <c r="C381" s="4"/>
      <c r="D381" s="4"/>
      <c r="E381" s="4"/>
      <c r="F381" s="4"/>
      <c r="G381" s="4"/>
      <c r="H381" s="4"/>
      <c r="I381" s="4"/>
      <c r="J381" s="4"/>
      <c r="K381" s="4"/>
      <c r="L381" s="4"/>
      <c r="M381" s="4"/>
      <c r="N381" s="2"/>
      <c r="O381" s="2"/>
      <c r="P381" s="2"/>
      <c r="Q381" s="643"/>
      <c r="R381" s="643"/>
      <c r="S381" s="896"/>
      <c r="T381" s="902"/>
      <c r="U381" s="646"/>
      <c r="V381" s="4"/>
      <c r="W381" s="4"/>
      <c r="X381" s="4"/>
      <c r="Y381" s="4"/>
      <c r="Z381" s="4"/>
    </row>
    <row r="382" spans="1:26" ht="15.75" customHeight="1" x14ac:dyDescent="0.2">
      <c r="A382" s="4"/>
      <c r="B382" s="4"/>
      <c r="C382" s="4"/>
      <c r="D382" s="4"/>
      <c r="E382" s="4"/>
      <c r="F382" s="4"/>
      <c r="G382" s="4"/>
      <c r="H382" s="4"/>
      <c r="I382" s="4"/>
      <c r="J382" s="4"/>
      <c r="K382" s="4"/>
      <c r="L382" s="4"/>
      <c r="M382" s="4"/>
      <c r="N382" s="2"/>
      <c r="O382" s="2"/>
      <c r="P382" s="2"/>
      <c r="Q382" s="643"/>
      <c r="R382" s="643"/>
      <c r="S382" s="896"/>
      <c r="T382" s="902"/>
      <c r="U382" s="646"/>
      <c r="V382" s="4"/>
      <c r="W382" s="4"/>
      <c r="X382" s="4"/>
      <c r="Y382" s="4"/>
      <c r="Z382" s="4"/>
    </row>
    <row r="383" spans="1:26" ht="15.75" customHeight="1" x14ac:dyDescent="0.2">
      <c r="A383" s="4"/>
      <c r="B383" s="4"/>
      <c r="C383" s="4"/>
      <c r="D383" s="4"/>
      <c r="E383" s="4"/>
      <c r="F383" s="4"/>
      <c r="G383" s="4"/>
      <c r="H383" s="4"/>
      <c r="I383" s="4"/>
      <c r="J383" s="4"/>
      <c r="K383" s="4"/>
      <c r="L383" s="4"/>
      <c r="M383" s="4"/>
      <c r="N383" s="2"/>
      <c r="O383" s="2"/>
      <c r="P383" s="2"/>
      <c r="Q383" s="643"/>
      <c r="R383" s="643"/>
      <c r="S383" s="896"/>
      <c r="T383" s="902"/>
      <c r="U383" s="646"/>
      <c r="V383" s="4"/>
      <c r="W383" s="4"/>
      <c r="X383" s="4"/>
      <c r="Y383" s="4"/>
      <c r="Z383" s="4"/>
    </row>
    <row r="384" spans="1:26" ht="15.75" customHeight="1" x14ac:dyDescent="0.2">
      <c r="A384" s="4"/>
      <c r="B384" s="4"/>
      <c r="C384" s="4"/>
      <c r="D384" s="4"/>
      <c r="E384" s="4"/>
      <c r="F384" s="4"/>
      <c r="G384" s="4"/>
      <c r="H384" s="4"/>
      <c r="I384" s="4"/>
      <c r="J384" s="4"/>
      <c r="K384" s="4"/>
      <c r="L384" s="4"/>
      <c r="M384" s="4"/>
      <c r="N384" s="2"/>
      <c r="O384" s="2"/>
      <c r="P384" s="2"/>
      <c r="Q384" s="643"/>
      <c r="R384" s="643"/>
      <c r="S384" s="896"/>
      <c r="T384" s="902"/>
      <c r="U384" s="646"/>
      <c r="V384" s="4"/>
      <c r="W384" s="4"/>
      <c r="X384" s="4"/>
      <c r="Y384" s="4"/>
      <c r="Z384" s="4"/>
    </row>
    <row r="385" spans="1:26" ht="15.75" customHeight="1" x14ac:dyDescent="0.2">
      <c r="A385" s="4"/>
      <c r="B385" s="4"/>
      <c r="C385" s="4"/>
      <c r="D385" s="4"/>
      <c r="E385" s="4"/>
      <c r="F385" s="4"/>
      <c r="G385" s="4"/>
      <c r="H385" s="4"/>
      <c r="I385" s="4"/>
      <c r="J385" s="4"/>
      <c r="K385" s="4"/>
      <c r="L385" s="4"/>
      <c r="M385" s="4"/>
      <c r="N385" s="2"/>
      <c r="O385" s="2"/>
      <c r="P385" s="2"/>
      <c r="Q385" s="643"/>
      <c r="R385" s="643"/>
      <c r="S385" s="896"/>
      <c r="T385" s="902"/>
      <c r="U385" s="646"/>
      <c r="V385" s="4"/>
      <c r="W385" s="4"/>
      <c r="X385" s="4"/>
      <c r="Y385" s="4"/>
      <c r="Z385" s="4"/>
    </row>
    <row r="386" spans="1:26" ht="15.75" customHeight="1" x14ac:dyDescent="0.2">
      <c r="A386" s="4"/>
      <c r="B386" s="4"/>
      <c r="C386" s="4"/>
      <c r="D386" s="4"/>
      <c r="E386" s="4"/>
      <c r="F386" s="4"/>
      <c r="G386" s="4"/>
      <c r="H386" s="4"/>
      <c r="I386" s="4"/>
      <c r="J386" s="4"/>
      <c r="K386" s="4"/>
      <c r="L386" s="4"/>
      <c r="M386" s="4"/>
      <c r="N386" s="2"/>
      <c r="O386" s="2"/>
      <c r="P386" s="2"/>
      <c r="Q386" s="643"/>
      <c r="R386" s="643"/>
      <c r="S386" s="896"/>
      <c r="T386" s="902"/>
      <c r="U386" s="646"/>
      <c r="V386" s="4"/>
      <c r="W386" s="4"/>
      <c r="X386" s="4"/>
      <c r="Y386" s="4"/>
      <c r="Z386" s="4"/>
    </row>
    <row r="387" spans="1:26" ht="15.75" customHeight="1" x14ac:dyDescent="0.2">
      <c r="A387" s="4"/>
      <c r="B387" s="4"/>
      <c r="C387" s="4"/>
      <c r="D387" s="4"/>
      <c r="E387" s="4"/>
      <c r="F387" s="4"/>
      <c r="G387" s="4"/>
      <c r="H387" s="4"/>
      <c r="I387" s="4"/>
      <c r="J387" s="4"/>
      <c r="K387" s="4"/>
      <c r="L387" s="4"/>
      <c r="M387" s="4"/>
      <c r="N387" s="2"/>
      <c r="O387" s="2"/>
      <c r="P387" s="2"/>
      <c r="Q387" s="643"/>
      <c r="R387" s="643"/>
      <c r="S387" s="896"/>
      <c r="T387" s="902"/>
      <c r="U387" s="646"/>
      <c r="V387" s="4"/>
      <c r="W387" s="4"/>
      <c r="X387" s="4"/>
      <c r="Y387" s="4"/>
      <c r="Z387" s="4"/>
    </row>
    <row r="388" spans="1:26" ht="15.75" customHeight="1" x14ac:dyDescent="0.2">
      <c r="A388" s="4"/>
      <c r="B388" s="4"/>
      <c r="C388" s="4"/>
      <c r="D388" s="4"/>
      <c r="E388" s="4"/>
      <c r="F388" s="4"/>
      <c r="G388" s="4"/>
      <c r="H388" s="4"/>
      <c r="I388" s="4"/>
      <c r="J388" s="4"/>
      <c r="K388" s="4"/>
      <c r="L388" s="4"/>
      <c r="M388" s="4"/>
      <c r="N388" s="2"/>
      <c r="O388" s="2"/>
      <c r="P388" s="2"/>
      <c r="Q388" s="643"/>
      <c r="R388" s="643"/>
      <c r="S388" s="896"/>
      <c r="T388" s="902"/>
      <c r="U388" s="646"/>
      <c r="V388" s="4"/>
      <c r="W388" s="4"/>
      <c r="X388" s="4"/>
      <c r="Y388" s="4"/>
      <c r="Z388" s="4"/>
    </row>
    <row r="389" spans="1:26" ht="15.75" customHeight="1" x14ac:dyDescent="0.2">
      <c r="A389" s="4"/>
      <c r="B389" s="4"/>
      <c r="C389" s="4"/>
      <c r="D389" s="4"/>
      <c r="E389" s="4"/>
      <c r="F389" s="4"/>
      <c r="G389" s="4"/>
      <c r="H389" s="4"/>
      <c r="I389" s="4"/>
      <c r="J389" s="4"/>
      <c r="K389" s="4"/>
      <c r="L389" s="4"/>
      <c r="M389" s="4"/>
      <c r="N389" s="2"/>
      <c r="O389" s="2"/>
      <c r="P389" s="2"/>
      <c r="Q389" s="643"/>
      <c r="R389" s="643"/>
      <c r="S389" s="896"/>
      <c r="T389" s="902"/>
      <c r="U389" s="646"/>
      <c r="V389" s="4"/>
      <c r="W389" s="4"/>
      <c r="X389" s="4"/>
      <c r="Y389" s="4"/>
      <c r="Z389" s="4"/>
    </row>
    <row r="390" spans="1:26" ht="15.75" customHeight="1" x14ac:dyDescent="0.2">
      <c r="A390" s="4"/>
      <c r="B390" s="4"/>
      <c r="C390" s="4"/>
      <c r="D390" s="4"/>
      <c r="E390" s="4"/>
      <c r="F390" s="4"/>
      <c r="G390" s="4"/>
      <c r="H390" s="4"/>
      <c r="I390" s="4"/>
      <c r="J390" s="4"/>
      <c r="K390" s="4"/>
      <c r="L390" s="4"/>
      <c r="M390" s="4"/>
      <c r="N390" s="2"/>
      <c r="O390" s="2"/>
      <c r="P390" s="2"/>
      <c r="Q390" s="643"/>
      <c r="R390" s="643"/>
      <c r="S390" s="896"/>
      <c r="T390" s="902"/>
      <c r="U390" s="646"/>
      <c r="V390" s="4"/>
      <c r="W390" s="4"/>
      <c r="X390" s="4"/>
      <c r="Y390" s="4"/>
      <c r="Z390" s="4"/>
    </row>
    <row r="391" spans="1:26" ht="15.75" customHeight="1" x14ac:dyDescent="0.2">
      <c r="A391" s="4"/>
      <c r="B391" s="4"/>
      <c r="C391" s="4"/>
      <c r="D391" s="4"/>
      <c r="E391" s="4"/>
      <c r="F391" s="4"/>
      <c r="G391" s="4"/>
      <c r="H391" s="4"/>
      <c r="I391" s="4"/>
      <c r="J391" s="4"/>
      <c r="K391" s="4"/>
      <c r="L391" s="4"/>
      <c r="M391" s="4"/>
      <c r="N391" s="2"/>
      <c r="O391" s="2"/>
      <c r="P391" s="2"/>
      <c r="Q391" s="643"/>
      <c r="R391" s="643"/>
      <c r="S391" s="896"/>
      <c r="T391" s="902"/>
      <c r="U391" s="646"/>
      <c r="V391" s="4"/>
      <c r="W391" s="4"/>
      <c r="X391" s="4"/>
      <c r="Y391" s="4"/>
      <c r="Z391" s="4"/>
    </row>
    <row r="392" spans="1:26" ht="15.75" customHeight="1" x14ac:dyDescent="0.2">
      <c r="A392" s="4"/>
      <c r="B392" s="4"/>
      <c r="C392" s="4"/>
      <c r="D392" s="4"/>
      <c r="E392" s="4"/>
      <c r="F392" s="4"/>
      <c r="G392" s="4"/>
      <c r="H392" s="4"/>
      <c r="I392" s="4"/>
      <c r="J392" s="4"/>
      <c r="K392" s="4"/>
      <c r="L392" s="4"/>
      <c r="M392" s="4"/>
      <c r="N392" s="2"/>
      <c r="O392" s="2"/>
      <c r="P392" s="2"/>
      <c r="Q392" s="643"/>
      <c r="R392" s="643"/>
      <c r="S392" s="896"/>
      <c r="T392" s="902"/>
      <c r="U392" s="646"/>
      <c r="V392" s="4"/>
      <c r="W392" s="4"/>
      <c r="X392" s="4"/>
      <c r="Y392" s="4"/>
      <c r="Z392" s="4"/>
    </row>
    <row r="393" spans="1:26" ht="15.75" customHeight="1" x14ac:dyDescent="0.2">
      <c r="A393" s="4"/>
      <c r="B393" s="4"/>
      <c r="C393" s="4"/>
      <c r="D393" s="4"/>
      <c r="E393" s="4"/>
      <c r="F393" s="4"/>
      <c r="G393" s="4"/>
      <c r="H393" s="4"/>
      <c r="I393" s="4"/>
      <c r="J393" s="4"/>
      <c r="K393" s="4"/>
      <c r="L393" s="4"/>
      <c r="M393" s="4"/>
      <c r="N393" s="2"/>
      <c r="O393" s="2"/>
      <c r="P393" s="2"/>
      <c r="Q393" s="643"/>
      <c r="R393" s="643"/>
      <c r="S393" s="896"/>
      <c r="T393" s="902"/>
      <c r="U393" s="646"/>
      <c r="V393" s="4"/>
      <c r="W393" s="4"/>
      <c r="X393" s="4"/>
      <c r="Y393" s="4"/>
      <c r="Z393" s="4"/>
    </row>
    <row r="394" spans="1:26" ht="15.75" customHeight="1" x14ac:dyDescent="0.2">
      <c r="A394" s="4"/>
      <c r="B394" s="4"/>
      <c r="C394" s="4"/>
      <c r="D394" s="4"/>
      <c r="E394" s="4"/>
      <c r="F394" s="4"/>
      <c r="G394" s="4"/>
      <c r="H394" s="4"/>
      <c r="I394" s="4"/>
      <c r="J394" s="4"/>
      <c r="K394" s="4"/>
      <c r="L394" s="4"/>
      <c r="M394" s="4"/>
      <c r="N394" s="2"/>
      <c r="O394" s="2"/>
      <c r="P394" s="2"/>
      <c r="Q394" s="643"/>
      <c r="R394" s="643"/>
      <c r="S394" s="896"/>
      <c r="T394" s="902"/>
      <c r="U394" s="646"/>
      <c r="V394" s="4"/>
      <c r="W394" s="4"/>
      <c r="X394" s="4"/>
      <c r="Y394" s="4"/>
      <c r="Z394" s="4"/>
    </row>
    <row r="395" spans="1:26" ht="15.75" customHeight="1" x14ac:dyDescent="0.2">
      <c r="A395" s="4"/>
      <c r="B395" s="4"/>
      <c r="C395" s="4"/>
      <c r="D395" s="4"/>
      <c r="E395" s="4"/>
      <c r="F395" s="4"/>
      <c r="G395" s="4"/>
      <c r="H395" s="4"/>
      <c r="I395" s="4"/>
      <c r="J395" s="4"/>
      <c r="K395" s="4"/>
      <c r="L395" s="4"/>
      <c r="M395" s="4"/>
      <c r="N395" s="2"/>
      <c r="O395" s="2"/>
      <c r="P395" s="2"/>
      <c r="Q395" s="643"/>
      <c r="R395" s="643"/>
      <c r="S395" s="896"/>
      <c r="T395" s="902"/>
      <c r="U395" s="646"/>
      <c r="V395" s="4"/>
      <c r="W395" s="4"/>
      <c r="X395" s="4"/>
      <c r="Y395" s="4"/>
      <c r="Z395" s="4"/>
    </row>
    <row r="396" spans="1:26" ht="15.75" customHeight="1" x14ac:dyDescent="0.2">
      <c r="A396" s="4"/>
      <c r="B396" s="4"/>
      <c r="C396" s="4"/>
      <c r="D396" s="4"/>
      <c r="E396" s="4"/>
      <c r="F396" s="4"/>
      <c r="G396" s="4"/>
      <c r="H396" s="4"/>
      <c r="I396" s="4"/>
      <c r="J396" s="4"/>
      <c r="K396" s="4"/>
      <c r="L396" s="4"/>
      <c r="M396" s="4"/>
      <c r="N396" s="2"/>
      <c r="O396" s="2"/>
      <c r="P396" s="2"/>
      <c r="Q396" s="643"/>
      <c r="R396" s="643"/>
      <c r="S396" s="896"/>
      <c r="T396" s="902"/>
      <c r="U396" s="646"/>
      <c r="V396" s="4"/>
      <c r="W396" s="4"/>
      <c r="X396" s="4"/>
      <c r="Y396" s="4"/>
      <c r="Z396" s="4"/>
    </row>
    <row r="397" spans="1:26" ht="15.75" customHeight="1" x14ac:dyDescent="0.2">
      <c r="A397" s="4"/>
      <c r="B397" s="4"/>
      <c r="C397" s="4"/>
      <c r="D397" s="4"/>
      <c r="E397" s="4"/>
      <c r="F397" s="4"/>
      <c r="G397" s="4"/>
      <c r="H397" s="4"/>
      <c r="I397" s="4"/>
      <c r="J397" s="4"/>
      <c r="K397" s="4"/>
      <c r="L397" s="4"/>
      <c r="M397" s="4"/>
      <c r="N397" s="2"/>
      <c r="O397" s="2"/>
      <c r="P397" s="2"/>
      <c r="Q397" s="643"/>
      <c r="R397" s="643"/>
      <c r="S397" s="896"/>
      <c r="T397" s="902"/>
      <c r="U397" s="646"/>
      <c r="V397" s="4"/>
      <c r="W397" s="4"/>
      <c r="X397" s="4"/>
      <c r="Y397" s="4"/>
      <c r="Z397" s="4"/>
    </row>
    <row r="398" spans="1:26" ht="15.75" customHeight="1" x14ac:dyDescent="0.2">
      <c r="A398" s="4"/>
      <c r="B398" s="4"/>
      <c r="C398" s="4"/>
      <c r="D398" s="4"/>
      <c r="E398" s="4"/>
      <c r="F398" s="4"/>
      <c r="G398" s="4"/>
      <c r="H398" s="4"/>
      <c r="I398" s="4"/>
      <c r="J398" s="4"/>
      <c r="K398" s="4"/>
      <c r="L398" s="4"/>
      <c r="M398" s="4"/>
      <c r="N398" s="2"/>
      <c r="O398" s="2"/>
      <c r="P398" s="2"/>
      <c r="Q398" s="643"/>
      <c r="R398" s="643"/>
      <c r="S398" s="896"/>
      <c r="T398" s="902"/>
      <c r="U398" s="646"/>
      <c r="V398" s="4"/>
      <c r="W398" s="4"/>
      <c r="X398" s="4"/>
      <c r="Y398" s="4"/>
      <c r="Z398" s="4"/>
    </row>
    <row r="399" spans="1:26" ht="15.75" customHeight="1" x14ac:dyDescent="0.2">
      <c r="A399" s="4"/>
      <c r="B399" s="4"/>
      <c r="C399" s="4"/>
      <c r="D399" s="4"/>
      <c r="E399" s="4"/>
      <c r="F399" s="4"/>
      <c r="G399" s="4"/>
      <c r="H399" s="4"/>
      <c r="I399" s="4"/>
      <c r="J399" s="4"/>
      <c r="K399" s="4"/>
      <c r="L399" s="4"/>
      <c r="M399" s="4"/>
      <c r="N399" s="2"/>
      <c r="O399" s="2"/>
      <c r="P399" s="2"/>
      <c r="Q399" s="643"/>
      <c r="R399" s="643"/>
      <c r="S399" s="896"/>
      <c r="T399" s="902"/>
      <c r="U399" s="646"/>
      <c r="V399" s="4"/>
      <c r="W399" s="4"/>
      <c r="X399" s="4"/>
      <c r="Y399" s="4"/>
      <c r="Z399" s="4"/>
    </row>
    <row r="400" spans="1:26" ht="15.75" customHeight="1" x14ac:dyDescent="0.2">
      <c r="A400" s="4"/>
      <c r="B400" s="4"/>
      <c r="C400" s="4"/>
      <c r="D400" s="4"/>
      <c r="E400" s="4"/>
      <c r="F400" s="4"/>
      <c r="G400" s="4"/>
      <c r="H400" s="4"/>
      <c r="I400" s="4"/>
      <c r="J400" s="4"/>
      <c r="K400" s="4"/>
      <c r="L400" s="4"/>
      <c r="M400" s="4"/>
      <c r="N400" s="2"/>
      <c r="O400" s="2"/>
      <c r="P400" s="2"/>
      <c r="Q400" s="643"/>
      <c r="R400" s="643"/>
      <c r="S400" s="896"/>
      <c r="T400" s="902"/>
      <c r="U400" s="646"/>
      <c r="V400" s="4"/>
      <c r="W400" s="4"/>
      <c r="X400" s="4"/>
      <c r="Y400" s="4"/>
      <c r="Z400" s="4"/>
    </row>
    <row r="401" spans="1:26" ht="15.75" customHeight="1" x14ac:dyDescent="0.2">
      <c r="A401" s="4"/>
      <c r="B401" s="4"/>
      <c r="C401" s="4"/>
      <c r="D401" s="4"/>
      <c r="E401" s="4"/>
      <c r="F401" s="4"/>
      <c r="G401" s="4"/>
      <c r="H401" s="4"/>
      <c r="I401" s="4"/>
      <c r="J401" s="4"/>
      <c r="K401" s="4"/>
      <c r="L401" s="4"/>
      <c r="M401" s="4"/>
      <c r="N401" s="2"/>
      <c r="O401" s="2"/>
      <c r="P401" s="2"/>
      <c r="Q401" s="643"/>
      <c r="R401" s="643"/>
      <c r="S401" s="896"/>
      <c r="T401" s="902"/>
      <c r="U401" s="646"/>
      <c r="V401" s="4"/>
      <c r="W401" s="4"/>
      <c r="X401" s="4"/>
      <c r="Y401" s="4"/>
      <c r="Z401" s="4"/>
    </row>
    <row r="402" spans="1:26" ht="15.75" customHeight="1" x14ac:dyDescent="0.2">
      <c r="A402" s="4"/>
      <c r="B402" s="4"/>
      <c r="C402" s="4"/>
      <c r="D402" s="4"/>
      <c r="E402" s="4"/>
      <c r="F402" s="4"/>
      <c r="G402" s="4"/>
      <c r="H402" s="4"/>
      <c r="I402" s="4"/>
      <c r="J402" s="4"/>
      <c r="K402" s="4"/>
      <c r="L402" s="4"/>
      <c r="M402" s="4"/>
      <c r="N402" s="2"/>
      <c r="O402" s="2"/>
      <c r="P402" s="2"/>
      <c r="Q402" s="643"/>
      <c r="R402" s="643"/>
      <c r="S402" s="896"/>
      <c r="T402" s="902"/>
      <c r="U402" s="646"/>
      <c r="V402" s="4"/>
      <c r="W402" s="4"/>
      <c r="X402" s="4"/>
      <c r="Y402" s="4"/>
      <c r="Z402" s="4"/>
    </row>
    <row r="403" spans="1:26" ht="15.75" customHeight="1" x14ac:dyDescent="0.2">
      <c r="A403" s="4"/>
      <c r="B403" s="4"/>
      <c r="C403" s="4"/>
      <c r="D403" s="4"/>
      <c r="E403" s="4"/>
      <c r="F403" s="4"/>
      <c r="G403" s="4"/>
      <c r="H403" s="4"/>
      <c r="I403" s="4"/>
      <c r="J403" s="4"/>
      <c r="K403" s="4"/>
      <c r="L403" s="4"/>
      <c r="M403" s="4"/>
      <c r="N403" s="2"/>
      <c r="O403" s="2"/>
      <c r="P403" s="2"/>
      <c r="Q403" s="643"/>
      <c r="R403" s="643"/>
      <c r="S403" s="896"/>
      <c r="T403" s="902"/>
      <c r="U403" s="646"/>
      <c r="V403" s="4"/>
      <c r="W403" s="4"/>
      <c r="X403" s="4"/>
      <c r="Y403" s="4"/>
      <c r="Z403" s="4"/>
    </row>
    <row r="404" spans="1:26" ht="15.75" customHeight="1" x14ac:dyDescent="0.2">
      <c r="A404" s="4"/>
      <c r="B404" s="4"/>
      <c r="C404" s="4"/>
      <c r="D404" s="4"/>
      <c r="E404" s="4"/>
      <c r="F404" s="4"/>
      <c r="G404" s="4"/>
      <c r="H404" s="4"/>
      <c r="I404" s="4"/>
      <c r="J404" s="4"/>
      <c r="K404" s="4"/>
      <c r="L404" s="4"/>
      <c r="M404" s="4"/>
      <c r="N404" s="2"/>
      <c r="O404" s="2"/>
      <c r="P404" s="2"/>
      <c r="Q404" s="643"/>
      <c r="R404" s="643"/>
      <c r="S404" s="896"/>
      <c r="T404" s="902"/>
      <c r="U404" s="646"/>
      <c r="V404" s="4"/>
      <c r="W404" s="4"/>
      <c r="X404" s="4"/>
      <c r="Y404" s="4"/>
      <c r="Z404" s="4"/>
    </row>
    <row r="405" spans="1:26" ht="15.75" customHeight="1" x14ac:dyDescent="0.2">
      <c r="A405" s="4"/>
      <c r="B405" s="4"/>
      <c r="C405" s="4"/>
      <c r="D405" s="4"/>
      <c r="E405" s="4"/>
      <c r="F405" s="4"/>
      <c r="G405" s="4"/>
      <c r="H405" s="4"/>
      <c r="I405" s="4"/>
      <c r="J405" s="4"/>
      <c r="K405" s="4"/>
      <c r="L405" s="4"/>
      <c r="M405" s="4"/>
      <c r="N405" s="2"/>
      <c r="O405" s="2"/>
      <c r="P405" s="2"/>
      <c r="Q405" s="643"/>
      <c r="R405" s="643"/>
      <c r="S405" s="896"/>
      <c r="T405" s="902"/>
      <c r="U405" s="646"/>
      <c r="V405" s="4"/>
      <c r="W405" s="4"/>
      <c r="X405" s="4"/>
      <c r="Y405" s="4"/>
      <c r="Z405" s="4"/>
    </row>
    <row r="406" spans="1:26" ht="15.75" customHeight="1" x14ac:dyDescent="0.2">
      <c r="A406" s="4"/>
      <c r="B406" s="4"/>
      <c r="C406" s="4"/>
      <c r="D406" s="4"/>
      <c r="E406" s="4"/>
      <c r="F406" s="4"/>
      <c r="G406" s="4"/>
      <c r="H406" s="4"/>
      <c r="I406" s="4"/>
      <c r="J406" s="4"/>
      <c r="K406" s="4"/>
      <c r="L406" s="4"/>
      <c r="M406" s="4"/>
      <c r="N406" s="2"/>
      <c r="O406" s="2"/>
      <c r="P406" s="2"/>
      <c r="Q406" s="643"/>
      <c r="R406" s="643"/>
      <c r="S406" s="896"/>
      <c r="T406" s="902"/>
      <c r="U406" s="646"/>
      <c r="V406" s="4"/>
      <c r="W406" s="4"/>
      <c r="X406" s="4"/>
      <c r="Y406" s="4"/>
      <c r="Z406" s="4"/>
    </row>
    <row r="407" spans="1:26" ht="15.75" customHeight="1" x14ac:dyDescent="0.2">
      <c r="A407" s="4"/>
      <c r="B407" s="4"/>
      <c r="C407" s="4"/>
      <c r="D407" s="4"/>
      <c r="E407" s="4"/>
      <c r="F407" s="4"/>
      <c r="G407" s="4"/>
      <c r="H407" s="4"/>
      <c r="I407" s="4"/>
      <c r="J407" s="4"/>
      <c r="K407" s="4"/>
      <c r="L407" s="4"/>
      <c r="M407" s="4"/>
      <c r="N407" s="2"/>
      <c r="O407" s="2"/>
      <c r="P407" s="2"/>
      <c r="Q407" s="643"/>
      <c r="R407" s="643"/>
      <c r="S407" s="896"/>
      <c r="T407" s="902"/>
      <c r="U407" s="646"/>
      <c r="V407" s="4"/>
      <c r="W407" s="4"/>
      <c r="X407" s="4"/>
      <c r="Y407" s="4"/>
      <c r="Z407" s="4"/>
    </row>
    <row r="408" spans="1:26" ht="15.75" customHeight="1" x14ac:dyDescent="0.2">
      <c r="A408" s="4"/>
      <c r="B408" s="4"/>
      <c r="C408" s="4"/>
      <c r="D408" s="4"/>
      <c r="E408" s="4"/>
      <c r="F408" s="4"/>
      <c r="G408" s="4"/>
      <c r="H408" s="4"/>
      <c r="I408" s="4"/>
      <c r="J408" s="4"/>
      <c r="K408" s="4"/>
      <c r="L408" s="4"/>
      <c r="M408" s="4"/>
      <c r="N408" s="2"/>
      <c r="O408" s="2"/>
      <c r="P408" s="2"/>
      <c r="Q408" s="643"/>
      <c r="R408" s="643"/>
      <c r="S408" s="896"/>
      <c r="T408" s="902"/>
      <c r="U408" s="646"/>
      <c r="V408" s="4"/>
      <c r="W408" s="4"/>
      <c r="X408" s="4"/>
      <c r="Y408" s="4"/>
      <c r="Z408" s="4"/>
    </row>
    <row r="409" spans="1:26" ht="15.75" customHeight="1" x14ac:dyDescent="0.2">
      <c r="A409" s="4"/>
      <c r="B409" s="4"/>
      <c r="C409" s="4"/>
      <c r="D409" s="4"/>
      <c r="E409" s="4"/>
      <c r="F409" s="4"/>
      <c r="G409" s="4"/>
      <c r="H409" s="4"/>
      <c r="I409" s="4"/>
      <c r="J409" s="4"/>
      <c r="K409" s="4"/>
      <c r="L409" s="4"/>
      <c r="M409" s="4"/>
      <c r="N409" s="2"/>
      <c r="O409" s="2"/>
      <c r="P409" s="2"/>
      <c r="Q409" s="643"/>
      <c r="R409" s="643"/>
      <c r="S409" s="896"/>
      <c r="T409" s="902"/>
      <c r="U409" s="646"/>
      <c r="V409" s="4"/>
      <c r="W409" s="4"/>
      <c r="X409" s="4"/>
      <c r="Y409" s="4"/>
      <c r="Z409" s="4"/>
    </row>
    <row r="410" spans="1:26" ht="15.75" customHeight="1" x14ac:dyDescent="0.2">
      <c r="A410" s="4"/>
      <c r="B410" s="4"/>
      <c r="C410" s="4"/>
      <c r="D410" s="4"/>
      <c r="E410" s="4"/>
      <c r="F410" s="4"/>
      <c r="G410" s="4"/>
      <c r="H410" s="4"/>
      <c r="I410" s="4"/>
      <c r="J410" s="4"/>
      <c r="K410" s="4"/>
      <c r="L410" s="4"/>
      <c r="M410" s="4"/>
      <c r="N410" s="2"/>
      <c r="O410" s="2"/>
      <c r="P410" s="2"/>
      <c r="Q410" s="643"/>
      <c r="R410" s="643"/>
      <c r="S410" s="896"/>
      <c r="T410" s="902"/>
      <c r="U410" s="646"/>
      <c r="V410" s="4"/>
      <c r="W410" s="4"/>
      <c r="X410" s="4"/>
      <c r="Y410" s="4"/>
      <c r="Z410" s="4"/>
    </row>
    <row r="411" spans="1:26" ht="15.75" customHeight="1" x14ac:dyDescent="0.2">
      <c r="A411" s="4"/>
      <c r="B411" s="4"/>
      <c r="C411" s="4"/>
      <c r="D411" s="4"/>
      <c r="E411" s="4"/>
      <c r="F411" s="4"/>
      <c r="G411" s="4"/>
      <c r="H411" s="4"/>
      <c r="I411" s="4"/>
      <c r="J411" s="4"/>
      <c r="K411" s="4"/>
      <c r="L411" s="4"/>
      <c r="M411" s="4"/>
      <c r="N411" s="2"/>
      <c r="O411" s="2"/>
      <c r="P411" s="2"/>
      <c r="Q411" s="643"/>
      <c r="R411" s="643"/>
      <c r="S411" s="896"/>
      <c r="T411" s="902"/>
      <c r="U411" s="646"/>
      <c r="V411" s="4"/>
      <c r="W411" s="4"/>
      <c r="X411" s="4"/>
      <c r="Y411" s="4"/>
      <c r="Z411" s="4"/>
    </row>
    <row r="412" spans="1:26" ht="15.75" customHeight="1" x14ac:dyDescent="0.2">
      <c r="A412" s="4"/>
      <c r="B412" s="4"/>
      <c r="C412" s="4"/>
      <c r="D412" s="4"/>
      <c r="E412" s="4"/>
      <c r="F412" s="4"/>
      <c r="G412" s="4"/>
      <c r="H412" s="4"/>
      <c r="I412" s="4"/>
      <c r="J412" s="4"/>
      <c r="K412" s="4"/>
      <c r="L412" s="4"/>
      <c r="M412" s="4"/>
      <c r="N412" s="2"/>
      <c r="O412" s="2"/>
      <c r="P412" s="2"/>
      <c r="Q412" s="643"/>
      <c r="R412" s="643"/>
      <c r="S412" s="896"/>
      <c r="T412" s="902"/>
      <c r="U412" s="646"/>
      <c r="V412" s="4"/>
      <c r="W412" s="4"/>
      <c r="X412" s="4"/>
      <c r="Y412" s="4"/>
      <c r="Z412" s="4"/>
    </row>
    <row r="413" spans="1:26" ht="15.75" customHeight="1" x14ac:dyDescent="0.2">
      <c r="A413" s="4"/>
      <c r="B413" s="4"/>
      <c r="C413" s="4"/>
      <c r="D413" s="4"/>
      <c r="E413" s="4"/>
      <c r="F413" s="4"/>
      <c r="G413" s="4"/>
      <c r="H413" s="4"/>
      <c r="I413" s="4"/>
      <c r="J413" s="4"/>
      <c r="K413" s="4"/>
      <c r="L413" s="4"/>
      <c r="M413" s="4"/>
      <c r="N413" s="2"/>
      <c r="O413" s="2"/>
      <c r="P413" s="2"/>
      <c r="Q413" s="643"/>
      <c r="R413" s="643"/>
      <c r="S413" s="896"/>
      <c r="T413" s="902"/>
      <c r="U413" s="646"/>
      <c r="V413" s="4"/>
      <c r="W413" s="4"/>
      <c r="X413" s="4"/>
      <c r="Y413" s="4"/>
      <c r="Z413" s="4"/>
    </row>
    <row r="414" spans="1:26" ht="15.75" customHeight="1" x14ac:dyDescent="0.2">
      <c r="A414" s="4"/>
      <c r="B414" s="4"/>
      <c r="C414" s="4"/>
      <c r="D414" s="4"/>
      <c r="E414" s="4"/>
      <c r="F414" s="4"/>
      <c r="G414" s="4"/>
      <c r="H414" s="4"/>
      <c r="I414" s="4"/>
      <c r="J414" s="4"/>
      <c r="K414" s="4"/>
      <c r="L414" s="4"/>
      <c r="M414" s="4"/>
      <c r="N414" s="2"/>
      <c r="O414" s="2"/>
      <c r="P414" s="2"/>
      <c r="Q414" s="643"/>
      <c r="R414" s="643"/>
      <c r="S414" s="896"/>
      <c r="T414" s="902"/>
      <c r="U414" s="646"/>
      <c r="V414" s="4"/>
      <c r="W414" s="4"/>
      <c r="X414" s="4"/>
      <c r="Y414" s="4"/>
      <c r="Z414" s="4"/>
    </row>
    <row r="415" spans="1:26" ht="15.75" customHeight="1" x14ac:dyDescent="0.2">
      <c r="A415" s="4"/>
      <c r="B415" s="4"/>
      <c r="C415" s="4"/>
      <c r="D415" s="4"/>
      <c r="E415" s="4"/>
      <c r="F415" s="4"/>
      <c r="G415" s="4"/>
      <c r="H415" s="4"/>
      <c r="I415" s="4"/>
      <c r="J415" s="4"/>
      <c r="K415" s="4"/>
      <c r="L415" s="4"/>
      <c r="M415" s="4"/>
      <c r="N415" s="2"/>
      <c r="O415" s="2"/>
      <c r="P415" s="2"/>
      <c r="Q415" s="643"/>
      <c r="R415" s="643"/>
      <c r="S415" s="896"/>
      <c r="T415" s="902"/>
      <c r="U415" s="646"/>
      <c r="V415" s="4"/>
      <c r="W415" s="4"/>
      <c r="X415" s="4"/>
      <c r="Y415" s="4"/>
      <c r="Z415" s="4"/>
    </row>
    <row r="416" spans="1:26" ht="15.75" customHeight="1" x14ac:dyDescent="0.2">
      <c r="A416" s="4"/>
      <c r="B416" s="4"/>
      <c r="C416" s="4"/>
      <c r="D416" s="4"/>
      <c r="E416" s="4"/>
      <c r="F416" s="4"/>
      <c r="G416" s="4"/>
      <c r="H416" s="4"/>
      <c r="I416" s="4"/>
      <c r="J416" s="4"/>
      <c r="K416" s="4"/>
      <c r="L416" s="4"/>
      <c r="M416" s="4"/>
      <c r="N416" s="2"/>
      <c r="O416" s="2"/>
      <c r="P416" s="2"/>
      <c r="Q416" s="643"/>
      <c r="R416" s="643"/>
      <c r="S416" s="896"/>
      <c r="T416" s="902"/>
      <c r="U416" s="646"/>
      <c r="V416" s="4"/>
      <c r="W416" s="4"/>
      <c r="X416" s="4"/>
      <c r="Y416" s="4"/>
      <c r="Z416" s="4"/>
    </row>
    <row r="417" spans="1:26" ht="15.75" customHeight="1" x14ac:dyDescent="0.2">
      <c r="A417" s="4"/>
      <c r="B417" s="4"/>
      <c r="C417" s="4"/>
      <c r="D417" s="4"/>
      <c r="E417" s="4"/>
      <c r="F417" s="4"/>
      <c r="G417" s="4"/>
      <c r="H417" s="4"/>
      <c r="I417" s="4"/>
      <c r="J417" s="4"/>
      <c r="K417" s="4"/>
      <c r="L417" s="4"/>
      <c r="M417" s="4"/>
      <c r="N417" s="2"/>
      <c r="O417" s="2"/>
      <c r="P417" s="2"/>
      <c r="Q417" s="643"/>
      <c r="R417" s="643"/>
      <c r="S417" s="896"/>
      <c r="T417" s="902"/>
      <c r="U417" s="646"/>
      <c r="V417" s="4"/>
      <c r="W417" s="4"/>
      <c r="X417" s="4"/>
      <c r="Y417" s="4"/>
      <c r="Z417" s="4"/>
    </row>
    <row r="418" spans="1:26" ht="15.75" customHeight="1" x14ac:dyDescent="0.2">
      <c r="A418" s="4"/>
      <c r="B418" s="4"/>
      <c r="C418" s="4"/>
      <c r="D418" s="4"/>
      <c r="E418" s="4"/>
      <c r="F418" s="4"/>
      <c r="G418" s="4"/>
      <c r="H418" s="4"/>
      <c r="I418" s="4"/>
      <c r="J418" s="4"/>
      <c r="K418" s="4"/>
      <c r="L418" s="4"/>
      <c r="M418" s="4"/>
      <c r="N418" s="2"/>
      <c r="O418" s="2"/>
      <c r="P418" s="2"/>
      <c r="Q418" s="643"/>
      <c r="R418" s="643"/>
      <c r="S418" s="896"/>
      <c r="T418" s="902"/>
      <c r="U418" s="646"/>
      <c r="V418" s="4"/>
      <c r="W418" s="4"/>
      <c r="X418" s="4"/>
      <c r="Y418" s="4"/>
      <c r="Z418" s="4"/>
    </row>
    <row r="419" spans="1:26" ht="15.75" customHeight="1" x14ac:dyDescent="0.2">
      <c r="A419" s="4"/>
      <c r="B419" s="4"/>
      <c r="C419" s="4"/>
      <c r="D419" s="4"/>
      <c r="E419" s="4"/>
      <c r="F419" s="4"/>
      <c r="G419" s="4"/>
      <c r="H419" s="4"/>
      <c r="I419" s="4"/>
      <c r="J419" s="4"/>
      <c r="K419" s="4"/>
      <c r="L419" s="4"/>
      <c r="M419" s="4"/>
      <c r="N419" s="2"/>
      <c r="O419" s="2"/>
      <c r="P419" s="2"/>
      <c r="Q419" s="643"/>
      <c r="R419" s="643"/>
      <c r="S419" s="896"/>
      <c r="T419" s="902"/>
      <c r="U419" s="646"/>
      <c r="V419" s="4"/>
      <c r="W419" s="4"/>
      <c r="X419" s="4"/>
      <c r="Y419" s="4"/>
      <c r="Z419" s="4"/>
    </row>
    <row r="420" spans="1:26" ht="15.75" customHeight="1" x14ac:dyDescent="0.2">
      <c r="A420" s="4"/>
      <c r="B420" s="4"/>
      <c r="C420" s="4"/>
      <c r="D420" s="4"/>
      <c r="E420" s="4"/>
      <c r="F420" s="4"/>
      <c r="G420" s="4"/>
      <c r="H420" s="4"/>
      <c r="I420" s="4"/>
      <c r="J420" s="4"/>
      <c r="K420" s="4"/>
      <c r="L420" s="4"/>
      <c r="M420" s="4"/>
      <c r="N420" s="2"/>
      <c r="O420" s="2"/>
      <c r="P420" s="2"/>
      <c r="Q420" s="643"/>
      <c r="R420" s="643"/>
      <c r="S420" s="896"/>
      <c r="T420" s="902"/>
      <c r="U420" s="646"/>
      <c r="V420" s="4"/>
      <c r="W420" s="4"/>
      <c r="X420" s="4"/>
      <c r="Y420" s="4"/>
      <c r="Z420" s="4"/>
    </row>
    <row r="421" spans="1:26" ht="15.75" customHeight="1" x14ac:dyDescent="0.2">
      <c r="A421" s="4"/>
      <c r="B421" s="4"/>
      <c r="C421" s="4"/>
      <c r="D421" s="4"/>
      <c r="E421" s="4"/>
      <c r="F421" s="4"/>
      <c r="G421" s="4"/>
      <c r="H421" s="4"/>
      <c r="I421" s="4"/>
      <c r="J421" s="4"/>
      <c r="K421" s="4"/>
      <c r="L421" s="4"/>
      <c r="M421" s="4"/>
      <c r="N421" s="2"/>
      <c r="O421" s="2"/>
      <c r="P421" s="2"/>
      <c r="Q421" s="643"/>
      <c r="R421" s="643"/>
      <c r="S421" s="896"/>
      <c r="T421" s="902"/>
      <c r="U421" s="646"/>
      <c r="V421" s="4"/>
      <c r="W421" s="4"/>
      <c r="X421" s="4"/>
      <c r="Y421" s="4"/>
      <c r="Z421" s="4"/>
    </row>
    <row r="422" spans="1:26" ht="15.75" customHeight="1" x14ac:dyDescent="0.2">
      <c r="A422" s="4"/>
      <c r="B422" s="4"/>
      <c r="C422" s="4"/>
      <c r="D422" s="4"/>
      <c r="E422" s="4"/>
      <c r="F422" s="4"/>
      <c r="G422" s="4"/>
      <c r="H422" s="4"/>
      <c r="I422" s="4"/>
      <c r="J422" s="4"/>
      <c r="K422" s="4"/>
      <c r="L422" s="4"/>
      <c r="M422" s="4"/>
      <c r="N422" s="2"/>
      <c r="O422" s="2"/>
      <c r="P422" s="2"/>
      <c r="Q422" s="643"/>
      <c r="R422" s="643"/>
      <c r="S422" s="896"/>
      <c r="T422" s="902"/>
      <c r="U422" s="646"/>
      <c r="V422" s="4"/>
      <c r="W422" s="4"/>
      <c r="X422" s="4"/>
      <c r="Y422" s="4"/>
      <c r="Z422" s="4"/>
    </row>
    <row r="423" spans="1:26" ht="15.75" customHeight="1" x14ac:dyDescent="0.2">
      <c r="A423" s="4"/>
      <c r="B423" s="4"/>
      <c r="C423" s="4"/>
      <c r="D423" s="4"/>
      <c r="E423" s="4"/>
      <c r="F423" s="4"/>
      <c r="G423" s="4"/>
      <c r="H423" s="4"/>
      <c r="I423" s="4"/>
      <c r="J423" s="4"/>
      <c r="K423" s="4"/>
      <c r="L423" s="4"/>
      <c r="M423" s="4"/>
      <c r="N423" s="2"/>
      <c r="O423" s="2"/>
      <c r="P423" s="2"/>
      <c r="Q423" s="643"/>
      <c r="R423" s="643"/>
      <c r="S423" s="896"/>
      <c r="T423" s="902"/>
      <c r="U423" s="646"/>
      <c r="V423" s="4"/>
      <c r="W423" s="4"/>
      <c r="X423" s="4"/>
      <c r="Y423" s="4"/>
      <c r="Z423" s="4"/>
    </row>
    <row r="424" spans="1:26" ht="15.75" customHeight="1" x14ac:dyDescent="0.2">
      <c r="A424" s="4"/>
      <c r="B424" s="4"/>
      <c r="C424" s="4"/>
      <c r="D424" s="4"/>
      <c r="E424" s="4"/>
      <c r="F424" s="4"/>
      <c r="G424" s="4"/>
      <c r="H424" s="4"/>
      <c r="I424" s="4"/>
      <c r="J424" s="4"/>
      <c r="K424" s="4"/>
      <c r="L424" s="4"/>
      <c r="M424" s="4"/>
      <c r="N424" s="2"/>
      <c r="O424" s="2"/>
      <c r="P424" s="2"/>
      <c r="Q424" s="643"/>
      <c r="R424" s="643"/>
      <c r="S424" s="896"/>
      <c r="T424" s="902"/>
      <c r="U424" s="646"/>
      <c r="V424" s="4"/>
      <c r="W424" s="4"/>
      <c r="X424" s="4"/>
      <c r="Y424" s="4"/>
      <c r="Z424" s="4"/>
    </row>
    <row r="425" spans="1:26" ht="15.75" customHeight="1" x14ac:dyDescent="0.2">
      <c r="A425" s="4"/>
      <c r="B425" s="4"/>
      <c r="C425" s="4"/>
      <c r="D425" s="4"/>
      <c r="E425" s="4"/>
      <c r="F425" s="4"/>
      <c r="G425" s="4"/>
      <c r="H425" s="4"/>
      <c r="I425" s="4"/>
      <c r="J425" s="4"/>
      <c r="K425" s="4"/>
      <c r="L425" s="4"/>
      <c r="M425" s="4"/>
      <c r="N425" s="2"/>
      <c r="O425" s="2"/>
      <c r="P425" s="2"/>
      <c r="Q425" s="643"/>
      <c r="R425" s="643"/>
      <c r="S425" s="896"/>
      <c r="T425" s="902"/>
      <c r="U425" s="646"/>
      <c r="V425" s="4"/>
      <c r="W425" s="4"/>
      <c r="X425" s="4"/>
      <c r="Y425" s="4"/>
      <c r="Z425" s="4"/>
    </row>
    <row r="426" spans="1:26" ht="15.75" customHeight="1" x14ac:dyDescent="0.2">
      <c r="A426" s="4"/>
      <c r="B426" s="4"/>
      <c r="C426" s="4"/>
      <c r="D426" s="4"/>
      <c r="E426" s="4"/>
      <c r="F426" s="4"/>
      <c r="G426" s="4"/>
      <c r="H426" s="4"/>
      <c r="I426" s="4"/>
      <c r="J426" s="4"/>
      <c r="K426" s="4"/>
      <c r="L426" s="4"/>
      <c r="M426" s="4"/>
      <c r="N426" s="2"/>
      <c r="O426" s="2"/>
      <c r="P426" s="2"/>
      <c r="Q426" s="643"/>
      <c r="R426" s="643"/>
      <c r="S426" s="896"/>
      <c r="T426" s="902"/>
      <c r="U426" s="646"/>
      <c r="V426" s="4"/>
      <c r="W426" s="4"/>
      <c r="X426" s="4"/>
      <c r="Y426" s="4"/>
      <c r="Z426" s="4"/>
    </row>
    <row r="427" spans="1:26" ht="15.75" customHeight="1" x14ac:dyDescent="0.2">
      <c r="A427" s="4"/>
      <c r="B427" s="4"/>
      <c r="C427" s="4"/>
      <c r="D427" s="4"/>
      <c r="E427" s="4"/>
      <c r="F427" s="4"/>
      <c r="G427" s="4"/>
      <c r="H427" s="4"/>
      <c r="I427" s="4"/>
      <c r="J427" s="4"/>
      <c r="K427" s="4"/>
      <c r="L427" s="4"/>
      <c r="M427" s="4"/>
      <c r="N427" s="2"/>
      <c r="O427" s="2"/>
      <c r="P427" s="2"/>
      <c r="Q427" s="643"/>
      <c r="R427" s="643"/>
      <c r="S427" s="896"/>
      <c r="T427" s="902"/>
      <c r="U427" s="646"/>
      <c r="V427" s="4"/>
      <c r="W427" s="4"/>
      <c r="X427" s="4"/>
      <c r="Y427" s="4"/>
      <c r="Z427" s="4"/>
    </row>
    <row r="428" spans="1:26" ht="15.75" customHeight="1" x14ac:dyDescent="0.2">
      <c r="A428" s="4"/>
      <c r="B428" s="4"/>
      <c r="C428" s="4"/>
      <c r="D428" s="4"/>
      <c r="E428" s="4"/>
      <c r="F428" s="4"/>
      <c r="G428" s="4"/>
      <c r="H428" s="4"/>
      <c r="I428" s="4"/>
      <c r="J428" s="4"/>
      <c r="K428" s="4"/>
      <c r="L428" s="4"/>
      <c r="M428" s="4"/>
      <c r="N428" s="2"/>
      <c r="O428" s="2"/>
      <c r="P428" s="2"/>
      <c r="Q428" s="643"/>
      <c r="R428" s="643"/>
      <c r="S428" s="896"/>
      <c r="T428" s="902"/>
      <c r="U428" s="646"/>
      <c r="V428" s="4"/>
      <c r="W428" s="4"/>
      <c r="X428" s="4"/>
      <c r="Y428" s="4"/>
      <c r="Z428" s="4"/>
    </row>
    <row r="429" spans="1:26" ht="15.75" customHeight="1" x14ac:dyDescent="0.2">
      <c r="A429" s="4"/>
      <c r="B429" s="4"/>
      <c r="C429" s="4"/>
      <c r="D429" s="4"/>
      <c r="E429" s="4"/>
      <c r="F429" s="4"/>
      <c r="G429" s="4"/>
      <c r="H429" s="4"/>
      <c r="I429" s="4"/>
      <c r="J429" s="4"/>
      <c r="K429" s="4"/>
      <c r="L429" s="4"/>
      <c r="M429" s="4"/>
      <c r="N429" s="2"/>
      <c r="O429" s="2"/>
      <c r="P429" s="2"/>
      <c r="Q429" s="643"/>
      <c r="R429" s="643"/>
      <c r="S429" s="896"/>
      <c r="T429" s="902"/>
      <c r="U429" s="646"/>
      <c r="V429" s="4"/>
      <c r="W429" s="4"/>
      <c r="X429" s="4"/>
      <c r="Y429" s="4"/>
      <c r="Z429" s="4"/>
    </row>
    <row r="430" spans="1:26" ht="15.75" customHeight="1" x14ac:dyDescent="0.2">
      <c r="A430" s="4"/>
      <c r="B430" s="4"/>
      <c r="C430" s="4"/>
      <c r="D430" s="4"/>
      <c r="E430" s="4"/>
      <c r="F430" s="4"/>
      <c r="G430" s="4"/>
      <c r="H430" s="4"/>
      <c r="I430" s="4"/>
      <c r="J430" s="4"/>
      <c r="K430" s="4"/>
      <c r="L430" s="4"/>
      <c r="M430" s="4"/>
      <c r="N430" s="2"/>
      <c r="O430" s="2"/>
      <c r="P430" s="2"/>
      <c r="Q430" s="643"/>
      <c r="R430" s="643"/>
      <c r="S430" s="896"/>
      <c r="T430" s="902"/>
      <c r="U430" s="646"/>
      <c r="V430" s="4"/>
      <c r="W430" s="4"/>
      <c r="X430" s="4"/>
      <c r="Y430" s="4"/>
      <c r="Z430" s="4"/>
    </row>
    <row r="431" spans="1:26" ht="15.75" customHeight="1" x14ac:dyDescent="0.2">
      <c r="A431" s="4"/>
      <c r="B431" s="4"/>
      <c r="C431" s="4"/>
      <c r="D431" s="4"/>
      <c r="E431" s="4"/>
      <c r="F431" s="4"/>
      <c r="G431" s="4"/>
      <c r="H431" s="4"/>
      <c r="I431" s="4"/>
      <c r="J431" s="4"/>
      <c r="K431" s="4"/>
      <c r="L431" s="4"/>
      <c r="M431" s="4"/>
      <c r="N431" s="2"/>
      <c r="O431" s="2"/>
      <c r="P431" s="2"/>
      <c r="Q431" s="643"/>
      <c r="R431" s="643"/>
      <c r="S431" s="896"/>
      <c r="T431" s="902"/>
      <c r="U431" s="646"/>
      <c r="V431" s="4"/>
      <c r="W431" s="4"/>
      <c r="X431" s="4"/>
      <c r="Y431" s="4"/>
      <c r="Z431" s="4"/>
    </row>
    <row r="432" spans="1:26" ht="15.75" customHeight="1" x14ac:dyDescent="0.2">
      <c r="A432" s="4"/>
      <c r="B432" s="4"/>
      <c r="C432" s="4"/>
      <c r="D432" s="4"/>
      <c r="E432" s="4"/>
      <c r="F432" s="4"/>
      <c r="G432" s="4"/>
      <c r="H432" s="4"/>
      <c r="I432" s="4"/>
      <c r="J432" s="4"/>
      <c r="K432" s="4"/>
      <c r="L432" s="4"/>
      <c r="M432" s="4"/>
      <c r="N432" s="2"/>
      <c r="O432" s="2"/>
      <c r="P432" s="2"/>
      <c r="Q432" s="643"/>
      <c r="R432" s="643"/>
      <c r="S432" s="896"/>
      <c r="T432" s="902"/>
      <c r="U432" s="646"/>
      <c r="V432" s="4"/>
      <c r="W432" s="4"/>
      <c r="X432" s="4"/>
      <c r="Y432" s="4"/>
      <c r="Z432" s="4"/>
    </row>
    <row r="433" spans="1:26" ht="15.75" customHeight="1" x14ac:dyDescent="0.2">
      <c r="A433" s="4"/>
      <c r="B433" s="4"/>
      <c r="C433" s="4"/>
      <c r="D433" s="4"/>
      <c r="E433" s="4"/>
      <c r="F433" s="4"/>
      <c r="G433" s="4"/>
      <c r="H433" s="4"/>
      <c r="I433" s="4"/>
      <c r="J433" s="4"/>
      <c r="K433" s="4"/>
      <c r="L433" s="4"/>
      <c r="M433" s="4"/>
      <c r="N433" s="2"/>
      <c r="O433" s="2"/>
      <c r="P433" s="2"/>
      <c r="Q433" s="643"/>
      <c r="R433" s="643"/>
      <c r="S433" s="896"/>
      <c r="T433" s="902"/>
      <c r="U433" s="646"/>
      <c r="V433" s="4"/>
      <c r="W433" s="4"/>
      <c r="X433" s="4"/>
      <c r="Y433" s="4"/>
      <c r="Z433" s="4"/>
    </row>
    <row r="434" spans="1:26" ht="15.75" customHeight="1" x14ac:dyDescent="0.2">
      <c r="A434" s="4"/>
      <c r="B434" s="4"/>
      <c r="C434" s="4"/>
      <c r="D434" s="4"/>
      <c r="E434" s="4"/>
      <c r="F434" s="4"/>
      <c r="G434" s="4"/>
      <c r="H434" s="4"/>
      <c r="I434" s="4"/>
      <c r="J434" s="4"/>
      <c r="K434" s="4"/>
      <c r="L434" s="4"/>
      <c r="M434" s="4"/>
      <c r="N434" s="2"/>
      <c r="O434" s="2"/>
      <c r="P434" s="2"/>
      <c r="Q434" s="643"/>
      <c r="R434" s="643"/>
      <c r="S434" s="896"/>
      <c r="T434" s="902"/>
      <c r="U434" s="646"/>
      <c r="V434" s="4"/>
      <c r="W434" s="4"/>
      <c r="X434" s="4"/>
      <c r="Y434" s="4"/>
      <c r="Z434" s="4"/>
    </row>
    <row r="435" spans="1:26" ht="15.75" customHeight="1" x14ac:dyDescent="0.2">
      <c r="A435" s="4"/>
      <c r="B435" s="4"/>
      <c r="C435" s="4"/>
      <c r="D435" s="4"/>
      <c r="E435" s="4"/>
      <c r="F435" s="4"/>
      <c r="G435" s="4"/>
      <c r="H435" s="4"/>
      <c r="I435" s="4"/>
      <c r="J435" s="4"/>
      <c r="K435" s="4"/>
      <c r="L435" s="4"/>
      <c r="M435" s="4"/>
      <c r="N435" s="2"/>
      <c r="O435" s="2"/>
      <c r="P435" s="2"/>
      <c r="Q435" s="643"/>
      <c r="R435" s="643"/>
      <c r="S435" s="896"/>
      <c r="T435" s="902"/>
      <c r="U435" s="646"/>
      <c r="V435" s="4"/>
      <c r="W435" s="4"/>
      <c r="X435" s="4"/>
      <c r="Y435" s="4"/>
      <c r="Z435" s="4"/>
    </row>
    <row r="436" spans="1:26" ht="15.75" customHeight="1" x14ac:dyDescent="0.2">
      <c r="A436" s="4"/>
      <c r="B436" s="4"/>
      <c r="C436" s="4"/>
      <c r="D436" s="4"/>
      <c r="E436" s="4"/>
      <c r="F436" s="4"/>
      <c r="G436" s="4"/>
      <c r="H436" s="4"/>
      <c r="I436" s="4"/>
      <c r="J436" s="4"/>
      <c r="K436" s="4"/>
      <c r="L436" s="4"/>
      <c r="M436" s="4"/>
      <c r="N436" s="2"/>
      <c r="O436" s="2"/>
      <c r="P436" s="2"/>
      <c r="Q436" s="643"/>
      <c r="R436" s="643"/>
      <c r="S436" s="896"/>
      <c r="T436" s="902"/>
      <c r="U436" s="646"/>
      <c r="V436" s="4"/>
      <c r="W436" s="4"/>
      <c r="X436" s="4"/>
      <c r="Y436" s="4"/>
      <c r="Z436" s="4"/>
    </row>
    <row r="437" spans="1:26" ht="15.75" customHeight="1" x14ac:dyDescent="0.2">
      <c r="A437" s="4"/>
      <c r="B437" s="4"/>
      <c r="C437" s="4"/>
      <c r="D437" s="4"/>
      <c r="E437" s="4"/>
      <c r="F437" s="4"/>
      <c r="G437" s="4"/>
      <c r="H437" s="4"/>
      <c r="I437" s="4"/>
      <c r="J437" s="4"/>
      <c r="K437" s="4"/>
      <c r="L437" s="4"/>
      <c r="M437" s="4"/>
      <c r="N437" s="2"/>
      <c r="O437" s="2"/>
      <c r="P437" s="2"/>
      <c r="Q437" s="643"/>
      <c r="R437" s="643"/>
      <c r="S437" s="896"/>
      <c r="T437" s="902"/>
      <c r="U437" s="646"/>
      <c r="V437" s="4"/>
      <c r="W437" s="4"/>
      <c r="X437" s="4"/>
      <c r="Y437" s="4"/>
      <c r="Z437" s="4"/>
    </row>
    <row r="438" spans="1:26" ht="15.75" customHeight="1" x14ac:dyDescent="0.2">
      <c r="A438" s="4"/>
      <c r="B438" s="4"/>
      <c r="C438" s="4"/>
      <c r="D438" s="4"/>
      <c r="E438" s="4"/>
      <c r="F438" s="4"/>
      <c r="G438" s="4"/>
      <c r="H438" s="4"/>
      <c r="I438" s="4"/>
      <c r="J438" s="4"/>
      <c r="K438" s="4"/>
      <c r="L438" s="4"/>
      <c r="M438" s="4"/>
      <c r="N438" s="2"/>
      <c r="O438" s="2"/>
      <c r="P438" s="2"/>
      <c r="Q438" s="643"/>
      <c r="R438" s="643"/>
      <c r="S438" s="896"/>
      <c r="T438" s="902"/>
      <c r="U438" s="646"/>
      <c r="V438" s="4"/>
      <c r="W438" s="4"/>
      <c r="X438" s="4"/>
      <c r="Y438" s="4"/>
      <c r="Z438" s="4"/>
    </row>
    <row r="439" spans="1:26" ht="15.75" customHeight="1" x14ac:dyDescent="0.2">
      <c r="A439" s="4"/>
      <c r="B439" s="4"/>
      <c r="C439" s="4"/>
      <c r="D439" s="4"/>
      <c r="E439" s="4"/>
      <c r="F439" s="4"/>
      <c r="G439" s="4"/>
      <c r="H439" s="4"/>
      <c r="I439" s="4"/>
      <c r="J439" s="4"/>
      <c r="K439" s="4"/>
      <c r="L439" s="4"/>
      <c r="M439" s="4"/>
      <c r="N439" s="2"/>
      <c r="O439" s="2"/>
      <c r="P439" s="2"/>
      <c r="Q439" s="643"/>
      <c r="R439" s="643"/>
      <c r="S439" s="896"/>
      <c r="T439" s="902"/>
      <c r="U439" s="646"/>
      <c r="V439" s="4"/>
      <c r="W439" s="4"/>
      <c r="X439" s="4"/>
      <c r="Y439" s="4"/>
      <c r="Z439" s="4"/>
    </row>
    <row r="440" spans="1:26" ht="15.75" customHeight="1" x14ac:dyDescent="0.2">
      <c r="A440" s="4"/>
      <c r="B440" s="4"/>
      <c r="C440" s="4"/>
      <c r="D440" s="4"/>
      <c r="E440" s="4"/>
      <c r="F440" s="4"/>
      <c r="G440" s="4"/>
      <c r="H440" s="4"/>
      <c r="I440" s="4"/>
      <c r="J440" s="4"/>
      <c r="K440" s="4"/>
      <c r="L440" s="4"/>
      <c r="M440" s="4"/>
      <c r="N440" s="2"/>
      <c r="O440" s="2"/>
      <c r="P440" s="2"/>
      <c r="Q440" s="643"/>
      <c r="R440" s="643"/>
      <c r="S440" s="896"/>
      <c r="T440" s="902"/>
      <c r="U440" s="646"/>
      <c r="V440" s="4"/>
      <c r="W440" s="4"/>
      <c r="X440" s="4"/>
      <c r="Y440" s="4"/>
      <c r="Z440" s="4"/>
    </row>
    <row r="441" spans="1:26" ht="15.75" customHeight="1" x14ac:dyDescent="0.2">
      <c r="A441" s="4"/>
      <c r="B441" s="4"/>
      <c r="C441" s="4"/>
      <c r="D441" s="4"/>
      <c r="E441" s="4"/>
      <c r="F441" s="4"/>
      <c r="G441" s="4"/>
      <c r="H441" s="4"/>
      <c r="I441" s="4"/>
      <c r="J441" s="4"/>
      <c r="K441" s="4"/>
      <c r="L441" s="4"/>
      <c r="M441" s="4"/>
      <c r="N441" s="2"/>
      <c r="O441" s="2"/>
      <c r="P441" s="2"/>
      <c r="Q441" s="643"/>
      <c r="R441" s="643"/>
      <c r="S441" s="896"/>
      <c r="T441" s="902"/>
      <c r="U441" s="646"/>
      <c r="V441" s="4"/>
      <c r="W441" s="4"/>
      <c r="X441" s="4"/>
      <c r="Y441" s="4"/>
      <c r="Z441" s="4"/>
    </row>
    <row r="442" spans="1:26" ht="15.75" customHeight="1" x14ac:dyDescent="0.2">
      <c r="A442" s="4"/>
      <c r="B442" s="4"/>
      <c r="C442" s="4"/>
      <c r="D442" s="4"/>
      <c r="E442" s="4"/>
      <c r="F442" s="4"/>
      <c r="G442" s="4"/>
      <c r="H442" s="4"/>
      <c r="I442" s="4"/>
      <c r="J442" s="4"/>
      <c r="K442" s="4"/>
      <c r="L442" s="4"/>
      <c r="M442" s="4"/>
      <c r="N442" s="2"/>
      <c r="O442" s="2"/>
      <c r="P442" s="2"/>
      <c r="Q442" s="643"/>
      <c r="R442" s="643"/>
      <c r="S442" s="896"/>
      <c r="T442" s="902"/>
      <c r="U442" s="646"/>
      <c r="V442" s="4"/>
      <c r="W442" s="4"/>
      <c r="X442" s="4"/>
      <c r="Y442" s="4"/>
      <c r="Z442" s="4"/>
    </row>
    <row r="443" spans="1:26" ht="15.75" customHeight="1" x14ac:dyDescent="0.2">
      <c r="A443" s="4"/>
      <c r="B443" s="4"/>
      <c r="C443" s="4"/>
      <c r="D443" s="4"/>
      <c r="E443" s="4"/>
      <c r="F443" s="4"/>
      <c r="G443" s="4"/>
      <c r="H443" s="4"/>
      <c r="I443" s="4"/>
      <c r="J443" s="4"/>
      <c r="K443" s="4"/>
      <c r="L443" s="4"/>
      <c r="M443" s="4"/>
      <c r="N443" s="2"/>
      <c r="O443" s="2"/>
      <c r="P443" s="2"/>
      <c r="Q443" s="643"/>
      <c r="R443" s="643"/>
      <c r="S443" s="896"/>
      <c r="T443" s="902"/>
      <c r="U443" s="646"/>
      <c r="V443" s="4"/>
      <c r="W443" s="4"/>
      <c r="X443" s="4"/>
      <c r="Y443" s="4"/>
      <c r="Z443" s="4"/>
    </row>
    <row r="444" spans="1:26" ht="15.75" customHeight="1" x14ac:dyDescent="0.2">
      <c r="A444" s="4"/>
      <c r="B444" s="4"/>
      <c r="C444" s="4"/>
      <c r="D444" s="4"/>
      <c r="E444" s="4"/>
      <c r="F444" s="4"/>
      <c r="G444" s="4"/>
      <c r="H444" s="4"/>
      <c r="I444" s="4"/>
      <c r="J444" s="4"/>
      <c r="K444" s="4"/>
      <c r="L444" s="4"/>
      <c r="M444" s="4"/>
      <c r="N444" s="2"/>
      <c r="O444" s="2"/>
      <c r="P444" s="2"/>
      <c r="Q444" s="643"/>
      <c r="R444" s="643"/>
      <c r="S444" s="896"/>
      <c r="T444" s="902"/>
      <c r="U444" s="646"/>
      <c r="V444" s="4"/>
      <c r="W444" s="4"/>
      <c r="X444" s="4"/>
      <c r="Y444" s="4"/>
      <c r="Z444" s="4"/>
    </row>
    <row r="445" spans="1:26" ht="15.75" customHeight="1" x14ac:dyDescent="0.2">
      <c r="A445" s="4"/>
      <c r="B445" s="4"/>
      <c r="C445" s="4"/>
      <c r="D445" s="4"/>
      <c r="E445" s="4"/>
      <c r="F445" s="4"/>
      <c r="G445" s="4"/>
      <c r="H445" s="4"/>
      <c r="I445" s="4"/>
      <c r="J445" s="4"/>
      <c r="K445" s="4"/>
      <c r="L445" s="4"/>
      <c r="M445" s="4"/>
      <c r="N445" s="2"/>
      <c r="O445" s="2"/>
      <c r="P445" s="2"/>
      <c r="Q445" s="643"/>
      <c r="R445" s="643"/>
      <c r="S445" s="896"/>
      <c r="T445" s="902"/>
      <c r="U445" s="646"/>
      <c r="V445" s="4"/>
      <c r="W445" s="4"/>
      <c r="X445" s="4"/>
      <c r="Y445" s="4"/>
      <c r="Z445" s="4"/>
    </row>
    <row r="446" spans="1:26" ht="15.75" customHeight="1" x14ac:dyDescent="0.2">
      <c r="A446" s="4"/>
      <c r="B446" s="4"/>
      <c r="C446" s="4"/>
      <c r="D446" s="4"/>
      <c r="E446" s="4"/>
      <c r="F446" s="4"/>
      <c r="G446" s="4"/>
      <c r="H446" s="4"/>
      <c r="I446" s="4"/>
      <c r="J446" s="4"/>
      <c r="K446" s="4"/>
      <c r="L446" s="4"/>
      <c r="M446" s="4"/>
      <c r="N446" s="2"/>
      <c r="O446" s="2"/>
      <c r="P446" s="2"/>
      <c r="Q446" s="643"/>
      <c r="R446" s="643"/>
      <c r="S446" s="896"/>
      <c r="T446" s="902"/>
      <c r="U446" s="646"/>
      <c r="V446" s="4"/>
      <c r="W446" s="4"/>
      <c r="X446" s="4"/>
      <c r="Y446" s="4"/>
      <c r="Z446" s="4"/>
    </row>
    <row r="447" spans="1:26" ht="15.75" customHeight="1" x14ac:dyDescent="0.2">
      <c r="A447" s="4"/>
      <c r="B447" s="4"/>
      <c r="C447" s="4"/>
      <c r="D447" s="4"/>
      <c r="E447" s="4"/>
      <c r="F447" s="4"/>
      <c r="G447" s="4"/>
      <c r="H447" s="4"/>
      <c r="I447" s="4"/>
      <c r="J447" s="4"/>
      <c r="K447" s="4"/>
      <c r="L447" s="4"/>
      <c r="M447" s="4"/>
      <c r="N447" s="2"/>
      <c r="O447" s="2"/>
      <c r="P447" s="2"/>
      <c r="Q447" s="643"/>
      <c r="R447" s="643"/>
      <c r="S447" s="896"/>
      <c r="T447" s="902"/>
      <c r="U447" s="646"/>
      <c r="V447" s="4"/>
      <c r="W447" s="4"/>
      <c r="X447" s="4"/>
      <c r="Y447" s="4"/>
      <c r="Z447" s="4"/>
    </row>
    <row r="448" spans="1:26" ht="15.75" customHeight="1" x14ac:dyDescent="0.2">
      <c r="A448" s="4"/>
      <c r="B448" s="4"/>
      <c r="C448" s="4"/>
      <c r="D448" s="4"/>
      <c r="E448" s="4"/>
      <c r="F448" s="4"/>
      <c r="G448" s="4"/>
      <c r="H448" s="4"/>
      <c r="I448" s="4"/>
      <c r="J448" s="4"/>
      <c r="K448" s="4"/>
      <c r="L448" s="4"/>
      <c r="M448" s="4"/>
      <c r="N448" s="2"/>
      <c r="O448" s="2"/>
      <c r="P448" s="2"/>
      <c r="Q448" s="643"/>
      <c r="R448" s="643"/>
      <c r="S448" s="896"/>
      <c r="T448" s="902"/>
      <c r="U448" s="646"/>
      <c r="V448" s="4"/>
      <c r="W448" s="4"/>
      <c r="X448" s="4"/>
      <c r="Y448" s="4"/>
      <c r="Z448" s="4"/>
    </row>
    <row r="449" spans="1:26" ht="15.75" customHeight="1" x14ac:dyDescent="0.2">
      <c r="A449" s="4"/>
      <c r="B449" s="4"/>
      <c r="C449" s="4"/>
      <c r="D449" s="4"/>
      <c r="E449" s="4"/>
      <c r="F449" s="4"/>
      <c r="G449" s="4"/>
      <c r="H449" s="4"/>
      <c r="I449" s="4"/>
      <c r="J449" s="4"/>
      <c r="K449" s="4"/>
      <c r="L449" s="4"/>
      <c r="M449" s="4"/>
      <c r="N449" s="2"/>
      <c r="O449" s="2"/>
      <c r="P449" s="2"/>
      <c r="Q449" s="643"/>
      <c r="R449" s="643"/>
      <c r="S449" s="896"/>
      <c r="T449" s="902"/>
      <c r="U449" s="646"/>
      <c r="V449" s="4"/>
      <c r="W449" s="4"/>
      <c r="X449" s="4"/>
      <c r="Y449" s="4"/>
      <c r="Z449" s="4"/>
    </row>
    <row r="450" spans="1:26" ht="15.75" customHeight="1" x14ac:dyDescent="0.2">
      <c r="A450" s="4"/>
      <c r="B450" s="4"/>
      <c r="C450" s="4"/>
      <c r="D450" s="4"/>
      <c r="E450" s="4"/>
      <c r="F450" s="4"/>
      <c r="G450" s="4"/>
      <c r="H450" s="4"/>
      <c r="I450" s="4"/>
      <c r="J450" s="4"/>
      <c r="K450" s="4"/>
      <c r="L450" s="4"/>
      <c r="M450" s="4"/>
      <c r="N450" s="2"/>
      <c r="O450" s="2"/>
      <c r="P450" s="2"/>
      <c r="Q450" s="643"/>
      <c r="R450" s="643"/>
      <c r="S450" s="896"/>
      <c r="T450" s="902"/>
      <c r="U450" s="646"/>
      <c r="V450" s="4"/>
      <c r="W450" s="4"/>
      <c r="X450" s="4"/>
      <c r="Y450" s="4"/>
      <c r="Z450" s="4"/>
    </row>
    <row r="451" spans="1:26" ht="15.75" customHeight="1" x14ac:dyDescent="0.2">
      <c r="A451" s="4"/>
      <c r="B451" s="4"/>
      <c r="C451" s="4"/>
      <c r="D451" s="4"/>
      <c r="E451" s="4"/>
      <c r="F451" s="4"/>
      <c r="G451" s="4"/>
      <c r="H451" s="4"/>
      <c r="I451" s="4"/>
      <c r="J451" s="4"/>
      <c r="K451" s="4"/>
      <c r="L451" s="4"/>
      <c r="M451" s="4"/>
      <c r="N451" s="2"/>
      <c r="O451" s="2"/>
      <c r="P451" s="2"/>
      <c r="Q451" s="643"/>
      <c r="R451" s="643"/>
      <c r="S451" s="896"/>
      <c r="T451" s="902"/>
      <c r="U451" s="646"/>
      <c r="V451" s="4"/>
      <c r="W451" s="4"/>
      <c r="X451" s="4"/>
      <c r="Y451" s="4"/>
      <c r="Z451" s="4"/>
    </row>
    <row r="452" spans="1:26" ht="15.75" customHeight="1" x14ac:dyDescent="0.2">
      <c r="A452" s="4"/>
      <c r="B452" s="4"/>
      <c r="C452" s="4"/>
      <c r="D452" s="4"/>
      <c r="E452" s="4"/>
      <c r="F452" s="4"/>
      <c r="G452" s="4"/>
      <c r="H452" s="4"/>
      <c r="I452" s="4"/>
      <c r="J452" s="4"/>
      <c r="K452" s="4"/>
      <c r="L452" s="4"/>
      <c r="M452" s="4"/>
      <c r="N452" s="2"/>
      <c r="O452" s="2"/>
      <c r="P452" s="2"/>
      <c r="Q452" s="643"/>
      <c r="R452" s="643"/>
      <c r="S452" s="896"/>
      <c r="T452" s="902"/>
      <c r="U452" s="646"/>
      <c r="V452" s="4"/>
      <c r="W452" s="4"/>
      <c r="X452" s="4"/>
      <c r="Y452" s="4"/>
      <c r="Z452" s="4"/>
    </row>
    <row r="453" spans="1:26" ht="15.75" customHeight="1" x14ac:dyDescent="0.2">
      <c r="A453" s="4"/>
      <c r="B453" s="4"/>
      <c r="C453" s="4"/>
      <c r="D453" s="4"/>
      <c r="E453" s="4"/>
      <c r="F453" s="4"/>
      <c r="G453" s="4"/>
      <c r="H453" s="4"/>
      <c r="I453" s="4"/>
      <c r="J453" s="4"/>
      <c r="K453" s="4"/>
      <c r="L453" s="4"/>
      <c r="M453" s="4"/>
      <c r="N453" s="2"/>
      <c r="O453" s="2"/>
      <c r="P453" s="2"/>
      <c r="Q453" s="643"/>
      <c r="R453" s="643"/>
      <c r="S453" s="896"/>
      <c r="T453" s="902"/>
      <c r="U453" s="646"/>
      <c r="V453" s="4"/>
      <c r="W453" s="4"/>
      <c r="X453" s="4"/>
      <c r="Y453" s="4"/>
      <c r="Z453" s="4"/>
    </row>
    <row r="454" spans="1:26" ht="15.75" customHeight="1" x14ac:dyDescent="0.2">
      <c r="A454" s="4"/>
      <c r="B454" s="4"/>
      <c r="C454" s="4"/>
      <c r="D454" s="4"/>
      <c r="E454" s="4"/>
      <c r="F454" s="4"/>
      <c r="G454" s="4"/>
      <c r="H454" s="4"/>
      <c r="I454" s="4"/>
      <c r="J454" s="4"/>
      <c r="K454" s="4"/>
      <c r="L454" s="4"/>
      <c r="M454" s="4"/>
      <c r="N454" s="2"/>
      <c r="O454" s="2"/>
      <c r="P454" s="2"/>
      <c r="Q454" s="643"/>
      <c r="R454" s="643"/>
      <c r="S454" s="896"/>
      <c r="T454" s="902"/>
      <c r="U454" s="646"/>
      <c r="V454" s="4"/>
      <c r="W454" s="4"/>
      <c r="X454" s="4"/>
      <c r="Y454" s="4"/>
      <c r="Z454" s="4"/>
    </row>
    <row r="455" spans="1:26" ht="15.75" customHeight="1" x14ac:dyDescent="0.2">
      <c r="A455" s="4"/>
      <c r="B455" s="4"/>
      <c r="C455" s="4"/>
      <c r="D455" s="4"/>
      <c r="E455" s="4"/>
      <c r="F455" s="4"/>
      <c r="G455" s="4"/>
      <c r="H455" s="4"/>
      <c r="I455" s="4"/>
      <c r="J455" s="4"/>
      <c r="K455" s="4"/>
      <c r="L455" s="4"/>
      <c r="M455" s="4"/>
      <c r="N455" s="2"/>
      <c r="O455" s="2"/>
      <c r="P455" s="2"/>
      <c r="Q455" s="643"/>
      <c r="R455" s="643"/>
      <c r="S455" s="896"/>
      <c r="T455" s="902"/>
      <c r="U455" s="646"/>
      <c r="V455" s="4"/>
      <c r="W455" s="4"/>
      <c r="X455" s="4"/>
      <c r="Y455" s="4"/>
      <c r="Z455" s="4"/>
    </row>
    <row r="456" spans="1:26" ht="15.75" customHeight="1" x14ac:dyDescent="0.2">
      <c r="A456" s="4"/>
      <c r="B456" s="4"/>
      <c r="C456" s="4"/>
      <c r="D456" s="4"/>
      <c r="E456" s="4"/>
      <c r="F456" s="4"/>
      <c r="G456" s="4"/>
      <c r="H456" s="4"/>
      <c r="I456" s="4"/>
      <c r="J456" s="4"/>
      <c r="K456" s="4"/>
      <c r="L456" s="4"/>
      <c r="M456" s="4"/>
      <c r="N456" s="2"/>
      <c r="O456" s="2"/>
      <c r="P456" s="2"/>
      <c r="Q456" s="643"/>
      <c r="R456" s="643"/>
      <c r="S456" s="896"/>
      <c r="T456" s="902"/>
      <c r="U456" s="646"/>
      <c r="V456" s="4"/>
      <c r="W456" s="4"/>
      <c r="X456" s="4"/>
      <c r="Y456" s="4"/>
      <c r="Z456" s="4"/>
    </row>
    <row r="457" spans="1:26" ht="15.75" customHeight="1" x14ac:dyDescent="0.2">
      <c r="A457" s="4"/>
      <c r="B457" s="4"/>
      <c r="C457" s="4"/>
      <c r="D457" s="4"/>
      <c r="E457" s="4"/>
      <c r="F457" s="4"/>
      <c r="G457" s="4"/>
      <c r="H457" s="4"/>
      <c r="I457" s="4"/>
      <c r="J457" s="4"/>
      <c r="K457" s="4"/>
      <c r="L457" s="4"/>
      <c r="M457" s="4"/>
      <c r="N457" s="2"/>
      <c r="O457" s="2"/>
      <c r="P457" s="2"/>
      <c r="Q457" s="643"/>
      <c r="R457" s="643"/>
      <c r="S457" s="896"/>
      <c r="T457" s="902"/>
      <c r="U457" s="646"/>
      <c r="V457" s="4"/>
      <c r="W457" s="4"/>
      <c r="X457" s="4"/>
      <c r="Y457" s="4"/>
      <c r="Z457" s="4"/>
    </row>
    <row r="458" spans="1:26" ht="15.75" customHeight="1" x14ac:dyDescent="0.2">
      <c r="A458" s="4"/>
      <c r="B458" s="4"/>
      <c r="C458" s="4"/>
      <c r="D458" s="4"/>
      <c r="E458" s="4"/>
      <c r="F458" s="4"/>
      <c r="G458" s="4"/>
      <c r="H458" s="4"/>
      <c r="I458" s="4"/>
      <c r="J458" s="4"/>
      <c r="K458" s="4"/>
      <c r="L458" s="4"/>
      <c r="M458" s="4"/>
      <c r="N458" s="2"/>
      <c r="O458" s="2"/>
      <c r="P458" s="2"/>
      <c r="Q458" s="643"/>
      <c r="R458" s="643"/>
      <c r="S458" s="896"/>
      <c r="T458" s="902"/>
      <c r="U458" s="646"/>
      <c r="V458" s="4"/>
      <c r="W458" s="4"/>
      <c r="X458" s="4"/>
      <c r="Y458" s="4"/>
      <c r="Z458" s="4"/>
    </row>
    <row r="459" spans="1:26" ht="15.75" customHeight="1" x14ac:dyDescent="0.2">
      <c r="A459" s="4"/>
      <c r="B459" s="4"/>
      <c r="C459" s="4"/>
      <c r="D459" s="4"/>
      <c r="E459" s="4"/>
      <c r="F459" s="4"/>
      <c r="G459" s="4"/>
      <c r="H459" s="4"/>
      <c r="I459" s="4"/>
      <c r="J459" s="4"/>
      <c r="K459" s="4"/>
      <c r="L459" s="4"/>
      <c r="M459" s="4"/>
      <c r="N459" s="2"/>
      <c r="O459" s="2"/>
      <c r="P459" s="2"/>
      <c r="Q459" s="643"/>
      <c r="R459" s="643"/>
      <c r="S459" s="896"/>
      <c r="T459" s="902"/>
      <c r="U459" s="646"/>
      <c r="V459" s="4"/>
      <c r="W459" s="4"/>
      <c r="X459" s="4"/>
      <c r="Y459" s="4"/>
      <c r="Z459" s="4"/>
    </row>
    <row r="460" spans="1:26" ht="15.75" customHeight="1" x14ac:dyDescent="0.2">
      <c r="A460" s="4"/>
      <c r="B460" s="4"/>
      <c r="C460" s="4"/>
      <c r="D460" s="4"/>
      <c r="E460" s="4"/>
      <c r="F460" s="4"/>
      <c r="G460" s="4"/>
      <c r="H460" s="4"/>
      <c r="I460" s="4"/>
      <c r="J460" s="4"/>
      <c r="K460" s="4"/>
      <c r="L460" s="4"/>
      <c r="M460" s="4"/>
      <c r="N460" s="2"/>
      <c r="O460" s="2"/>
      <c r="P460" s="2"/>
      <c r="Q460" s="643"/>
      <c r="R460" s="643"/>
      <c r="S460" s="896"/>
      <c r="T460" s="902"/>
      <c r="U460" s="646"/>
      <c r="V460" s="4"/>
      <c r="W460" s="4"/>
      <c r="X460" s="4"/>
      <c r="Y460" s="4"/>
      <c r="Z460" s="4"/>
    </row>
    <row r="461" spans="1:26" ht="15.75" customHeight="1" x14ac:dyDescent="0.2">
      <c r="A461" s="4"/>
      <c r="B461" s="4"/>
      <c r="C461" s="4"/>
      <c r="D461" s="4"/>
      <c r="E461" s="4"/>
      <c r="F461" s="4"/>
      <c r="G461" s="4"/>
      <c r="H461" s="4"/>
      <c r="I461" s="4"/>
      <c r="J461" s="4"/>
      <c r="K461" s="4"/>
      <c r="L461" s="4"/>
      <c r="M461" s="4"/>
      <c r="N461" s="2"/>
      <c r="O461" s="2"/>
      <c r="P461" s="2"/>
      <c r="Q461" s="643"/>
      <c r="R461" s="643"/>
      <c r="S461" s="896"/>
      <c r="T461" s="902"/>
      <c r="U461" s="646"/>
      <c r="V461" s="4"/>
      <c r="W461" s="4"/>
      <c r="X461" s="4"/>
      <c r="Y461" s="4"/>
      <c r="Z461" s="4"/>
    </row>
    <row r="462" spans="1:26" ht="15.75" customHeight="1" x14ac:dyDescent="0.2">
      <c r="A462" s="4"/>
      <c r="B462" s="4"/>
      <c r="C462" s="4"/>
      <c r="D462" s="4"/>
      <c r="E462" s="4"/>
      <c r="F462" s="4"/>
      <c r="G462" s="4"/>
      <c r="H462" s="4"/>
      <c r="I462" s="4"/>
      <c r="J462" s="4"/>
      <c r="K462" s="4"/>
      <c r="L462" s="4"/>
      <c r="M462" s="4"/>
      <c r="N462" s="2"/>
      <c r="O462" s="2"/>
      <c r="P462" s="2"/>
      <c r="Q462" s="643"/>
      <c r="R462" s="643"/>
      <c r="S462" s="896"/>
      <c r="T462" s="902"/>
      <c r="U462" s="646"/>
      <c r="V462" s="4"/>
      <c r="W462" s="4"/>
      <c r="X462" s="4"/>
      <c r="Y462" s="4"/>
      <c r="Z462" s="4"/>
    </row>
    <row r="463" spans="1:26" ht="15.75" customHeight="1" x14ac:dyDescent="0.2">
      <c r="A463" s="4"/>
      <c r="B463" s="4"/>
      <c r="C463" s="4"/>
      <c r="D463" s="4"/>
      <c r="E463" s="4"/>
      <c r="F463" s="4"/>
      <c r="G463" s="4"/>
      <c r="H463" s="4"/>
      <c r="I463" s="4"/>
      <c r="J463" s="4"/>
      <c r="K463" s="4"/>
      <c r="L463" s="4"/>
      <c r="M463" s="4"/>
      <c r="N463" s="2"/>
      <c r="O463" s="2"/>
      <c r="P463" s="2"/>
      <c r="Q463" s="643"/>
      <c r="R463" s="643"/>
      <c r="S463" s="896"/>
      <c r="T463" s="902"/>
      <c r="U463" s="646"/>
      <c r="V463" s="4"/>
      <c r="W463" s="4"/>
      <c r="X463" s="4"/>
      <c r="Y463" s="4"/>
      <c r="Z463" s="4"/>
    </row>
    <row r="464" spans="1:26" ht="15.75" customHeight="1" x14ac:dyDescent="0.2">
      <c r="A464" s="4"/>
      <c r="B464" s="4"/>
      <c r="C464" s="4"/>
      <c r="D464" s="4"/>
      <c r="E464" s="4"/>
      <c r="F464" s="4"/>
      <c r="G464" s="4"/>
      <c r="H464" s="4"/>
      <c r="I464" s="4"/>
      <c r="J464" s="4"/>
      <c r="K464" s="4"/>
      <c r="L464" s="4"/>
      <c r="M464" s="4"/>
      <c r="N464" s="2"/>
      <c r="O464" s="2"/>
      <c r="P464" s="2"/>
      <c r="Q464" s="643"/>
      <c r="R464" s="643"/>
      <c r="S464" s="896"/>
      <c r="T464" s="902"/>
      <c r="U464" s="646"/>
      <c r="V464" s="4"/>
      <c r="W464" s="4"/>
      <c r="X464" s="4"/>
      <c r="Y464" s="4"/>
      <c r="Z464" s="4"/>
    </row>
    <row r="465" spans="1:26" ht="15.75" customHeight="1" x14ac:dyDescent="0.2">
      <c r="A465" s="4"/>
      <c r="B465" s="4"/>
      <c r="C465" s="4"/>
      <c r="D465" s="4"/>
      <c r="E465" s="4"/>
      <c r="F465" s="4"/>
      <c r="G465" s="4"/>
      <c r="H465" s="4"/>
      <c r="I465" s="4"/>
      <c r="J465" s="4"/>
      <c r="K465" s="4"/>
      <c r="L465" s="4"/>
      <c r="M465" s="4"/>
      <c r="N465" s="2"/>
      <c r="O465" s="2"/>
      <c r="P465" s="2"/>
      <c r="Q465" s="643"/>
      <c r="R465" s="643"/>
      <c r="S465" s="896"/>
      <c r="T465" s="902"/>
      <c r="U465" s="646"/>
      <c r="V465" s="4"/>
      <c r="W465" s="4"/>
      <c r="X465" s="4"/>
      <c r="Y465" s="4"/>
      <c r="Z465" s="4"/>
    </row>
    <row r="466" spans="1:26" ht="15.75" customHeight="1" x14ac:dyDescent="0.2">
      <c r="A466" s="4"/>
      <c r="B466" s="4"/>
      <c r="C466" s="4"/>
      <c r="D466" s="4"/>
      <c r="E466" s="4"/>
      <c r="F466" s="4"/>
      <c r="G466" s="4"/>
      <c r="H466" s="4"/>
      <c r="I466" s="4"/>
      <c r="J466" s="4"/>
      <c r="K466" s="4"/>
      <c r="L466" s="4"/>
      <c r="M466" s="4"/>
      <c r="N466" s="2"/>
      <c r="O466" s="2"/>
      <c r="P466" s="2"/>
      <c r="Q466" s="643"/>
      <c r="R466" s="643"/>
      <c r="S466" s="896"/>
      <c r="T466" s="902"/>
      <c r="U466" s="646"/>
      <c r="V466" s="4"/>
      <c r="W466" s="4"/>
      <c r="X466" s="4"/>
      <c r="Y466" s="4"/>
      <c r="Z466" s="4"/>
    </row>
    <row r="467" spans="1:26" ht="15.75" customHeight="1" x14ac:dyDescent="0.2">
      <c r="A467" s="4"/>
      <c r="B467" s="4"/>
      <c r="C467" s="4"/>
      <c r="D467" s="4"/>
      <c r="E467" s="4"/>
      <c r="F467" s="4"/>
      <c r="G467" s="4"/>
      <c r="H467" s="4"/>
      <c r="I467" s="4"/>
      <c r="J467" s="4"/>
      <c r="K467" s="4"/>
      <c r="L467" s="4"/>
      <c r="M467" s="4"/>
      <c r="N467" s="2"/>
      <c r="O467" s="2"/>
      <c r="P467" s="2"/>
      <c r="Q467" s="643"/>
      <c r="R467" s="643"/>
      <c r="S467" s="896"/>
      <c r="T467" s="902"/>
      <c r="U467" s="646"/>
      <c r="V467" s="4"/>
      <c r="W467" s="4"/>
      <c r="X467" s="4"/>
      <c r="Y467" s="4"/>
      <c r="Z467" s="4"/>
    </row>
    <row r="468" spans="1:26" ht="15.75" customHeight="1" x14ac:dyDescent="0.2">
      <c r="A468" s="4"/>
      <c r="B468" s="4"/>
      <c r="C468" s="4"/>
      <c r="D468" s="4"/>
      <c r="E468" s="4"/>
      <c r="F468" s="4"/>
      <c r="G468" s="4"/>
      <c r="H468" s="4"/>
      <c r="I468" s="4"/>
      <c r="J468" s="4"/>
      <c r="K468" s="4"/>
      <c r="L468" s="4"/>
      <c r="M468" s="4"/>
      <c r="N468" s="2"/>
      <c r="O468" s="2"/>
      <c r="P468" s="2"/>
      <c r="Q468" s="643"/>
      <c r="R468" s="643"/>
      <c r="S468" s="896"/>
      <c r="T468" s="902"/>
      <c r="U468" s="646"/>
      <c r="V468" s="4"/>
      <c r="W468" s="4"/>
      <c r="X468" s="4"/>
      <c r="Y468" s="4"/>
      <c r="Z468" s="4"/>
    </row>
    <row r="469" spans="1:26" ht="15.75" customHeight="1" x14ac:dyDescent="0.2">
      <c r="A469" s="4"/>
      <c r="B469" s="4"/>
      <c r="C469" s="4"/>
      <c r="D469" s="4"/>
      <c r="E469" s="4"/>
      <c r="F469" s="4"/>
      <c r="G469" s="4"/>
      <c r="H469" s="4"/>
      <c r="I469" s="4"/>
      <c r="J469" s="4"/>
      <c r="K469" s="4"/>
      <c r="L469" s="4"/>
      <c r="M469" s="4"/>
      <c r="N469" s="2"/>
      <c r="O469" s="2"/>
      <c r="P469" s="2"/>
      <c r="Q469" s="643"/>
      <c r="R469" s="643"/>
      <c r="S469" s="896"/>
      <c r="T469" s="902"/>
      <c r="U469" s="646"/>
      <c r="V469" s="4"/>
      <c r="W469" s="4"/>
      <c r="X469" s="4"/>
      <c r="Y469" s="4"/>
      <c r="Z469" s="4"/>
    </row>
    <row r="470" spans="1:26" ht="15.75" customHeight="1" x14ac:dyDescent="0.2">
      <c r="A470" s="4"/>
      <c r="B470" s="4"/>
      <c r="C470" s="4"/>
      <c r="D470" s="4"/>
      <c r="E470" s="4"/>
      <c r="F470" s="4"/>
      <c r="G470" s="4"/>
      <c r="H470" s="4"/>
      <c r="I470" s="4"/>
      <c r="J470" s="4"/>
      <c r="K470" s="4"/>
      <c r="L470" s="4"/>
      <c r="M470" s="4"/>
      <c r="N470" s="2"/>
      <c r="O470" s="2"/>
      <c r="P470" s="2"/>
      <c r="Q470" s="643"/>
      <c r="R470" s="643"/>
      <c r="S470" s="896"/>
      <c r="T470" s="902"/>
      <c r="U470" s="646"/>
      <c r="V470" s="4"/>
      <c r="W470" s="4"/>
      <c r="X470" s="4"/>
      <c r="Y470" s="4"/>
      <c r="Z470" s="4"/>
    </row>
    <row r="471" spans="1:26" ht="15.75" customHeight="1" x14ac:dyDescent="0.2">
      <c r="A471" s="4"/>
      <c r="B471" s="4"/>
      <c r="C471" s="4"/>
      <c r="D471" s="4"/>
      <c r="E471" s="4"/>
      <c r="F471" s="4"/>
      <c r="G471" s="4"/>
      <c r="H471" s="4"/>
      <c r="I471" s="4"/>
      <c r="J471" s="4"/>
      <c r="K471" s="4"/>
      <c r="L471" s="4"/>
      <c r="M471" s="4"/>
      <c r="N471" s="2"/>
      <c r="O471" s="2"/>
      <c r="P471" s="2"/>
      <c r="Q471" s="643"/>
      <c r="R471" s="643"/>
      <c r="S471" s="896"/>
      <c r="T471" s="902"/>
      <c r="U471" s="646"/>
      <c r="V471" s="4"/>
      <c r="W471" s="4"/>
      <c r="X471" s="4"/>
      <c r="Y471" s="4"/>
      <c r="Z471" s="4"/>
    </row>
    <row r="472" spans="1:26" ht="15.75" customHeight="1" x14ac:dyDescent="0.2">
      <c r="A472" s="4"/>
      <c r="B472" s="4"/>
      <c r="C472" s="4"/>
      <c r="D472" s="4"/>
      <c r="E472" s="4"/>
      <c r="F472" s="4"/>
      <c r="G472" s="4"/>
      <c r="H472" s="4"/>
      <c r="I472" s="4"/>
      <c r="J472" s="4"/>
      <c r="K472" s="4"/>
      <c r="L472" s="4"/>
      <c r="M472" s="4"/>
      <c r="N472" s="2"/>
      <c r="O472" s="2"/>
      <c r="P472" s="2"/>
      <c r="Q472" s="643"/>
      <c r="R472" s="643"/>
      <c r="S472" s="896"/>
      <c r="T472" s="902"/>
      <c r="U472" s="646"/>
      <c r="V472" s="4"/>
      <c r="W472" s="4"/>
      <c r="X472" s="4"/>
      <c r="Y472" s="4"/>
      <c r="Z472" s="4"/>
    </row>
    <row r="473" spans="1:26" ht="15.75" customHeight="1" x14ac:dyDescent="0.2">
      <c r="A473" s="4"/>
      <c r="B473" s="4"/>
      <c r="C473" s="4"/>
      <c r="D473" s="4"/>
      <c r="E473" s="4"/>
      <c r="F473" s="4"/>
      <c r="G473" s="4"/>
      <c r="H473" s="4"/>
      <c r="I473" s="4"/>
      <c r="J473" s="4"/>
      <c r="K473" s="4"/>
      <c r="L473" s="4"/>
      <c r="M473" s="4"/>
      <c r="N473" s="2"/>
      <c r="O473" s="2"/>
      <c r="P473" s="2"/>
      <c r="Q473" s="643"/>
      <c r="R473" s="643"/>
      <c r="S473" s="896"/>
      <c r="T473" s="902"/>
      <c r="U473" s="646"/>
      <c r="V473" s="4"/>
      <c r="W473" s="4"/>
      <c r="X473" s="4"/>
      <c r="Y473" s="4"/>
      <c r="Z473" s="4"/>
    </row>
    <row r="474" spans="1:26" ht="15.75" customHeight="1" x14ac:dyDescent="0.2">
      <c r="A474" s="4"/>
      <c r="B474" s="4"/>
      <c r="C474" s="4"/>
      <c r="D474" s="4"/>
      <c r="E474" s="4"/>
      <c r="F474" s="4"/>
      <c r="G474" s="4"/>
      <c r="H474" s="4"/>
      <c r="I474" s="4"/>
      <c r="J474" s="4"/>
      <c r="K474" s="4"/>
      <c r="L474" s="4"/>
      <c r="M474" s="4"/>
      <c r="N474" s="2"/>
      <c r="O474" s="2"/>
      <c r="P474" s="2"/>
      <c r="Q474" s="643"/>
      <c r="R474" s="643"/>
      <c r="S474" s="896"/>
      <c r="T474" s="902"/>
      <c r="U474" s="646"/>
      <c r="V474" s="4"/>
      <c r="W474" s="4"/>
      <c r="X474" s="4"/>
      <c r="Y474" s="4"/>
      <c r="Z474" s="4"/>
    </row>
    <row r="475" spans="1:26" ht="15.75" customHeight="1" x14ac:dyDescent="0.2">
      <c r="A475" s="4"/>
      <c r="B475" s="4"/>
      <c r="C475" s="4"/>
      <c r="D475" s="4"/>
      <c r="E475" s="4"/>
      <c r="F475" s="4"/>
      <c r="G475" s="4"/>
      <c r="H475" s="4"/>
      <c r="I475" s="4"/>
      <c r="J475" s="4"/>
      <c r="K475" s="4"/>
      <c r="L475" s="4"/>
      <c r="M475" s="4"/>
      <c r="N475" s="2"/>
      <c r="O475" s="2"/>
      <c r="P475" s="2"/>
      <c r="Q475" s="643"/>
      <c r="R475" s="643"/>
      <c r="S475" s="896"/>
      <c r="T475" s="902"/>
      <c r="U475" s="646"/>
      <c r="V475" s="4"/>
      <c r="W475" s="4"/>
      <c r="X475" s="4"/>
      <c r="Y475" s="4"/>
      <c r="Z475" s="4"/>
    </row>
    <row r="476" spans="1:26" ht="15.75" customHeight="1" x14ac:dyDescent="0.2">
      <c r="A476" s="4"/>
      <c r="B476" s="4"/>
      <c r="C476" s="4"/>
      <c r="D476" s="4"/>
      <c r="E476" s="4"/>
      <c r="F476" s="4"/>
      <c r="G476" s="4"/>
      <c r="H476" s="4"/>
      <c r="I476" s="4"/>
      <c r="J476" s="4"/>
      <c r="K476" s="4"/>
      <c r="L476" s="4"/>
      <c r="M476" s="4"/>
      <c r="N476" s="2"/>
      <c r="O476" s="2"/>
      <c r="P476" s="2"/>
      <c r="Q476" s="643"/>
      <c r="R476" s="643"/>
      <c r="S476" s="896"/>
      <c r="T476" s="902"/>
      <c r="U476" s="646"/>
      <c r="V476" s="4"/>
      <c r="W476" s="4"/>
      <c r="X476" s="4"/>
      <c r="Y476" s="4"/>
      <c r="Z476" s="4"/>
    </row>
    <row r="477" spans="1:26" ht="15.75" customHeight="1" x14ac:dyDescent="0.2">
      <c r="A477" s="4"/>
      <c r="B477" s="4"/>
      <c r="C477" s="4"/>
      <c r="D477" s="4"/>
      <c r="E477" s="4"/>
      <c r="F477" s="4"/>
      <c r="G477" s="4"/>
      <c r="H477" s="4"/>
      <c r="I477" s="4"/>
      <c r="J477" s="4"/>
      <c r="K477" s="4"/>
      <c r="L477" s="4"/>
      <c r="M477" s="4"/>
      <c r="N477" s="2"/>
      <c r="O477" s="2"/>
      <c r="P477" s="2"/>
      <c r="Q477" s="643"/>
      <c r="R477" s="643"/>
      <c r="S477" s="896"/>
      <c r="T477" s="902"/>
      <c r="U477" s="646"/>
      <c r="V477" s="4"/>
      <c r="W477" s="4"/>
      <c r="X477" s="4"/>
      <c r="Y477" s="4"/>
      <c r="Z477" s="4"/>
    </row>
    <row r="478" spans="1:26" ht="15.75" customHeight="1" x14ac:dyDescent="0.2">
      <c r="A478" s="4"/>
      <c r="B478" s="4"/>
      <c r="C478" s="4"/>
      <c r="D478" s="4"/>
      <c r="E478" s="4"/>
      <c r="F478" s="4"/>
      <c r="G478" s="4"/>
      <c r="H478" s="4"/>
      <c r="I478" s="4"/>
      <c r="J478" s="4"/>
      <c r="K478" s="4"/>
      <c r="L478" s="4"/>
      <c r="M478" s="4"/>
      <c r="N478" s="2"/>
      <c r="O478" s="2"/>
      <c r="P478" s="2"/>
      <c r="Q478" s="643"/>
      <c r="R478" s="643"/>
      <c r="S478" s="896"/>
      <c r="T478" s="902"/>
      <c r="U478" s="646"/>
      <c r="V478" s="4"/>
      <c r="W478" s="4"/>
      <c r="X478" s="4"/>
      <c r="Y478" s="4"/>
      <c r="Z478" s="4"/>
    </row>
    <row r="479" spans="1:26" ht="15.75" customHeight="1" x14ac:dyDescent="0.2">
      <c r="A479" s="4"/>
      <c r="B479" s="4"/>
      <c r="C479" s="4"/>
      <c r="D479" s="4"/>
      <c r="E479" s="4"/>
      <c r="F479" s="4"/>
      <c r="G479" s="4"/>
      <c r="H479" s="4"/>
      <c r="I479" s="4"/>
      <c r="J479" s="4"/>
      <c r="K479" s="4"/>
      <c r="L479" s="4"/>
      <c r="M479" s="4"/>
      <c r="N479" s="2"/>
      <c r="O479" s="2"/>
      <c r="P479" s="2"/>
      <c r="Q479" s="643"/>
      <c r="R479" s="643"/>
      <c r="S479" s="896"/>
      <c r="T479" s="902"/>
      <c r="U479" s="646"/>
      <c r="V479" s="4"/>
      <c r="W479" s="4"/>
      <c r="X479" s="4"/>
      <c r="Y479" s="4"/>
      <c r="Z479" s="4"/>
    </row>
    <row r="480" spans="1:26" ht="15.75" customHeight="1" x14ac:dyDescent="0.2">
      <c r="A480" s="4"/>
      <c r="B480" s="4"/>
      <c r="C480" s="4"/>
      <c r="D480" s="4"/>
      <c r="E480" s="4"/>
      <c r="F480" s="4"/>
      <c r="G480" s="4"/>
      <c r="H480" s="4"/>
      <c r="I480" s="4"/>
      <c r="J480" s="4"/>
      <c r="K480" s="4"/>
      <c r="L480" s="4"/>
      <c r="M480" s="4"/>
      <c r="N480" s="2"/>
      <c r="O480" s="2"/>
      <c r="P480" s="2"/>
      <c r="Q480" s="643"/>
      <c r="R480" s="643"/>
      <c r="S480" s="896"/>
      <c r="T480" s="902"/>
      <c r="U480" s="646"/>
      <c r="V480" s="4"/>
      <c r="W480" s="4"/>
      <c r="X480" s="4"/>
      <c r="Y480" s="4"/>
      <c r="Z480" s="4"/>
    </row>
    <row r="481" spans="1:26" ht="15.75" customHeight="1" x14ac:dyDescent="0.2">
      <c r="A481" s="4"/>
      <c r="B481" s="4"/>
      <c r="C481" s="4"/>
      <c r="D481" s="4"/>
      <c r="E481" s="4"/>
      <c r="F481" s="4"/>
      <c r="G481" s="4"/>
      <c r="H481" s="4"/>
      <c r="I481" s="4"/>
      <c r="J481" s="4"/>
      <c r="K481" s="4"/>
      <c r="L481" s="4"/>
      <c r="M481" s="4"/>
      <c r="N481" s="2"/>
      <c r="O481" s="2"/>
      <c r="P481" s="2"/>
      <c r="Q481" s="643"/>
      <c r="R481" s="643"/>
      <c r="S481" s="896"/>
      <c r="T481" s="902"/>
      <c r="U481" s="646"/>
      <c r="V481" s="4"/>
      <c r="W481" s="4"/>
      <c r="X481" s="4"/>
      <c r="Y481" s="4"/>
      <c r="Z481" s="4"/>
    </row>
    <row r="482" spans="1:26" ht="15.75" customHeight="1" x14ac:dyDescent="0.2">
      <c r="A482" s="4"/>
      <c r="B482" s="4"/>
      <c r="C482" s="4"/>
      <c r="D482" s="4"/>
      <c r="E482" s="4"/>
      <c r="F482" s="4"/>
      <c r="G482" s="4"/>
      <c r="H482" s="4"/>
      <c r="I482" s="4"/>
      <c r="J482" s="4"/>
      <c r="K482" s="4"/>
      <c r="L482" s="4"/>
      <c r="M482" s="4"/>
      <c r="N482" s="2"/>
      <c r="O482" s="2"/>
      <c r="P482" s="2"/>
      <c r="Q482" s="643"/>
      <c r="R482" s="643"/>
      <c r="S482" s="896"/>
      <c r="T482" s="902"/>
      <c r="U482" s="646"/>
      <c r="V482" s="4"/>
      <c r="W482" s="4"/>
      <c r="X482" s="4"/>
      <c r="Y482" s="4"/>
      <c r="Z482" s="4"/>
    </row>
    <row r="483" spans="1:26" ht="15.75" customHeight="1" x14ac:dyDescent="0.2">
      <c r="A483" s="4"/>
      <c r="B483" s="4"/>
      <c r="C483" s="4"/>
      <c r="D483" s="4"/>
      <c r="E483" s="4"/>
      <c r="F483" s="4"/>
      <c r="G483" s="4"/>
      <c r="H483" s="4"/>
      <c r="I483" s="4"/>
      <c r="J483" s="4"/>
      <c r="K483" s="4"/>
      <c r="L483" s="4"/>
      <c r="M483" s="4"/>
      <c r="N483" s="2"/>
      <c r="O483" s="2"/>
      <c r="P483" s="2"/>
      <c r="Q483" s="643"/>
      <c r="R483" s="643"/>
      <c r="S483" s="896"/>
      <c r="T483" s="902"/>
      <c r="U483" s="646"/>
      <c r="V483" s="4"/>
      <c r="W483" s="4"/>
      <c r="X483" s="4"/>
      <c r="Y483" s="4"/>
      <c r="Z483" s="4"/>
    </row>
    <row r="484" spans="1:26" ht="15.75" customHeight="1" x14ac:dyDescent="0.2">
      <c r="A484" s="4"/>
      <c r="B484" s="4"/>
      <c r="C484" s="4"/>
      <c r="D484" s="4"/>
      <c r="E484" s="4"/>
      <c r="F484" s="4"/>
      <c r="G484" s="4"/>
      <c r="H484" s="4"/>
      <c r="I484" s="4"/>
      <c r="J484" s="4"/>
      <c r="K484" s="4"/>
      <c r="L484" s="4"/>
      <c r="M484" s="4"/>
      <c r="N484" s="2"/>
      <c r="O484" s="2"/>
      <c r="P484" s="2"/>
      <c r="Q484" s="643"/>
      <c r="R484" s="643"/>
      <c r="S484" s="896"/>
      <c r="T484" s="902"/>
      <c r="U484" s="646"/>
      <c r="V484" s="4"/>
      <c r="W484" s="4"/>
      <c r="X484" s="4"/>
      <c r="Y484" s="4"/>
      <c r="Z484" s="4"/>
    </row>
    <row r="485" spans="1:26" ht="15.75" customHeight="1" x14ac:dyDescent="0.2">
      <c r="A485" s="4"/>
      <c r="B485" s="4"/>
      <c r="C485" s="4"/>
      <c r="D485" s="4"/>
      <c r="E485" s="4"/>
      <c r="F485" s="4"/>
      <c r="G485" s="4"/>
      <c r="H485" s="4"/>
      <c r="I485" s="4"/>
      <c r="J485" s="4"/>
      <c r="K485" s="4"/>
      <c r="L485" s="4"/>
      <c r="M485" s="4"/>
      <c r="N485" s="2"/>
      <c r="O485" s="2"/>
      <c r="P485" s="2"/>
      <c r="Q485" s="643"/>
      <c r="R485" s="643"/>
      <c r="S485" s="896"/>
      <c r="T485" s="902"/>
      <c r="U485" s="646"/>
      <c r="V485" s="4"/>
      <c r="W485" s="4"/>
      <c r="X485" s="4"/>
      <c r="Y485" s="4"/>
      <c r="Z485" s="4"/>
    </row>
    <row r="486" spans="1:26" ht="15.75" customHeight="1" x14ac:dyDescent="0.2">
      <c r="A486" s="4"/>
      <c r="B486" s="4"/>
      <c r="C486" s="4"/>
      <c r="D486" s="4"/>
      <c r="E486" s="4"/>
      <c r="F486" s="4"/>
      <c r="G486" s="4"/>
      <c r="H486" s="4"/>
      <c r="I486" s="4"/>
      <c r="J486" s="4"/>
      <c r="K486" s="4"/>
      <c r="L486" s="4"/>
      <c r="M486" s="4"/>
      <c r="N486" s="2"/>
      <c r="O486" s="2"/>
      <c r="P486" s="2"/>
      <c r="Q486" s="643"/>
      <c r="R486" s="643"/>
      <c r="S486" s="896"/>
      <c r="T486" s="902"/>
      <c r="U486" s="646"/>
      <c r="V486" s="4"/>
      <c r="W486" s="4"/>
      <c r="X486" s="4"/>
      <c r="Y486" s="4"/>
      <c r="Z486" s="4"/>
    </row>
    <row r="487" spans="1:26" ht="15.75" customHeight="1" x14ac:dyDescent="0.2">
      <c r="A487" s="4"/>
      <c r="B487" s="4"/>
      <c r="C487" s="4"/>
      <c r="D487" s="4"/>
      <c r="E487" s="4"/>
      <c r="F487" s="4"/>
      <c r="G487" s="4"/>
      <c r="H487" s="4"/>
      <c r="I487" s="4"/>
      <c r="J487" s="4"/>
      <c r="K487" s="4"/>
      <c r="L487" s="4"/>
      <c r="M487" s="4"/>
      <c r="N487" s="2"/>
      <c r="O487" s="2"/>
      <c r="P487" s="2"/>
      <c r="Q487" s="643"/>
      <c r="R487" s="643"/>
      <c r="S487" s="896"/>
      <c r="T487" s="902"/>
      <c r="U487" s="646"/>
      <c r="V487" s="4"/>
      <c r="W487" s="4"/>
      <c r="X487" s="4"/>
      <c r="Y487" s="4"/>
      <c r="Z487" s="4"/>
    </row>
    <row r="488" spans="1:26" ht="15.75" customHeight="1" x14ac:dyDescent="0.2">
      <c r="A488" s="4"/>
      <c r="B488" s="4"/>
      <c r="C488" s="4"/>
      <c r="D488" s="4"/>
      <c r="E488" s="4"/>
      <c r="F488" s="4"/>
      <c r="G488" s="4"/>
      <c r="H488" s="4"/>
      <c r="I488" s="4"/>
      <c r="J488" s="4"/>
      <c r="K488" s="4"/>
      <c r="L488" s="4"/>
      <c r="M488" s="4"/>
      <c r="N488" s="2"/>
      <c r="O488" s="2"/>
      <c r="P488" s="2"/>
      <c r="Q488" s="643"/>
      <c r="R488" s="643"/>
      <c r="S488" s="896"/>
      <c r="T488" s="902"/>
      <c r="U488" s="646"/>
      <c r="V488" s="4"/>
      <c r="W488" s="4"/>
      <c r="X488" s="4"/>
      <c r="Y488" s="4"/>
      <c r="Z488" s="4"/>
    </row>
    <row r="489" spans="1:26" ht="15.75" customHeight="1" x14ac:dyDescent="0.2">
      <c r="A489" s="4"/>
      <c r="B489" s="4"/>
      <c r="C489" s="4"/>
      <c r="D489" s="4"/>
      <c r="E489" s="4"/>
      <c r="F489" s="4"/>
      <c r="G489" s="4"/>
      <c r="H489" s="4"/>
      <c r="I489" s="4"/>
      <c r="J489" s="4"/>
      <c r="K489" s="4"/>
      <c r="L489" s="4"/>
      <c r="M489" s="4"/>
      <c r="N489" s="2"/>
      <c r="O489" s="2"/>
      <c r="P489" s="2"/>
      <c r="Q489" s="643"/>
      <c r="R489" s="643"/>
      <c r="S489" s="896"/>
      <c r="T489" s="902"/>
      <c r="U489" s="646"/>
      <c r="V489" s="4"/>
      <c r="W489" s="4"/>
      <c r="X489" s="4"/>
      <c r="Y489" s="4"/>
      <c r="Z489" s="4"/>
    </row>
    <row r="490" spans="1:26" ht="15.75" customHeight="1" x14ac:dyDescent="0.2">
      <c r="A490" s="4"/>
      <c r="B490" s="4"/>
      <c r="C490" s="4"/>
      <c r="D490" s="4"/>
      <c r="E490" s="4"/>
      <c r="F490" s="4"/>
      <c r="G490" s="4"/>
      <c r="H490" s="4"/>
      <c r="I490" s="4"/>
      <c r="J490" s="4"/>
      <c r="K490" s="4"/>
      <c r="L490" s="4"/>
      <c r="M490" s="4"/>
      <c r="N490" s="2"/>
      <c r="O490" s="2"/>
      <c r="P490" s="2"/>
      <c r="Q490" s="643"/>
      <c r="R490" s="643"/>
      <c r="S490" s="896"/>
      <c r="T490" s="902"/>
      <c r="U490" s="646"/>
      <c r="V490" s="4"/>
      <c r="W490" s="4"/>
      <c r="X490" s="4"/>
      <c r="Y490" s="4"/>
      <c r="Z490" s="4"/>
    </row>
    <row r="491" spans="1:26" ht="15.75" customHeight="1" x14ac:dyDescent="0.2">
      <c r="A491" s="4"/>
      <c r="B491" s="4"/>
      <c r="C491" s="4"/>
      <c r="D491" s="4"/>
      <c r="E491" s="4"/>
      <c r="F491" s="4"/>
      <c r="G491" s="4"/>
      <c r="H491" s="4"/>
      <c r="I491" s="4"/>
      <c r="J491" s="4"/>
      <c r="K491" s="4"/>
      <c r="L491" s="4"/>
      <c r="M491" s="4"/>
      <c r="N491" s="2"/>
      <c r="O491" s="2"/>
      <c r="P491" s="2"/>
      <c r="Q491" s="643"/>
      <c r="R491" s="643"/>
      <c r="S491" s="896"/>
      <c r="T491" s="902"/>
      <c r="U491" s="646"/>
      <c r="V491" s="4"/>
      <c r="W491" s="4"/>
      <c r="X491" s="4"/>
      <c r="Y491" s="4"/>
      <c r="Z491" s="4"/>
    </row>
    <row r="492" spans="1:26" ht="15.75" customHeight="1" x14ac:dyDescent="0.2">
      <c r="A492" s="4"/>
      <c r="B492" s="4"/>
      <c r="C492" s="4"/>
      <c r="D492" s="4"/>
      <c r="E492" s="4"/>
      <c r="F492" s="4"/>
      <c r="G492" s="4"/>
      <c r="H492" s="4"/>
      <c r="I492" s="4"/>
      <c r="J492" s="4"/>
      <c r="K492" s="4"/>
      <c r="L492" s="4"/>
      <c r="M492" s="4"/>
      <c r="N492" s="2"/>
      <c r="O492" s="2"/>
      <c r="P492" s="2"/>
      <c r="Q492" s="643"/>
      <c r="R492" s="643"/>
      <c r="S492" s="896"/>
      <c r="T492" s="902"/>
      <c r="U492" s="646"/>
      <c r="V492" s="4"/>
      <c r="W492" s="4"/>
      <c r="X492" s="4"/>
      <c r="Y492" s="4"/>
      <c r="Z492" s="4"/>
    </row>
    <row r="493" spans="1:26" ht="15.75" customHeight="1" x14ac:dyDescent="0.2">
      <c r="A493" s="4"/>
      <c r="B493" s="4"/>
      <c r="C493" s="4"/>
      <c r="D493" s="4"/>
      <c r="E493" s="4"/>
      <c r="F493" s="4"/>
      <c r="G493" s="4"/>
      <c r="H493" s="4"/>
      <c r="I493" s="4"/>
      <c r="J493" s="4"/>
      <c r="K493" s="4"/>
      <c r="L493" s="4"/>
      <c r="M493" s="4"/>
      <c r="N493" s="2"/>
      <c r="O493" s="2"/>
      <c r="P493" s="2"/>
      <c r="Q493" s="643"/>
      <c r="R493" s="643"/>
      <c r="S493" s="896"/>
      <c r="T493" s="902"/>
      <c r="U493" s="646"/>
      <c r="V493" s="4"/>
      <c r="W493" s="4"/>
      <c r="X493" s="4"/>
      <c r="Y493" s="4"/>
      <c r="Z493" s="4"/>
    </row>
    <row r="494" spans="1:26" ht="15.75" customHeight="1" x14ac:dyDescent="0.2">
      <c r="A494" s="4"/>
      <c r="B494" s="4"/>
      <c r="C494" s="4"/>
      <c r="D494" s="4"/>
      <c r="E494" s="4"/>
      <c r="F494" s="4"/>
      <c r="G494" s="4"/>
      <c r="H494" s="4"/>
      <c r="I494" s="4"/>
      <c r="J494" s="4"/>
      <c r="K494" s="4"/>
      <c r="L494" s="4"/>
      <c r="M494" s="4"/>
      <c r="N494" s="2"/>
      <c r="O494" s="2"/>
      <c r="P494" s="2"/>
      <c r="Q494" s="643"/>
      <c r="R494" s="643"/>
      <c r="S494" s="896"/>
      <c r="T494" s="902"/>
      <c r="U494" s="646"/>
      <c r="V494" s="4"/>
      <c r="W494" s="4"/>
      <c r="X494" s="4"/>
      <c r="Y494" s="4"/>
      <c r="Z494" s="4"/>
    </row>
    <row r="495" spans="1:26" ht="15.75" customHeight="1" x14ac:dyDescent="0.2">
      <c r="A495" s="4"/>
      <c r="B495" s="4"/>
      <c r="C495" s="4"/>
      <c r="D495" s="4"/>
      <c r="E495" s="4"/>
      <c r="F495" s="4"/>
      <c r="G495" s="4"/>
      <c r="H495" s="4"/>
      <c r="I495" s="4"/>
      <c r="J495" s="4"/>
      <c r="K495" s="4"/>
      <c r="L495" s="4"/>
      <c r="M495" s="4"/>
      <c r="N495" s="2"/>
      <c r="O495" s="2"/>
      <c r="P495" s="2"/>
      <c r="Q495" s="643"/>
      <c r="R495" s="643"/>
      <c r="S495" s="896"/>
      <c r="T495" s="902"/>
      <c r="U495" s="646"/>
      <c r="V495" s="4"/>
      <c r="W495" s="4"/>
      <c r="X495" s="4"/>
      <c r="Y495" s="4"/>
      <c r="Z495" s="4"/>
    </row>
    <row r="496" spans="1:26" ht="15.75" customHeight="1" x14ac:dyDescent="0.2">
      <c r="A496" s="4"/>
      <c r="B496" s="4"/>
      <c r="C496" s="4"/>
      <c r="D496" s="4"/>
      <c r="E496" s="4"/>
      <c r="F496" s="4"/>
      <c r="G496" s="4"/>
      <c r="H496" s="4"/>
      <c r="I496" s="4"/>
      <c r="J496" s="4"/>
      <c r="K496" s="4"/>
      <c r="L496" s="4"/>
      <c r="M496" s="4"/>
      <c r="N496" s="2"/>
      <c r="O496" s="2"/>
      <c r="P496" s="2"/>
      <c r="Q496" s="643"/>
      <c r="R496" s="643"/>
      <c r="S496" s="896"/>
      <c r="T496" s="902"/>
      <c r="U496" s="646"/>
      <c r="V496" s="4"/>
      <c r="W496" s="4"/>
      <c r="X496" s="4"/>
      <c r="Y496" s="4"/>
      <c r="Z496" s="4"/>
    </row>
    <row r="497" spans="1:26" ht="15.75" customHeight="1" x14ac:dyDescent="0.2">
      <c r="A497" s="4"/>
      <c r="B497" s="4"/>
      <c r="C497" s="4"/>
      <c r="D497" s="4"/>
      <c r="E497" s="4"/>
      <c r="F497" s="4"/>
      <c r="G497" s="4"/>
      <c r="H497" s="4"/>
      <c r="I497" s="4"/>
      <c r="J497" s="4"/>
      <c r="K497" s="4"/>
      <c r="L497" s="4"/>
      <c r="M497" s="4"/>
      <c r="N497" s="2"/>
      <c r="O497" s="2"/>
      <c r="P497" s="2"/>
      <c r="Q497" s="643"/>
      <c r="R497" s="643"/>
      <c r="S497" s="896"/>
      <c r="T497" s="902"/>
      <c r="U497" s="646"/>
      <c r="V497" s="4"/>
      <c r="W497" s="4"/>
      <c r="X497" s="4"/>
      <c r="Y497" s="4"/>
      <c r="Z497" s="4"/>
    </row>
    <row r="498" spans="1:26" ht="15.75" customHeight="1" x14ac:dyDescent="0.2">
      <c r="A498" s="4"/>
      <c r="B498" s="4"/>
      <c r="C498" s="4"/>
      <c r="D498" s="4"/>
      <c r="E498" s="4"/>
      <c r="F498" s="4"/>
      <c r="G498" s="4"/>
      <c r="H498" s="4"/>
      <c r="I498" s="4"/>
      <c r="J498" s="4"/>
      <c r="K498" s="4"/>
      <c r="L498" s="4"/>
      <c r="M498" s="4"/>
      <c r="N498" s="2"/>
      <c r="O498" s="2"/>
      <c r="P498" s="2"/>
      <c r="Q498" s="643"/>
      <c r="R498" s="643"/>
      <c r="S498" s="896"/>
      <c r="T498" s="902"/>
      <c r="U498" s="646"/>
      <c r="V498" s="4"/>
      <c r="W498" s="4"/>
      <c r="X498" s="4"/>
      <c r="Y498" s="4"/>
      <c r="Z498" s="4"/>
    </row>
    <row r="499" spans="1:26" ht="15.75" customHeight="1" x14ac:dyDescent="0.2">
      <c r="A499" s="4"/>
      <c r="B499" s="4"/>
      <c r="C499" s="4"/>
      <c r="D499" s="4"/>
      <c r="E499" s="4"/>
      <c r="F499" s="4"/>
      <c r="G499" s="4"/>
      <c r="H499" s="4"/>
      <c r="I499" s="4"/>
      <c r="J499" s="4"/>
      <c r="K499" s="4"/>
      <c r="L499" s="4"/>
      <c r="M499" s="4"/>
      <c r="N499" s="2"/>
      <c r="O499" s="2"/>
      <c r="P499" s="2"/>
      <c r="Q499" s="643"/>
      <c r="R499" s="643"/>
      <c r="S499" s="896"/>
      <c r="T499" s="902"/>
      <c r="U499" s="646"/>
      <c r="V499" s="4"/>
      <c r="W499" s="4"/>
      <c r="X499" s="4"/>
      <c r="Y499" s="4"/>
      <c r="Z499" s="4"/>
    </row>
    <row r="500" spans="1:26" ht="15.75" customHeight="1" x14ac:dyDescent="0.2">
      <c r="A500" s="4"/>
      <c r="B500" s="4"/>
      <c r="C500" s="4"/>
      <c r="D500" s="4"/>
      <c r="E500" s="4"/>
      <c r="F500" s="4"/>
      <c r="G500" s="4"/>
      <c r="H500" s="4"/>
      <c r="I500" s="4"/>
      <c r="J500" s="4"/>
      <c r="K500" s="4"/>
      <c r="L500" s="4"/>
      <c r="M500" s="4"/>
      <c r="N500" s="2"/>
      <c r="O500" s="2"/>
      <c r="P500" s="2"/>
      <c r="Q500" s="643"/>
      <c r="R500" s="643"/>
      <c r="S500" s="896"/>
      <c r="T500" s="902"/>
      <c r="U500" s="646"/>
      <c r="V500" s="4"/>
      <c r="W500" s="4"/>
      <c r="X500" s="4"/>
      <c r="Y500" s="4"/>
      <c r="Z500" s="4"/>
    </row>
    <row r="501" spans="1:26" ht="15.75" customHeight="1" x14ac:dyDescent="0.2">
      <c r="A501" s="4"/>
      <c r="B501" s="4"/>
      <c r="C501" s="4"/>
      <c r="D501" s="4"/>
      <c r="E501" s="4"/>
      <c r="F501" s="4"/>
      <c r="G501" s="4"/>
      <c r="H501" s="4"/>
      <c r="I501" s="4"/>
      <c r="J501" s="4"/>
      <c r="K501" s="4"/>
      <c r="L501" s="4"/>
      <c r="M501" s="4"/>
      <c r="N501" s="2"/>
      <c r="O501" s="2"/>
      <c r="P501" s="2"/>
      <c r="Q501" s="643"/>
      <c r="R501" s="643"/>
      <c r="S501" s="896"/>
      <c r="T501" s="902"/>
      <c r="U501" s="646"/>
      <c r="V501" s="4"/>
      <c r="W501" s="4"/>
      <c r="X501" s="4"/>
      <c r="Y501" s="4"/>
      <c r="Z501" s="4"/>
    </row>
    <row r="502" spans="1:26" ht="15.75" customHeight="1" x14ac:dyDescent="0.2">
      <c r="A502" s="4"/>
      <c r="B502" s="4"/>
      <c r="C502" s="4"/>
      <c r="D502" s="4"/>
      <c r="E502" s="4"/>
      <c r="F502" s="4"/>
      <c r="G502" s="4"/>
      <c r="H502" s="4"/>
      <c r="I502" s="4"/>
      <c r="J502" s="4"/>
      <c r="K502" s="4"/>
      <c r="L502" s="4"/>
      <c r="M502" s="4"/>
      <c r="N502" s="2"/>
      <c r="O502" s="2"/>
      <c r="P502" s="2"/>
      <c r="Q502" s="643"/>
      <c r="R502" s="643"/>
      <c r="S502" s="896"/>
      <c r="T502" s="902"/>
      <c r="U502" s="646"/>
      <c r="V502" s="4"/>
      <c r="W502" s="4"/>
      <c r="X502" s="4"/>
      <c r="Y502" s="4"/>
      <c r="Z502" s="4"/>
    </row>
    <row r="503" spans="1:26" ht="15.75" customHeight="1" x14ac:dyDescent="0.2">
      <c r="A503" s="4"/>
      <c r="B503" s="4"/>
      <c r="C503" s="4"/>
      <c r="D503" s="4"/>
      <c r="E503" s="4"/>
      <c r="F503" s="4"/>
      <c r="G503" s="4"/>
      <c r="H503" s="4"/>
      <c r="I503" s="4"/>
      <c r="J503" s="4"/>
      <c r="K503" s="4"/>
      <c r="L503" s="4"/>
      <c r="M503" s="4"/>
      <c r="N503" s="2"/>
      <c r="O503" s="2"/>
      <c r="P503" s="2"/>
      <c r="Q503" s="643"/>
      <c r="R503" s="643"/>
      <c r="S503" s="896"/>
      <c r="T503" s="902"/>
      <c r="U503" s="646"/>
      <c r="V503" s="4"/>
      <c r="W503" s="4"/>
      <c r="X503" s="4"/>
      <c r="Y503" s="4"/>
      <c r="Z503" s="4"/>
    </row>
    <row r="504" spans="1:26" ht="15.75" customHeight="1" x14ac:dyDescent="0.2">
      <c r="A504" s="4"/>
      <c r="B504" s="4"/>
      <c r="C504" s="4"/>
      <c r="D504" s="4"/>
      <c r="E504" s="4"/>
      <c r="F504" s="4"/>
      <c r="G504" s="4"/>
      <c r="H504" s="4"/>
      <c r="I504" s="4"/>
      <c r="J504" s="4"/>
      <c r="K504" s="4"/>
      <c r="L504" s="4"/>
      <c r="M504" s="4"/>
      <c r="N504" s="2"/>
      <c r="O504" s="2"/>
      <c r="P504" s="2"/>
      <c r="Q504" s="643"/>
      <c r="R504" s="643"/>
      <c r="S504" s="896"/>
      <c r="T504" s="902"/>
      <c r="U504" s="646"/>
      <c r="V504" s="4"/>
      <c r="W504" s="4"/>
      <c r="X504" s="4"/>
      <c r="Y504" s="4"/>
      <c r="Z504" s="4"/>
    </row>
    <row r="505" spans="1:26" ht="15.75" customHeight="1" x14ac:dyDescent="0.2">
      <c r="A505" s="4"/>
      <c r="B505" s="4"/>
      <c r="C505" s="4"/>
      <c r="D505" s="4"/>
      <c r="E505" s="4"/>
      <c r="F505" s="4"/>
      <c r="G505" s="4"/>
      <c r="H505" s="4"/>
      <c r="I505" s="4"/>
      <c r="J505" s="4"/>
      <c r="K505" s="4"/>
      <c r="L505" s="4"/>
      <c r="M505" s="4"/>
      <c r="N505" s="2"/>
      <c r="O505" s="2"/>
      <c r="P505" s="2"/>
      <c r="Q505" s="643"/>
      <c r="R505" s="643"/>
      <c r="S505" s="896"/>
      <c r="T505" s="902"/>
      <c r="U505" s="646"/>
      <c r="V505" s="4"/>
      <c r="W505" s="4"/>
      <c r="X505" s="4"/>
      <c r="Y505" s="4"/>
      <c r="Z505" s="4"/>
    </row>
    <row r="506" spans="1:26" ht="15.75" customHeight="1" x14ac:dyDescent="0.2">
      <c r="A506" s="4"/>
      <c r="B506" s="4"/>
      <c r="C506" s="4"/>
      <c r="D506" s="4"/>
      <c r="E506" s="4"/>
      <c r="F506" s="4"/>
      <c r="G506" s="4"/>
      <c r="H506" s="4"/>
      <c r="I506" s="4"/>
      <c r="J506" s="4"/>
      <c r="K506" s="4"/>
      <c r="L506" s="4"/>
      <c r="M506" s="4"/>
      <c r="N506" s="2"/>
      <c r="O506" s="2"/>
      <c r="P506" s="2"/>
      <c r="Q506" s="643"/>
      <c r="R506" s="643"/>
      <c r="S506" s="896"/>
      <c r="T506" s="902"/>
      <c r="U506" s="646"/>
      <c r="V506" s="4"/>
      <c r="W506" s="4"/>
      <c r="X506" s="4"/>
      <c r="Y506" s="4"/>
      <c r="Z506" s="4"/>
    </row>
    <row r="507" spans="1:26" ht="15.75" customHeight="1" x14ac:dyDescent="0.2">
      <c r="A507" s="4"/>
      <c r="B507" s="4"/>
      <c r="C507" s="4"/>
      <c r="D507" s="4"/>
      <c r="E507" s="4"/>
      <c r="F507" s="4"/>
      <c r="G507" s="4"/>
      <c r="H507" s="4"/>
      <c r="I507" s="4"/>
      <c r="J507" s="4"/>
      <c r="K507" s="4"/>
      <c r="L507" s="4"/>
      <c r="M507" s="4"/>
      <c r="N507" s="2"/>
      <c r="O507" s="2"/>
      <c r="P507" s="2"/>
      <c r="Q507" s="643"/>
      <c r="R507" s="643"/>
      <c r="S507" s="896"/>
      <c r="T507" s="902"/>
      <c r="U507" s="646"/>
      <c r="V507" s="4"/>
      <c r="W507" s="4"/>
      <c r="X507" s="4"/>
      <c r="Y507" s="4"/>
      <c r="Z507" s="4"/>
    </row>
    <row r="508" spans="1:26" ht="15.75" customHeight="1" x14ac:dyDescent="0.2">
      <c r="A508" s="4"/>
      <c r="B508" s="4"/>
      <c r="C508" s="4"/>
      <c r="D508" s="4"/>
      <c r="E508" s="4"/>
      <c r="F508" s="4"/>
      <c r="G508" s="4"/>
      <c r="H508" s="4"/>
      <c r="I508" s="4"/>
      <c r="J508" s="4"/>
      <c r="K508" s="4"/>
      <c r="L508" s="4"/>
      <c r="M508" s="4"/>
      <c r="N508" s="2"/>
      <c r="O508" s="2"/>
      <c r="P508" s="2"/>
      <c r="Q508" s="643"/>
      <c r="R508" s="643"/>
      <c r="S508" s="896"/>
      <c r="T508" s="902"/>
      <c r="U508" s="646"/>
      <c r="V508" s="4"/>
      <c r="W508" s="4"/>
      <c r="X508" s="4"/>
      <c r="Y508" s="4"/>
      <c r="Z508" s="4"/>
    </row>
    <row r="509" spans="1:26" ht="15.75" customHeight="1" x14ac:dyDescent="0.2">
      <c r="A509" s="4"/>
      <c r="B509" s="4"/>
      <c r="C509" s="4"/>
      <c r="D509" s="4"/>
      <c r="E509" s="4"/>
      <c r="F509" s="4"/>
      <c r="G509" s="4"/>
      <c r="H509" s="4"/>
      <c r="I509" s="4"/>
      <c r="J509" s="4"/>
      <c r="K509" s="4"/>
      <c r="L509" s="4"/>
      <c r="M509" s="4"/>
      <c r="N509" s="2"/>
      <c r="O509" s="2"/>
      <c r="P509" s="2"/>
      <c r="Q509" s="643"/>
      <c r="R509" s="643"/>
      <c r="S509" s="896"/>
      <c r="T509" s="902"/>
      <c r="U509" s="646"/>
      <c r="V509" s="4"/>
      <c r="W509" s="4"/>
      <c r="X509" s="4"/>
      <c r="Y509" s="4"/>
      <c r="Z509" s="4"/>
    </row>
    <row r="510" spans="1:26" ht="15.75" customHeight="1" x14ac:dyDescent="0.2">
      <c r="A510" s="4"/>
      <c r="B510" s="4"/>
      <c r="C510" s="4"/>
      <c r="D510" s="4"/>
      <c r="E510" s="4"/>
      <c r="F510" s="4"/>
      <c r="G510" s="4"/>
      <c r="H510" s="4"/>
      <c r="I510" s="4"/>
      <c r="J510" s="4"/>
      <c r="K510" s="4"/>
      <c r="L510" s="4"/>
      <c r="M510" s="4"/>
      <c r="N510" s="2"/>
      <c r="O510" s="2"/>
      <c r="P510" s="2"/>
      <c r="Q510" s="643"/>
      <c r="R510" s="643"/>
      <c r="S510" s="896"/>
      <c r="T510" s="902"/>
      <c r="U510" s="646"/>
      <c r="V510" s="4"/>
      <c r="W510" s="4"/>
      <c r="X510" s="4"/>
      <c r="Y510" s="4"/>
      <c r="Z510" s="4"/>
    </row>
    <row r="511" spans="1:26" ht="15.75" customHeight="1" x14ac:dyDescent="0.2">
      <c r="A511" s="4"/>
      <c r="B511" s="4"/>
      <c r="C511" s="4"/>
      <c r="D511" s="4"/>
      <c r="E511" s="4"/>
      <c r="F511" s="4"/>
      <c r="G511" s="4"/>
      <c r="H511" s="4"/>
      <c r="I511" s="4"/>
      <c r="J511" s="4"/>
      <c r="K511" s="4"/>
      <c r="L511" s="4"/>
      <c r="M511" s="4"/>
      <c r="N511" s="2"/>
      <c r="O511" s="2"/>
      <c r="P511" s="2"/>
      <c r="Q511" s="643"/>
      <c r="R511" s="643"/>
      <c r="S511" s="896"/>
      <c r="T511" s="902"/>
      <c r="U511" s="646"/>
      <c r="V511" s="4"/>
      <c r="W511" s="4"/>
      <c r="X511" s="4"/>
      <c r="Y511" s="4"/>
      <c r="Z511" s="4"/>
    </row>
    <row r="512" spans="1:26" ht="15.75" customHeight="1" x14ac:dyDescent="0.2">
      <c r="A512" s="4"/>
      <c r="B512" s="4"/>
      <c r="C512" s="4"/>
      <c r="D512" s="4"/>
      <c r="E512" s="4"/>
      <c r="F512" s="4"/>
      <c r="G512" s="4"/>
      <c r="H512" s="4"/>
      <c r="I512" s="4"/>
      <c r="J512" s="4"/>
      <c r="K512" s="4"/>
      <c r="L512" s="4"/>
      <c r="M512" s="4"/>
      <c r="N512" s="2"/>
      <c r="O512" s="2"/>
      <c r="P512" s="2"/>
      <c r="Q512" s="643"/>
      <c r="R512" s="643"/>
      <c r="S512" s="896"/>
      <c r="T512" s="902"/>
      <c r="U512" s="646"/>
      <c r="V512" s="4"/>
      <c r="W512" s="4"/>
      <c r="X512" s="4"/>
      <c r="Y512" s="4"/>
      <c r="Z512" s="4"/>
    </row>
    <row r="513" spans="1:26" ht="15.75" customHeight="1" x14ac:dyDescent="0.2">
      <c r="A513" s="4"/>
      <c r="B513" s="4"/>
      <c r="C513" s="4"/>
      <c r="D513" s="4"/>
      <c r="E513" s="4"/>
      <c r="F513" s="4"/>
      <c r="G513" s="4"/>
      <c r="H513" s="4"/>
      <c r="I513" s="4"/>
      <c r="J513" s="4"/>
      <c r="K513" s="4"/>
      <c r="L513" s="4"/>
      <c r="M513" s="4"/>
      <c r="N513" s="2"/>
      <c r="O513" s="2"/>
      <c r="P513" s="2"/>
      <c r="Q513" s="643"/>
      <c r="R513" s="643"/>
      <c r="S513" s="896"/>
      <c r="T513" s="902"/>
      <c r="U513" s="646"/>
      <c r="V513" s="4"/>
      <c r="W513" s="4"/>
      <c r="X513" s="4"/>
      <c r="Y513" s="4"/>
      <c r="Z513" s="4"/>
    </row>
    <row r="514" spans="1:26" ht="15.75" customHeight="1" x14ac:dyDescent="0.2">
      <c r="A514" s="4"/>
      <c r="B514" s="4"/>
      <c r="C514" s="4"/>
      <c r="D514" s="4"/>
      <c r="E514" s="4"/>
      <c r="F514" s="4"/>
      <c r="G514" s="4"/>
      <c r="H514" s="4"/>
      <c r="I514" s="4"/>
      <c r="J514" s="4"/>
      <c r="K514" s="4"/>
      <c r="L514" s="4"/>
      <c r="M514" s="4"/>
      <c r="N514" s="2"/>
      <c r="O514" s="2"/>
      <c r="P514" s="2"/>
      <c r="Q514" s="643"/>
      <c r="R514" s="643"/>
      <c r="S514" s="896"/>
      <c r="T514" s="902"/>
      <c r="U514" s="646"/>
      <c r="V514" s="4"/>
      <c r="W514" s="4"/>
      <c r="X514" s="4"/>
      <c r="Y514" s="4"/>
      <c r="Z514" s="4"/>
    </row>
    <row r="515" spans="1:26" ht="15.75" customHeight="1" x14ac:dyDescent="0.2">
      <c r="A515" s="4"/>
      <c r="B515" s="4"/>
      <c r="C515" s="4"/>
      <c r="D515" s="4"/>
      <c r="E515" s="4"/>
      <c r="F515" s="4"/>
      <c r="G515" s="4"/>
      <c r="H515" s="4"/>
      <c r="I515" s="4"/>
      <c r="J515" s="4"/>
      <c r="K515" s="4"/>
      <c r="L515" s="4"/>
      <c r="M515" s="4"/>
      <c r="N515" s="2"/>
      <c r="O515" s="2"/>
      <c r="P515" s="2"/>
      <c r="Q515" s="643"/>
      <c r="R515" s="643"/>
      <c r="S515" s="896"/>
      <c r="T515" s="902"/>
      <c r="U515" s="646"/>
      <c r="V515" s="4"/>
      <c r="W515" s="4"/>
      <c r="X515" s="4"/>
      <c r="Y515" s="4"/>
      <c r="Z515" s="4"/>
    </row>
    <row r="516" spans="1:26" ht="15.75" customHeight="1" x14ac:dyDescent="0.2">
      <c r="A516" s="4"/>
      <c r="B516" s="4"/>
      <c r="C516" s="4"/>
      <c r="D516" s="4"/>
      <c r="E516" s="4"/>
      <c r="F516" s="4"/>
      <c r="G516" s="4"/>
      <c r="H516" s="4"/>
      <c r="I516" s="4"/>
      <c r="J516" s="4"/>
      <c r="K516" s="4"/>
      <c r="L516" s="4"/>
      <c r="M516" s="4"/>
      <c r="N516" s="2"/>
      <c r="O516" s="2"/>
      <c r="P516" s="2"/>
      <c r="Q516" s="643"/>
      <c r="R516" s="643"/>
      <c r="S516" s="896"/>
      <c r="T516" s="902"/>
      <c r="U516" s="646"/>
      <c r="V516" s="4"/>
      <c r="W516" s="4"/>
      <c r="X516" s="4"/>
      <c r="Y516" s="4"/>
      <c r="Z516" s="4"/>
    </row>
    <row r="517" spans="1:26" ht="15.75" customHeight="1" x14ac:dyDescent="0.2">
      <c r="A517" s="4"/>
      <c r="B517" s="4"/>
      <c r="C517" s="4"/>
      <c r="D517" s="4"/>
      <c r="E517" s="4"/>
      <c r="F517" s="4"/>
      <c r="G517" s="4"/>
      <c r="H517" s="4"/>
      <c r="I517" s="4"/>
      <c r="J517" s="4"/>
      <c r="K517" s="4"/>
      <c r="L517" s="4"/>
      <c r="M517" s="4"/>
      <c r="N517" s="2"/>
      <c r="O517" s="2"/>
      <c r="P517" s="2"/>
      <c r="Q517" s="643"/>
      <c r="R517" s="643"/>
      <c r="S517" s="896"/>
      <c r="T517" s="902"/>
      <c r="U517" s="646"/>
      <c r="V517" s="4"/>
      <c r="W517" s="4"/>
      <c r="X517" s="4"/>
      <c r="Y517" s="4"/>
      <c r="Z517" s="4"/>
    </row>
    <row r="518" spans="1:26" ht="15.75" customHeight="1" x14ac:dyDescent="0.2">
      <c r="A518" s="4"/>
      <c r="B518" s="4"/>
      <c r="C518" s="4"/>
      <c r="D518" s="4"/>
      <c r="E518" s="4"/>
      <c r="F518" s="4"/>
      <c r="G518" s="4"/>
      <c r="H518" s="4"/>
      <c r="I518" s="4"/>
      <c r="J518" s="4"/>
      <c r="K518" s="4"/>
      <c r="L518" s="4"/>
      <c r="M518" s="4"/>
      <c r="N518" s="2"/>
      <c r="O518" s="2"/>
      <c r="P518" s="2"/>
      <c r="Q518" s="643"/>
      <c r="R518" s="643"/>
      <c r="S518" s="896"/>
      <c r="T518" s="902"/>
      <c r="U518" s="646"/>
      <c r="V518" s="4"/>
      <c r="W518" s="4"/>
      <c r="X518" s="4"/>
      <c r="Y518" s="4"/>
      <c r="Z518" s="4"/>
    </row>
    <row r="519" spans="1:26" ht="15.75" customHeight="1" x14ac:dyDescent="0.2">
      <c r="A519" s="4"/>
      <c r="B519" s="4"/>
      <c r="C519" s="4"/>
      <c r="D519" s="4"/>
      <c r="E519" s="4"/>
      <c r="F519" s="4"/>
      <c r="G519" s="4"/>
      <c r="H519" s="4"/>
      <c r="I519" s="4"/>
      <c r="J519" s="4"/>
      <c r="K519" s="4"/>
      <c r="L519" s="4"/>
      <c r="M519" s="4"/>
      <c r="N519" s="2"/>
      <c r="O519" s="2"/>
      <c r="P519" s="2"/>
      <c r="Q519" s="643"/>
      <c r="R519" s="643"/>
      <c r="S519" s="896"/>
      <c r="T519" s="902"/>
      <c r="U519" s="646"/>
      <c r="V519" s="4"/>
      <c r="W519" s="4"/>
      <c r="X519" s="4"/>
      <c r="Y519" s="4"/>
      <c r="Z519" s="4"/>
    </row>
    <row r="520" spans="1:26" ht="15.75" customHeight="1" x14ac:dyDescent="0.2">
      <c r="A520" s="4"/>
      <c r="B520" s="4"/>
      <c r="C520" s="4"/>
      <c r="D520" s="4"/>
      <c r="E520" s="4"/>
      <c r="F520" s="4"/>
      <c r="G520" s="4"/>
      <c r="H520" s="4"/>
      <c r="I520" s="4"/>
      <c r="J520" s="4"/>
      <c r="K520" s="4"/>
      <c r="L520" s="4"/>
      <c r="M520" s="4"/>
      <c r="N520" s="2"/>
      <c r="O520" s="2"/>
      <c r="P520" s="2"/>
      <c r="Q520" s="643"/>
      <c r="R520" s="643"/>
      <c r="S520" s="896"/>
      <c r="T520" s="902"/>
      <c r="U520" s="646"/>
      <c r="V520" s="4"/>
      <c r="W520" s="4"/>
      <c r="X520" s="4"/>
      <c r="Y520" s="4"/>
      <c r="Z520" s="4"/>
    </row>
    <row r="521" spans="1:26" ht="15.75" customHeight="1" x14ac:dyDescent="0.2">
      <c r="A521" s="4"/>
      <c r="B521" s="4"/>
      <c r="C521" s="4"/>
      <c r="D521" s="4"/>
      <c r="E521" s="4"/>
      <c r="F521" s="4"/>
      <c r="G521" s="4"/>
      <c r="H521" s="4"/>
      <c r="I521" s="4"/>
      <c r="J521" s="4"/>
      <c r="K521" s="4"/>
      <c r="L521" s="4"/>
      <c r="M521" s="4"/>
      <c r="N521" s="2"/>
      <c r="O521" s="2"/>
      <c r="P521" s="2"/>
      <c r="Q521" s="643"/>
      <c r="R521" s="643"/>
      <c r="S521" s="896"/>
      <c r="T521" s="902"/>
      <c r="U521" s="646"/>
      <c r="V521" s="4"/>
      <c r="W521" s="4"/>
      <c r="X521" s="4"/>
      <c r="Y521" s="4"/>
      <c r="Z521" s="4"/>
    </row>
    <row r="522" spans="1:26" ht="15.75" customHeight="1" x14ac:dyDescent="0.2">
      <c r="A522" s="4"/>
      <c r="B522" s="4"/>
      <c r="C522" s="4"/>
      <c r="D522" s="4"/>
      <c r="E522" s="4"/>
      <c r="F522" s="4"/>
      <c r="G522" s="4"/>
      <c r="H522" s="4"/>
      <c r="I522" s="4"/>
      <c r="J522" s="4"/>
      <c r="K522" s="4"/>
      <c r="L522" s="4"/>
      <c r="M522" s="4"/>
      <c r="N522" s="2"/>
      <c r="O522" s="2"/>
      <c r="P522" s="2"/>
      <c r="Q522" s="643"/>
      <c r="R522" s="643"/>
      <c r="S522" s="896"/>
      <c r="T522" s="902"/>
      <c r="U522" s="646"/>
      <c r="V522" s="4"/>
      <c r="W522" s="4"/>
      <c r="X522" s="4"/>
      <c r="Y522" s="4"/>
      <c r="Z522" s="4"/>
    </row>
    <row r="523" spans="1:26" ht="15.75" customHeight="1" x14ac:dyDescent="0.2">
      <c r="A523" s="4"/>
      <c r="B523" s="4"/>
      <c r="C523" s="4"/>
      <c r="D523" s="4"/>
      <c r="E523" s="4"/>
      <c r="F523" s="4"/>
      <c r="G523" s="4"/>
      <c r="H523" s="4"/>
      <c r="I523" s="4"/>
      <c r="J523" s="4"/>
      <c r="K523" s="4"/>
      <c r="L523" s="4"/>
      <c r="M523" s="4"/>
      <c r="N523" s="2"/>
      <c r="O523" s="2"/>
      <c r="P523" s="2"/>
      <c r="Q523" s="643"/>
      <c r="R523" s="643"/>
      <c r="S523" s="896"/>
      <c r="T523" s="902"/>
      <c r="U523" s="646"/>
      <c r="V523" s="4"/>
      <c r="W523" s="4"/>
      <c r="X523" s="4"/>
      <c r="Y523" s="4"/>
      <c r="Z523" s="4"/>
    </row>
    <row r="524" spans="1:26" ht="15.75" customHeight="1" x14ac:dyDescent="0.2">
      <c r="A524" s="4"/>
      <c r="B524" s="4"/>
      <c r="C524" s="4"/>
      <c r="D524" s="4"/>
      <c r="E524" s="4"/>
      <c r="F524" s="4"/>
      <c r="G524" s="4"/>
      <c r="H524" s="4"/>
      <c r="I524" s="4"/>
      <c r="J524" s="4"/>
      <c r="K524" s="4"/>
      <c r="L524" s="4"/>
      <c r="M524" s="4"/>
      <c r="N524" s="2"/>
      <c r="O524" s="2"/>
      <c r="P524" s="2"/>
      <c r="Q524" s="643"/>
      <c r="R524" s="643"/>
      <c r="S524" s="896"/>
      <c r="T524" s="902"/>
      <c r="U524" s="646"/>
      <c r="V524" s="4"/>
      <c r="W524" s="4"/>
      <c r="X524" s="4"/>
      <c r="Y524" s="4"/>
      <c r="Z524" s="4"/>
    </row>
    <row r="525" spans="1:26" ht="15.75" customHeight="1" x14ac:dyDescent="0.2">
      <c r="A525" s="4"/>
      <c r="B525" s="4"/>
      <c r="C525" s="4"/>
      <c r="D525" s="4"/>
      <c r="E525" s="4"/>
      <c r="F525" s="4"/>
      <c r="G525" s="4"/>
      <c r="H525" s="4"/>
      <c r="I525" s="4"/>
      <c r="J525" s="4"/>
      <c r="K525" s="4"/>
      <c r="L525" s="4"/>
      <c r="M525" s="4"/>
      <c r="N525" s="2"/>
      <c r="O525" s="2"/>
      <c r="P525" s="2"/>
      <c r="Q525" s="643"/>
      <c r="R525" s="643"/>
      <c r="S525" s="896"/>
      <c r="T525" s="902"/>
      <c r="U525" s="646"/>
      <c r="V525" s="4"/>
      <c r="W525" s="4"/>
      <c r="X525" s="4"/>
      <c r="Y525" s="4"/>
      <c r="Z525" s="4"/>
    </row>
    <row r="526" spans="1:26" ht="15.75" customHeight="1" x14ac:dyDescent="0.2">
      <c r="A526" s="4"/>
      <c r="B526" s="4"/>
      <c r="C526" s="4"/>
      <c r="D526" s="4"/>
      <c r="E526" s="4"/>
      <c r="F526" s="4"/>
      <c r="G526" s="4"/>
      <c r="H526" s="4"/>
      <c r="I526" s="4"/>
      <c r="J526" s="4"/>
      <c r="K526" s="4"/>
      <c r="L526" s="4"/>
      <c r="M526" s="4"/>
      <c r="N526" s="2"/>
      <c r="O526" s="2"/>
      <c r="P526" s="2"/>
      <c r="Q526" s="643"/>
      <c r="R526" s="643"/>
      <c r="S526" s="896"/>
      <c r="T526" s="902"/>
      <c r="U526" s="646"/>
      <c r="V526" s="4"/>
      <c r="W526" s="4"/>
      <c r="X526" s="4"/>
      <c r="Y526" s="4"/>
      <c r="Z526" s="4"/>
    </row>
    <row r="527" spans="1:26" ht="15.75" customHeight="1" x14ac:dyDescent="0.2">
      <c r="A527" s="4"/>
      <c r="B527" s="4"/>
      <c r="C527" s="4"/>
      <c r="D527" s="4"/>
      <c r="E527" s="4"/>
      <c r="F527" s="4"/>
      <c r="G527" s="4"/>
      <c r="H527" s="4"/>
      <c r="I527" s="4"/>
      <c r="J527" s="4"/>
      <c r="K527" s="4"/>
      <c r="L527" s="4"/>
      <c r="M527" s="4"/>
      <c r="N527" s="2"/>
      <c r="O527" s="2"/>
      <c r="P527" s="2"/>
      <c r="Q527" s="643"/>
      <c r="R527" s="643"/>
      <c r="S527" s="896"/>
      <c r="T527" s="902"/>
      <c r="U527" s="646"/>
      <c r="V527" s="4"/>
      <c r="W527" s="4"/>
      <c r="X527" s="4"/>
      <c r="Y527" s="4"/>
      <c r="Z527" s="4"/>
    </row>
    <row r="528" spans="1:26" ht="15.75" customHeight="1" x14ac:dyDescent="0.2">
      <c r="A528" s="4"/>
      <c r="B528" s="4"/>
      <c r="C528" s="4"/>
      <c r="D528" s="4"/>
      <c r="E528" s="4"/>
      <c r="F528" s="4"/>
      <c r="G528" s="4"/>
      <c r="H528" s="4"/>
      <c r="I528" s="4"/>
      <c r="J528" s="4"/>
      <c r="K528" s="4"/>
      <c r="L528" s="4"/>
      <c r="M528" s="4"/>
      <c r="N528" s="2"/>
      <c r="O528" s="2"/>
      <c r="P528" s="2"/>
      <c r="Q528" s="643"/>
      <c r="R528" s="643"/>
      <c r="S528" s="896"/>
      <c r="T528" s="902"/>
      <c r="U528" s="646"/>
      <c r="V528" s="4"/>
      <c r="W528" s="4"/>
      <c r="X528" s="4"/>
      <c r="Y528" s="4"/>
      <c r="Z528" s="4"/>
    </row>
    <row r="529" spans="1:26" ht="15.75" customHeight="1" x14ac:dyDescent="0.2">
      <c r="A529" s="4"/>
      <c r="B529" s="4"/>
      <c r="C529" s="4"/>
      <c r="D529" s="4"/>
      <c r="E529" s="4"/>
      <c r="F529" s="4"/>
      <c r="G529" s="4"/>
      <c r="H529" s="4"/>
      <c r="I529" s="4"/>
      <c r="J529" s="4"/>
      <c r="K529" s="4"/>
      <c r="L529" s="4"/>
      <c r="M529" s="4"/>
      <c r="N529" s="2"/>
      <c r="O529" s="2"/>
      <c r="P529" s="2"/>
      <c r="Q529" s="643"/>
      <c r="R529" s="643"/>
      <c r="S529" s="896"/>
      <c r="T529" s="902"/>
      <c r="U529" s="646"/>
      <c r="V529" s="4"/>
      <c r="W529" s="4"/>
      <c r="X529" s="4"/>
      <c r="Y529" s="4"/>
      <c r="Z529" s="4"/>
    </row>
    <row r="530" spans="1:26" ht="15.75" customHeight="1" x14ac:dyDescent="0.2">
      <c r="A530" s="4"/>
      <c r="B530" s="4"/>
      <c r="C530" s="4"/>
      <c r="D530" s="4"/>
      <c r="E530" s="4"/>
      <c r="F530" s="4"/>
      <c r="G530" s="4"/>
      <c r="H530" s="4"/>
      <c r="I530" s="4"/>
      <c r="J530" s="4"/>
      <c r="K530" s="4"/>
      <c r="L530" s="4"/>
      <c r="M530" s="4"/>
      <c r="N530" s="2"/>
      <c r="O530" s="2"/>
      <c r="P530" s="2"/>
      <c r="Q530" s="643"/>
      <c r="R530" s="643"/>
      <c r="S530" s="896"/>
      <c r="T530" s="902"/>
      <c r="U530" s="646"/>
      <c r="V530" s="4"/>
      <c r="W530" s="4"/>
      <c r="X530" s="4"/>
      <c r="Y530" s="4"/>
      <c r="Z530" s="4"/>
    </row>
    <row r="531" spans="1:26" ht="15.75" customHeight="1" x14ac:dyDescent="0.2">
      <c r="A531" s="4"/>
      <c r="B531" s="4"/>
      <c r="C531" s="4"/>
      <c r="D531" s="4"/>
      <c r="E531" s="4"/>
      <c r="F531" s="4"/>
      <c r="G531" s="4"/>
      <c r="H531" s="4"/>
      <c r="I531" s="4"/>
      <c r="J531" s="4"/>
      <c r="K531" s="4"/>
      <c r="L531" s="4"/>
      <c r="M531" s="4"/>
      <c r="N531" s="2"/>
      <c r="O531" s="2"/>
      <c r="P531" s="2"/>
      <c r="Q531" s="643"/>
      <c r="R531" s="643"/>
      <c r="S531" s="896"/>
      <c r="T531" s="902"/>
      <c r="U531" s="646"/>
      <c r="V531" s="4"/>
      <c r="W531" s="4"/>
      <c r="X531" s="4"/>
      <c r="Y531" s="4"/>
      <c r="Z531" s="4"/>
    </row>
    <row r="532" spans="1:26" ht="15.75" customHeight="1" x14ac:dyDescent="0.2">
      <c r="A532" s="4"/>
      <c r="B532" s="4"/>
      <c r="C532" s="4"/>
      <c r="D532" s="4"/>
      <c r="E532" s="4"/>
      <c r="F532" s="4"/>
      <c r="G532" s="4"/>
      <c r="H532" s="4"/>
      <c r="I532" s="4"/>
      <c r="J532" s="4"/>
      <c r="K532" s="4"/>
      <c r="L532" s="4"/>
      <c r="M532" s="4"/>
      <c r="N532" s="2"/>
      <c r="O532" s="2"/>
      <c r="P532" s="2"/>
      <c r="Q532" s="643"/>
      <c r="R532" s="643"/>
      <c r="S532" s="896"/>
      <c r="T532" s="902"/>
      <c r="U532" s="646"/>
      <c r="V532" s="4"/>
      <c r="W532" s="4"/>
      <c r="X532" s="4"/>
      <c r="Y532" s="4"/>
      <c r="Z532" s="4"/>
    </row>
    <row r="533" spans="1:26" ht="15.75" customHeight="1" x14ac:dyDescent="0.2">
      <c r="A533" s="4"/>
      <c r="B533" s="4"/>
      <c r="C533" s="4"/>
      <c r="D533" s="4"/>
      <c r="E533" s="4"/>
      <c r="F533" s="4"/>
      <c r="G533" s="4"/>
      <c r="H533" s="4"/>
      <c r="I533" s="4"/>
      <c r="J533" s="4"/>
      <c r="K533" s="4"/>
      <c r="L533" s="4"/>
      <c r="M533" s="4"/>
      <c r="N533" s="2"/>
      <c r="O533" s="2"/>
      <c r="P533" s="2"/>
      <c r="Q533" s="643"/>
      <c r="R533" s="643"/>
      <c r="S533" s="896"/>
      <c r="T533" s="902"/>
      <c r="U533" s="646"/>
      <c r="V533" s="4"/>
      <c r="W533" s="4"/>
      <c r="X533" s="4"/>
      <c r="Y533" s="4"/>
      <c r="Z533" s="4"/>
    </row>
    <row r="534" spans="1:26" ht="15.75" customHeight="1" x14ac:dyDescent="0.2">
      <c r="A534" s="4"/>
      <c r="B534" s="4"/>
      <c r="C534" s="4"/>
      <c r="D534" s="4"/>
      <c r="E534" s="4"/>
      <c r="F534" s="4"/>
      <c r="G534" s="4"/>
      <c r="H534" s="4"/>
      <c r="I534" s="4"/>
      <c r="J534" s="4"/>
      <c r="K534" s="4"/>
      <c r="L534" s="4"/>
      <c r="M534" s="4"/>
      <c r="N534" s="2"/>
      <c r="O534" s="2"/>
      <c r="P534" s="2"/>
      <c r="Q534" s="643"/>
      <c r="R534" s="643"/>
      <c r="S534" s="896"/>
      <c r="T534" s="902"/>
      <c r="U534" s="646"/>
      <c r="V534" s="4"/>
      <c r="W534" s="4"/>
      <c r="X534" s="4"/>
      <c r="Y534" s="4"/>
      <c r="Z534" s="4"/>
    </row>
    <row r="535" spans="1:26" ht="15.75" customHeight="1" x14ac:dyDescent="0.2">
      <c r="A535" s="4"/>
      <c r="B535" s="4"/>
      <c r="C535" s="4"/>
      <c r="D535" s="4"/>
      <c r="E535" s="4"/>
      <c r="F535" s="4"/>
      <c r="G535" s="4"/>
      <c r="H535" s="4"/>
      <c r="I535" s="4"/>
      <c r="J535" s="4"/>
      <c r="K535" s="4"/>
      <c r="L535" s="4"/>
      <c r="M535" s="4"/>
      <c r="N535" s="2"/>
      <c r="O535" s="2"/>
      <c r="P535" s="2"/>
      <c r="Q535" s="643"/>
      <c r="R535" s="643"/>
      <c r="S535" s="896"/>
      <c r="T535" s="902"/>
      <c r="U535" s="646"/>
      <c r="V535" s="4"/>
      <c r="W535" s="4"/>
      <c r="X535" s="4"/>
      <c r="Y535" s="4"/>
      <c r="Z535" s="4"/>
    </row>
    <row r="536" spans="1:26" ht="15.75" customHeight="1" x14ac:dyDescent="0.2">
      <c r="A536" s="4"/>
      <c r="B536" s="4"/>
      <c r="C536" s="4"/>
      <c r="D536" s="4"/>
      <c r="E536" s="4"/>
      <c r="F536" s="4"/>
      <c r="G536" s="4"/>
      <c r="H536" s="4"/>
      <c r="I536" s="4"/>
      <c r="J536" s="4"/>
      <c r="K536" s="4"/>
      <c r="L536" s="4"/>
      <c r="M536" s="4"/>
      <c r="N536" s="2"/>
      <c r="O536" s="2"/>
      <c r="P536" s="2"/>
      <c r="Q536" s="643"/>
      <c r="R536" s="643"/>
      <c r="S536" s="896"/>
      <c r="T536" s="902"/>
      <c r="U536" s="646"/>
      <c r="V536" s="4"/>
      <c r="W536" s="4"/>
      <c r="X536" s="4"/>
      <c r="Y536" s="4"/>
      <c r="Z536" s="4"/>
    </row>
    <row r="537" spans="1:26" ht="15.75" customHeight="1" x14ac:dyDescent="0.2">
      <c r="A537" s="4"/>
      <c r="B537" s="4"/>
      <c r="C537" s="4"/>
      <c r="D537" s="4"/>
      <c r="E537" s="4"/>
      <c r="F537" s="4"/>
      <c r="G537" s="4"/>
      <c r="H537" s="4"/>
      <c r="I537" s="4"/>
      <c r="J537" s="4"/>
      <c r="K537" s="4"/>
      <c r="L537" s="4"/>
      <c r="M537" s="4"/>
      <c r="N537" s="2"/>
      <c r="O537" s="2"/>
      <c r="P537" s="2"/>
      <c r="Q537" s="643"/>
      <c r="R537" s="643"/>
      <c r="S537" s="896"/>
      <c r="T537" s="902"/>
      <c r="U537" s="646"/>
      <c r="V537" s="4"/>
      <c r="W537" s="4"/>
      <c r="X537" s="4"/>
      <c r="Y537" s="4"/>
      <c r="Z537" s="4"/>
    </row>
    <row r="538" spans="1:26" ht="15.75" customHeight="1" x14ac:dyDescent="0.2">
      <c r="A538" s="4"/>
      <c r="B538" s="4"/>
      <c r="C538" s="4"/>
      <c r="D538" s="4"/>
      <c r="E538" s="4"/>
      <c r="F538" s="4"/>
      <c r="G538" s="4"/>
      <c r="H538" s="4"/>
      <c r="I538" s="4"/>
      <c r="J538" s="4"/>
      <c r="K538" s="4"/>
      <c r="L538" s="4"/>
      <c r="M538" s="4"/>
      <c r="N538" s="2"/>
      <c r="O538" s="2"/>
      <c r="P538" s="2"/>
      <c r="Q538" s="643"/>
      <c r="R538" s="643"/>
      <c r="S538" s="896"/>
      <c r="T538" s="902"/>
      <c r="U538" s="646"/>
      <c r="V538" s="4"/>
      <c r="W538" s="4"/>
      <c r="X538" s="4"/>
      <c r="Y538" s="4"/>
      <c r="Z538" s="4"/>
    </row>
    <row r="539" spans="1:26" ht="15.75" customHeight="1" x14ac:dyDescent="0.2">
      <c r="A539" s="4"/>
      <c r="B539" s="4"/>
      <c r="C539" s="4"/>
      <c r="D539" s="4"/>
      <c r="E539" s="4"/>
      <c r="F539" s="4"/>
      <c r="G539" s="4"/>
      <c r="H539" s="4"/>
      <c r="I539" s="4"/>
      <c r="J539" s="4"/>
      <c r="K539" s="4"/>
      <c r="L539" s="4"/>
      <c r="M539" s="4"/>
      <c r="N539" s="2"/>
      <c r="O539" s="2"/>
      <c r="P539" s="2"/>
      <c r="Q539" s="643"/>
      <c r="R539" s="643"/>
      <c r="S539" s="896"/>
      <c r="T539" s="902"/>
      <c r="U539" s="646"/>
      <c r="V539" s="4"/>
      <c r="W539" s="4"/>
      <c r="X539" s="4"/>
      <c r="Y539" s="4"/>
      <c r="Z539" s="4"/>
    </row>
    <row r="540" spans="1:26" ht="15.75" customHeight="1" x14ac:dyDescent="0.2">
      <c r="A540" s="4"/>
      <c r="B540" s="4"/>
      <c r="C540" s="4"/>
      <c r="D540" s="4"/>
      <c r="E540" s="4"/>
      <c r="F540" s="4"/>
      <c r="G540" s="4"/>
      <c r="H540" s="4"/>
      <c r="I540" s="4"/>
      <c r="J540" s="4"/>
      <c r="K540" s="4"/>
      <c r="L540" s="4"/>
      <c r="M540" s="4"/>
      <c r="N540" s="2"/>
      <c r="O540" s="2"/>
      <c r="P540" s="2"/>
      <c r="Q540" s="643"/>
      <c r="R540" s="643"/>
      <c r="S540" s="896"/>
      <c r="T540" s="902"/>
      <c r="U540" s="646"/>
      <c r="V540" s="4"/>
      <c r="W540" s="4"/>
      <c r="X540" s="4"/>
      <c r="Y540" s="4"/>
      <c r="Z540" s="4"/>
    </row>
    <row r="541" spans="1:26" ht="15.75" customHeight="1" x14ac:dyDescent="0.2">
      <c r="A541" s="4"/>
      <c r="B541" s="4"/>
      <c r="C541" s="4"/>
      <c r="D541" s="4"/>
      <c r="E541" s="4"/>
      <c r="F541" s="4"/>
      <c r="G541" s="4"/>
      <c r="H541" s="4"/>
      <c r="I541" s="4"/>
      <c r="J541" s="4"/>
      <c r="K541" s="4"/>
      <c r="L541" s="4"/>
      <c r="M541" s="4"/>
      <c r="N541" s="2"/>
      <c r="O541" s="2"/>
      <c r="P541" s="2"/>
      <c r="Q541" s="643"/>
      <c r="R541" s="643"/>
      <c r="S541" s="896"/>
      <c r="T541" s="902"/>
      <c r="U541" s="646"/>
      <c r="V541" s="4"/>
      <c r="W541" s="4"/>
      <c r="X541" s="4"/>
      <c r="Y541" s="4"/>
      <c r="Z541" s="4"/>
    </row>
    <row r="542" spans="1:26" ht="15.75" customHeight="1" x14ac:dyDescent="0.2">
      <c r="A542" s="4"/>
      <c r="B542" s="4"/>
      <c r="C542" s="4"/>
      <c r="D542" s="4"/>
      <c r="E542" s="4"/>
      <c r="F542" s="4"/>
      <c r="G542" s="4"/>
      <c r="H542" s="4"/>
      <c r="I542" s="4"/>
      <c r="J542" s="4"/>
      <c r="K542" s="4"/>
      <c r="L542" s="4"/>
      <c r="M542" s="4"/>
      <c r="N542" s="2"/>
      <c r="O542" s="2"/>
      <c r="P542" s="2"/>
      <c r="Q542" s="643"/>
      <c r="R542" s="643"/>
      <c r="S542" s="896"/>
      <c r="T542" s="902"/>
      <c r="U542" s="646"/>
      <c r="V542" s="4"/>
      <c r="W542" s="4"/>
      <c r="X542" s="4"/>
      <c r="Y542" s="4"/>
      <c r="Z542" s="4"/>
    </row>
    <row r="543" spans="1:26" ht="15.75" customHeight="1" x14ac:dyDescent="0.2">
      <c r="A543" s="4"/>
      <c r="B543" s="4"/>
      <c r="C543" s="4"/>
      <c r="D543" s="4"/>
      <c r="E543" s="4"/>
      <c r="F543" s="4"/>
      <c r="G543" s="4"/>
      <c r="H543" s="4"/>
      <c r="I543" s="4"/>
      <c r="J543" s="4"/>
      <c r="K543" s="4"/>
      <c r="L543" s="4"/>
      <c r="M543" s="4"/>
      <c r="N543" s="2"/>
      <c r="O543" s="2"/>
      <c r="P543" s="2"/>
      <c r="Q543" s="643"/>
      <c r="R543" s="643"/>
      <c r="S543" s="896"/>
      <c r="T543" s="902"/>
      <c r="U543" s="646"/>
      <c r="V543" s="4"/>
      <c r="W543" s="4"/>
      <c r="X543" s="4"/>
      <c r="Y543" s="4"/>
      <c r="Z543" s="4"/>
    </row>
    <row r="544" spans="1:26" ht="15.75" customHeight="1" x14ac:dyDescent="0.2">
      <c r="A544" s="4"/>
      <c r="B544" s="4"/>
      <c r="C544" s="4"/>
      <c r="D544" s="4"/>
      <c r="E544" s="4"/>
      <c r="F544" s="4"/>
      <c r="G544" s="4"/>
      <c r="H544" s="4"/>
      <c r="I544" s="4"/>
      <c r="J544" s="4"/>
      <c r="K544" s="4"/>
      <c r="L544" s="4"/>
      <c r="M544" s="4"/>
      <c r="N544" s="2"/>
      <c r="O544" s="2"/>
      <c r="P544" s="2"/>
      <c r="Q544" s="643"/>
      <c r="R544" s="643"/>
      <c r="S544" s="896"/>
      <c r="T544" s="902"/>
      <c r="U544" s="646"/>
      <c r="V544" s="4"/>
      <c r="W544" s="4"/>
      <c r="X544" s="4"/>
      <c r="Y544" s="4"/>
      <c r="Z544" s="4"/>
    </row>
    <row r="545" spans="1:26" ht="15.75" customHeight="1" x14ac:dyDescent="0.2">
      <c r="A545" s="4"/>
      <c r="B545" s="4"/>
      <c r="C545" s="4"/>
      <c r="D545" s="4"/>
      <c r="E545" s="4"/>
      <c r="F545" s="4"/>
      <c r="G545" s="4"/>
      <c r="H545" s="4"/>
      <c r="I545" s="4"/>
      <c r="J545" s="4"/>
      <c r="K545" s="4"/>
      <c r="L545" s="4"/>
      <c r="M545" s="4"/>
      <c r="N545" s="2"/>
      <c r="O545" s="2"/>
      <c r="P545" s="2"/>
      <c r="Q545" s="643"/>
      <c r="R545" s="643"/>
      <c r="S545" s="896"/>
      <c r="T545" s="902"/>
      <c r="U545" s="646"/>
      <c r="V545" s="4"/>
      <c r="W545" s="4"/>
      <c r="X545" s="4"/>
      <c r="Y545" s="4"/>
      <c r="Z545" s="4"/>
    </row>
    <row r="546" spans="1:26" ht="15.75" customHeight="1" x14ac:dyDescent="0.2">
      <c r="A546" s="4"/>
      <c r="B546" s="4"/>
      <c r="C546" s="4"/>
      <c r="D546" s="4"/>
      <c r="E546" s="4"/>
      <c r="F546" s="4"/>
      <c r="G546" s="4"/>
      <c r="H546" s="4"/>
      <c r="I546" s="4"/>
      <c r="J546" s="4"/>
      <c r="K546" s="4"/>
      <c r="L546" s="4"/>
      <c r="M546" s="4"/>
      <c r="N546" s="2"/>
      <c r="O546" s="2"/>
      <c r="P546" s="2"/>
      <c r="Q546" s="643"/>
      <c r="R546" s="643"/>
      <c r="S546" s="896"/>
      <c r="T546" s="902"/>
      <c r="U546" s="646"/>
      <c r="V546" s="4"/>
      <c r="W546" s="4"/>
      <c r="X546" s="4"/>
      <c r="Y546" s="4"/>
      <c r="Z546" s="4"/>
    </row>
    <row r="547" spans="1:26" ht="15.75" customHeight="1" x14ac:dyDescent="0.2">
      <c r="A547" s="4"/>
      <c r="B547" s="4"/>
      <c r="C547" s="4"/>
      <c r="D547" s="4"/>
      <c r="E547" s="4"/>
      <c r="F547" s="4"/>
      <c r="G547" s="4"/>
      <c r="H547" s="4"/>
      <c r="I547" s="4"/>
      <c r="J547" s="4"/>
      <c r="K547" s="4"/>
      <c r="L547" s="4"/>
      <c r="M547" s="4"/>
      <c r="N547" s="2"/>
      <c r="O547" s="2"/>
      <c r="P547" s="2"/>
      <c r="Q547" s="643"/>
      <c r="R547" s="643"/>
      <c r="S547" s="896"/>
      <c r="T547" s="902"/>
      <c r="U547" s="646"/>
      <c r="V547" s="4"/>
      <c r="W547" s="4"/>
      <c r="X547" s="4"/>
      <c r="Y547" s="4"/>
      <c r="Z547" s="4"/>
    </row>
    <row r="548" spans="1:26" ht="15.75" customHeight="1" x14ac:dyDescent="0.2">
      <c r="A548" s="4"/>
      <c r="B548" s="4"/>
      <c r="C548" s="4"/>
      <c r="D548" s="4"/>
      <c r="E548" s="4"/>
      <c r="F548" s="4"/>
      <c r="G548" s="4"/>
      <c r="H548" s="4"/>
      <c r="I548" s="4"/>
      <c r="J548" s="4"/>
      <c r="K548" s="4"/>
      <c r="L548" s="4"/>
      <c r="M548" s="4"/>
      <c r="N548" s="2"/>
      <c r="O548" s="2"/>
      <c r="P548" s="2"/>
      <c r="Q548" s="643"/>
      <c r="R548" s="643"/>
      <c r="S548" s="896"/>
      <c r="T548" s="902"/>
      <c r="U548" s="646"/>
      <c r="V548" s="4"/>
      <c r="W548" s="4"/>
      <c r="X548" s="4"/>
      <c r="Y548" s="4"/>
      <c r="Z548" s="4"/>
    </row>
    <row r="549" spans="1:26" ht="15.75" customHeight="1" x14ac:dyDescent="0.2">
      <c r="A549" s="4"/>
      <c r="B549" s="4"/>
      <c r="C549" s="4"/>
      <c r="D549" s="4"/>
      <c r="E549" s="4"/>
      <c r="F549" s="4"/>
      <c r="G549" s="4"/>
      <c r="H549" s="4"/>
      <c r="I549" s="4"/>
      <c r="J549" s="4"/>
      <c r="K549" s="4"/>
      <c r="L549" s="4"/>
      <c r="M549" s="4"/>
      <c r="N549" s="2"/>
      <c r="O549" s="2"/>
      <c r="P549" s="2"/>
      <c r="Q549" s="643"/>
      <c r="R549" s="643"/>
      <c r="S549" s="896"/>
      <c r="T549" s="902"/>
      <c r="U549" s="646"/>
      <c r="V549" s="4"/>
      <c r="W549" s="4"/>
      <c r="X549" s="4"/>
      <c r="Y549" s="4"/>
      <c r="Z549" s="4"/>
    </row>
    <row r="550" spans="1:26" ht="15.75" customHeight="1" x14ac:dyDescent="0.2">
      <c r="A550" s="4"/>
      <c r="B550" s="4"/>
      <c r="C550" s="4"/>
      <c r="D550" s="4"/>
      <c r="E550" s="4"/>
      <c r="F550" s="4"/>
      <c r="G550" s="4"/>
      <c r="H550" s="4"/>
      <c r="I550" s="4"/>
      <c r="J550" s="4"/>
      <c r="K550" s="4"/>
      <c r="L550" s="4"/>
      <c r="M550" s="4"/>
      <c r="N550" s="2"/>
      <c r="O550" s="2"/>
      <c r="P550" s="2"/>
      <c r="Q550" s="643"/>
      <c r="R550" s="643"/>
      <c r="S550" s="896"/>
      <c r="T550" s="902"/>
      <c r="U550" s="646"/>
      <c r="V550" s="4"/>
      <c r="W550" s="4"/>
      <c r="X550" s="4"/>
      <c r="Y550" s="4"/>
      <c r="Z550" s="4"/>
    </row>
    <row r="551" spans="1:26" ht="15.75" customHeight="1" x14ac:dyDescent="0.2">
      <c r="A551" s="4"/>
      <c r="B551" s="4"/>
      <c r="C551" s="4"/>
      <c r="D551" s="4"/>
      <c r="E551" s="4"/>
      <c r="F551" s="4"/>
      <c r="G551" s="4"/>
      <c r="H551" s="4"/>
      <c r="I551" s="4"/>
      <c r="J551" s="4"/>
      <c r="K551" s="4"/>
      <c r="L551" s="4"/>
      <c r="M551" s="4"/>
      <c r="N551" s="2"/>
      <c r="O551" s="2"/>
      <c r="P551" s="2"/>
      <c r="Q551" s="643"/>
      <c r="R551" s="643"/>
      <c r="S551" s="896"/>
      <c r="T551" s="902"/>
      <c r="U551" s="646"/>
      <c r="V551" s="4"/>
      <c r="W551" s="4"/>
      <c r="X551" s="4"/>
      <c r="Y551" s="4"/>
      <c r="Z551" s="4"/>
    </row>
    <row r="552" spans="1:26" ht="15.75" customHeight="1" x14ac:dyDescent="0.2">
      <c r="A552" s="4"/>
      <c r="B552" s="4"/>
      <c r="C552" s="4"/>
      <c r="D552" s="4"/>
      <c r="E552" s="4"/>
      <c r="F552" s="4"/>
      <c r="G552" s="4"/>
      <c r="H552" s="4"/>
      <c r="I552" s="4"/>
      <c r="J552" s="4"/>
      <c r="K552" s="4"/>
      <c r="L552" s="4"/>
      <c r="M552" s="4"/>
      <c r="N552" s="2"/>
      <c r="O552" s="2"/>
      <c r="P552" s="2"/>
      <c r="Q552" s="643"/>
      <c r="R552" s="643"/>
      <c r="S552" s="896"/>
      <c r="T552" s="902"/>
      <c r="U552" s="646"/>
      <c r="V552" s="4"/>
      <c r="W552" s="4"/>
      <c r="X552" s="4"/>
      <c r="Y552" s="4"/>
      <c r="Z552" s="4"/>
    </row>
    <row r="553" spans="1:26" ht="15.75" customHeight="1" x14ac:dyDescent="0.2">
      <c r="A553" s="4"/>
      <c r="B553" s="4"/>
      <c r="C553" s="4"/>
      <c r="D553" s="4"/>
      <c r="E553" s="4"/>
      <c r="F553" s="4"/>
      <c r="G553" s="4"/>
      <c r="H553" s="4"/>
      <c r="I553" s="4"/>
      <c r="J553" s="4"/>
      <c r="K553" s="4"/>
      <c r="L553" s="4"/>
      <c r="M553" s="4"/>
      <c r="N553" s="2"/>
      <c r="O553" s="2"/>
      <c r="P553" s="2"/>
      <c r="Q553" s="643"/>
      <c r="R553" s="643"/>
      <c r="S553" s="896"/>
      <c r="T553" s="902"/>
      <c r="U553" s="646"/>
      <c r="V553" s="4"/>
      <c r="W553" s="4"/>
      <c r="X553" s="4"/>
      <c r="Y553" s="4"/>
      <c r="Z553" s="4"/>
    </row>
    <row r="554" spans="1:26" ht="15.75" customHeight="1" x14ac:dyDescent="0.2">
      <c r="A554" s="4"/>
      <c r="B554" s="4"/>
      <c r="C554" s="4"/>
      <c r="D554" s="4"/>
      <c r="E554" s="4"/>
      <c r="F554" s="4"/>
      <c r="G554" s="4"/>
      <c r="H554" s="4"/>
      <c r="I554" s="4"/>
      <c r="J554" s="4"/>
      <c r="K554" s="4"/>
      <c r="L554" s="4"/>
      <c r="M554" s="4"/>
      <c r="N554" s="2"/>
      <c r="O554" s="2"/>
      <c r="P554" s="2"/>
      <c r="Q554" s="643"/>
      <c r="R554" s="643"/>
      <c r="S554" s="896"/>
      <c r="T554" s="902"/>
      <c r="U554" s="646"/>
      <c r="V554" s="4"/>
      <c r="W554" s="4"/>
      <c r="X554" s="4"/>
      <c r="Y554" s="4"/>
      <c r="Z554" s="4"/>
    </row>
    <row r="555" spans="1:26" ht="15.75" customHeight="1" x14ac:dyDescent="0.2">
      <c r="A555" s="4"/>
      <c r="B555" s="4"/>
      <c r="C555" s="4"/>
      <c r="D555" s="4"/>
      <c r="E555" s="4"/>
      <c r="F555" s="4"/>
      <c r="G555" s="4"/>
      <c r="H555" s="4"/>
      <c r="I555" s="4"/>
      <c r="J555" s="4"/>
      <c r="K555" s="4"/>
      <c r="L555" s="4"/>
      <c r="M555" s="4"/>
      <c r="N555" s="2"/>
      <c r="O555" s="2"/>
      <c r="P555" s="2"/>
      <c r="Q555" s="643"/>
      <c r="R555" s="643"/>
      <c r="S555" s="896"/>
      <c r="T555" s="902"/>
      <c r="U555" s="646"/>
      <c r="V555" s="4"/>
      <c r="W555" s="4"/>
      <c r="X555" s="4"/>
      <c r="Y555" s="4"/>
      <c r="Z555" s="4"/>
    </row>
    <row r="556" spans="1:26" ht="15.75" customHeight="1" x14ac:dyDescent="0.2">
      <c r="A556" s="4"/>
      <c r="B556" s="4"/>
      <c r="C556" s="4"/>
      <c r="D556" s="4"/>
      <c r="E556" s="4"/>
      <c r="F556" s="4"/>
      <c r="G556" s="4"/>
      <c r="H556" s="4"/>
      <c r="I556" s="4"/>
      <c r="J556" s="4"/>
      <c r="K556" s="4"/>
      <c r="L556" s="4"/>
      <c r="M556" s="4"/>
      <c r="N556" s="2"/>
      <c r="O556" s="2"/>
      <c r="P556" s="2"/>
      <c r="Q556" s="643"/>
      <c r="R556" s="643"/>
      <c r="S556" s="896"/>
      <c r="T556" s="902"/>
      <c r="U556" s="646"/>
      <c r="V556" s="4"/>
      <c r="W556" s="4"/>
      <c r="X556" s="4"/>
      <c r="Y556" s="4"/>
      <c r="Z556" s="4"/>
    </row>
    <row r="557" spans="1:26" ht="15.75" customHeight="1" x14ac:dyDescent="0.2">
      <c r="A557" s="4"/>
      <c r="B557" s="4"/>
      <c r="C557" s="4"/>
      <c r="D557" s="4"/>
      <c r="E557" s="4"/>
      <c r="F557" s="4"/>
      <c r="G557" s="4"/>
      <c r="H557" s="4"/>
      <c r="I557" s="4"/>
      <c r="J557" s="4"/>
      <c r="K557" s="4"/>
      <c r="L557" s="4"/>
      <c r="M557" s="4"/>
      <c r="N557" s="2"/>
      <c r="O557" s="2"/>
      <c r="P557" s="2"/>
      <c r="Q557" s="643"/>
      <c r="R557" s="643"/>
      <c r="S557" s="896"/>
      <c r="T557" s="902"/>
      <c r="U557" s="646"/>
      <c r="V557" s="4"/>
      <c r="W557" s="4"/>
      <c r="X557" s="4"/>
      <c r="Y557" s="4"/>
      <c r="Z557" s="4"/>
    </row>
    <row r="558" spans="1:26" ht="15.75" customHeight="1" x14ac:dyDescent="0.2">
      <c r="A558" s="4"/>
      <c r="B558" s="4"/>
      <c r="C558" s="4"/>
      <c r="D558" s="4"/>
      <c r="E558" s="4"/>
      <c r="F558" s="4"/>
      <c r="G558" s="4"/>
      <c r="H558" s="4"/>
      <c r="I558" s="4"/>
      <c r="J558" s="4"/>
      <c r="K558" s="4"/>
      <c r="L558" s="4"/>
      <c r="M558" s="4"/>
      <c r="N558" s="2"/>
      <c r="O558" s="2"/>
      <c r="P558" s="2"/>
      <c r="Q558" s="643"/>
      <c r="R558" s="643"/>
      <c r="S558" s="896"/>
      <c r="T558" s="902"/>
      <c r="U558" s="646"/>
      <c r="V558" s="4"/>
      <c r="W558" s="4"/>
      <c r="X558" s="4"/>
      <c r="Y558" s="4"/>
      <c r="Z558" s="4"/>
    </row>
    <row r="559" spans="1:26" ht="15.75" customHeight="1" x14ac:dyDescent="0.2">
      <c r="A559" s="4"/>
      <c r="B559" s="4"/>
      <c r="C559" s="4"/>
      <c r="D559" s="4"/>
      <c r="E559" s="4"/>
      <c r="F559" s="4"/>
      <c r="G559" s="4"/>
      <c r="H559" s="4"/>
      <c r="I559" s="4"/>
      <c r="J559" s="4"/>
      <c r="K559" s="4"/>
      <c r="L559" s="4"/>
      <c r="M559" s="4"/>
      <c r="N559" s="2"/>
      <c r="O559" s="2"/>
      <c r="P559" s="2"/>
      <c r="Q559" s="643"/>
      <c r="R559" s="643"/>
      <c r="S559" s="896"/>
      <c r="T559" s="902"/>
      <c r="U559" s="646"/>
      <c r="V559" s="4"/>
      <c r="W559" s="4"/>
      <c r="X559" s="4"/>
      <c r="Y559" s="4"/>
      <c r="Z559" s="4"/>
    </row>
    <row r="560" spans="1:26" ht="15.75" customHeight="1" x14ac:dyDescent="0.2">
      <c r="A560" s="4"/>
      <c r="B560" s="4"/>
      <c r="C560" s="4"/>
      <c r="D560" s="4"/>
      <c r="E560" s="4"/>
      <c r="F560" s="4"/>
      <c r="G560" s="4"/>
      <c r="H560" s="4"/>
      <c r="I560" s="4"/>
      <c r="J560" s="4"/>
      <c r="K560" s="4"/>
      <c r="L560" s="4"/>
      <c r="M560" s="4"/>
      <c r="N560" s="2"/>
      <c r="O560" s="2"/>
      <c r="P560" s="2"/>
      <c r="Q560" s="643"/>
      <c r="R560" s="643"/>
      <c r="S560" s="896"/>
      <c r="T560" s="902"/>
      <c r="U560" s="646"/>
      <c r="V560" s="4"/>
      <c r="W560" s="4"/>
      <c r="X560" s="4"/>
      <c r="Y560" s="4"/>
      <c r="Z560" s="4"/>
    </row>
    <row r="561" spans="1:26" ht="15.75" customHeight="1" x14ac:dyDescent="0.2">
      <c r="A561" s="4"/>
      <c r="B561" s="4"/>
      <c r="C561" s="4"/>
      <c r="D561" s="4"/>
      <c r="E561" s="4"/>
      <c r="F561" s="4"/>
      <c r="G561" s="4"/>
      <c r="H561" s="4"/>
      <c r="I561" s="4"/>
      <c r="J561" s="4"/>
      <c r="K561" s="4"/>
      <c r="L561" s="4"/>
      <c r="M561" s="4"/>
      <c r="N561" s="2"/>
      <c r="O561" s="2"/>
      <c r="P561" s="2"/>
      <c r="Q561" s="643"/>
      <c r="R561" s="643"/>
      <c r="S561" s="896"/>
      <c r="T561" s="902"/>
      <c r="U561" s="646"/>
      <c r="V561" s="4"/>
      <c r="W561" s="4"/>
      <c r="X561" s="4"/>
      <c r="Y561" s="4"/>
      <c r="Z561" s="4"/>
    </row>
    <row r="562" spans="1:26" ht="15.75" customHeight="1" x14ac:dyDescent="0.2">
      <c r="A562" s="4"/>
      <c r="B562" s="4"/>
      <c r="C562" s="4"/>
      <c r="D562" s="4"/>
      <c r="E562" s="4"/>
      <c r="F562" s="4"/>
      <c r="G562" s="4"/>
      <c r="H562" s="4"/>
      <c r="I562" s="4"/>
      <c r="J562" s="4"/>
      <c r="K562" s="4"/>
      <c r="L562" s="4"/>
      <c r="M562" s="4"/>
      <c r="N562" s="2"/>
      <c r="O562" s="2"/>
      <c r="P562" s="2"/>
      <c r="Q562" s="643"/>
      <c r="R562" s="643"/>
      <c r="S562" s="896"/>
      <c r="T562" s="902"/>
      <c r="U562" s="646"/>
      <c r="V562" s="4"/>
      <c r="W562" s="4"/>
      <c r="X562" s="4"/>
      <c r="Y562" s="4"/>
      <c r="Z562" s="4"/>
    </row>
    <row r="563" spans="1:26" ht="15.75" customHeight="1" x14ac:dyDescent="0.2">
      <c r="A563" s="4"/>
      <c r="B563" s="4"/>
      <c r="C563" s="4"/>
      <c r="D563" s="4"/>
      <c r="E563" s="4"/>
      <c r="F563" s="4"/>
      <c r="G563" s="4"/>
      <c r="H563" s="4"/>
      <c r="I563" s="4"/>
      <c r="J563" s="4"/>
      <c r="K563" s="4"/>
      <c r="L563" s="4"/>
      <c r="M563" s="4"/>
      <c r="N563" s="2"/>
      <c r="O563" s="2"/>
      <c r="P563" s="2"/>
      <c r="Q563" s="643"/>
      <c r="R563" s="643"/>
      <c r="S563" s="896"/>
      <c r="T563" s="902"/>
      <c r="U563" s="646"/>
      <c r="V563" s="4"/>
      <c r="W563" s="4"/>
      <c r="X563" s="4"/>
      <c r="Y563" s="4"/>
      <c r="Z563" s="4"/>
    </row>
    <row r="564" spans="1:26" ht="15.75" customHeight="1" x14ac:dyDescent="0.2">
      <c r="A564" s="4"/>
      <c r="B564" s="4"/>
      <c r="C564" s="4"/>
      <c r="D564" s="4"/>
      <c r="E564" s="4"/>
      <c r="F564" s="4"/>
      <c r="G564" s="4"/>
      <c r="H564" s="4"/>
      <c r="I564" s="4"/>
      <c r="J564" s="4"/>
      <c r="K564" s="4"/>
      <c r="L564" s="4"/>
      <c r="M564" s="4"/>
      <c r="N564" s="2"/>
      <c r="O564" s="2"/>
      <c r="P564" s="2"/>
      <c r="Q564" s="643"/>
      <c r="R564" s="643"/>
      <c r="S564" s="896"/>
      <c r="T564" s="902"/>
      <c r="U564" s="646"/>
      <c r="V564" s="4"/>
      <c r="W564" s="4"/>
      <c r="X564" s="4"/>
      <c r="Y564" s="4"/>
      <c r="Z564" s="4"/>
    </row>
    <row r="565" spans="1:26" ht="15.75" customHeight="1" x14ac:dyDescent="0.2">
      <c r="A565" s="4"/>
      <c r="B565" s="4"/>
      <c r="C565" s="4"/>
      <c r="D565" s="4"/>
      <c r="E565" s="4"/>
      <c r="F565" s="4"/>
      <c r="G565" s="4"/>
      <c r="H565" s="4"/>
      <c r="I565" s="4"/>
      <c r="J565" s="4"/>
      <c r="K565" s="4"/>
      <c r="L565" s="4"/>
      <c r="M565" s="4"/>
      <c r="N565" s="2"/>
      <c r="O565" s="2"/>
      <c r="P565" s="2"/>
      <c r="Q565" s="643"/>
      <c r="R565" s="643"/>
      <c r="S565" s="896"/>
      <c r="T565" s="902"/>
      <c r="U565" s="646"/>
      <c r="V565" s="4"/>
      <c r="W565" s="4"/>
      <c r="X565" s="4"/>
      <c r="Y565" s="4"/>
      <c r="Z565" s="4"/>
    </row>
    <row r="566" spans="1:26" ht="15.75" customHeight="1" x14ac:dyDescent="0.2">
      <c r="A566" s="4"/>
      <c r="B566" s="4"/>
      <c r="C566" s="4"/>
      <c r="D566" s="4"/>
      <c r="E566" s="4"/>
      <c r="F566" s="4"/>
      <c r="G566" s="4"/>
      <c r="H566" s="4"/>
      <c r="I566" s="4"/>
      <c r="J566" s="4"/>
      <c r="K566" s="4"/>
      <c r="L566" s="4"/>
      <c r="M566" s="4"/>
      <c r="N566" s="2"/>
      <c r="O566" s="2"/>
      <c r="P566" s="2"/>
      <c r="Q566" s="643"/>
      <c r="R566" s="643"/>
      <c r="S566" s="896"/>
      <c r="T566" s="902"/>
      <c r="U566" s="646"/>
      <c r="V566" s="4"/>
      <c r="W566" s="4"/>
      <c r="X566" s="4"/>
      <c r="Y566" s="4"/>
      <c r="Z566" s="4"/>
    </row>
    <row r="567" spans="1:26" ht="15.75" customHeight="1" x14ac:dyDescent="0.2">
      <c r="A567" s="4"/>
      <c r="B567" s="4"/>
      <c r="C567" s="4"/>
      <c r="D567" s="4"/>
      <c r="E567" s="4"/>
      <c r="F567" s="4"/>
      <c r="G567" s="4"/>
      <c r="H567" s="4"/>
      <c r="I567" s="4"/>
      <c r="J567" s="4"/>
      <c r="K567" s="4"/>
      <c r="L567" s="4"/>
      <c r="M567" s="4"/>
      <c r="N567" s="2"/>
      <c r="O567" s="2"/>
      <c r="P567" s="2"/>
      <c r="Q567" s="643"/>
      <c r="R567" s="643"/>
      <c r="S567" s="896"/>
      <c r="T567" s="902"/>
      <c r="U567" s="646"/>
      <c r="V567" s="4"/>
      <c r="W567" s="4"/>
      <c r="X567" s="4"/>
      <c r="Y567" s="4"/>
      <c r="Z567" s="4"/>
    </row>
    <row r="568" spans="1:26" ht="15.75" customHeight="1" x14ac:dyDescent="0.2">
      <c r="A568" s="4"/>
      <c r="B568" s="4"/>
      <c r="C568" s="4"/>
      <c r="D568" s="4"/>
      <c r="E568" s="4"/>
      <c r="F568" s="4"/>
      <c r="G568" s="4"/>
      <c r="H568" s="4"/>
      <c r="I568" s="4"/>
      <c r="J568" s="4"/>
      <c r="K568" s="4"/>
      <c r="L568" s="4"/>
      <c r="M568" s="4"/>
      <c r="N568" s="2"/>
      <c r="O568" s="2"/>
      <c r="P568" s="2"/>
      <c r="Q568" s="643"/>
      <c r="R568" s="643"/>
      <c r="S568" s="896"/>
      <c r="T568" s="902"/>
      <c r="U568" s="646"/>
      <c r="V568" s="4"/>
      <c r="W568" s="4"/>
      <c r="X568" s="4"/>
      <c r="Y568" s="4"/>
      <c r="Z568" s="4"/>
    </row>
    <row r="569" spans="1:26" ht="15.75" customHeight="1" x14ac:dyDescent="0.2">
      <c r="A569" s="4"/>
      <c r="B569" s="4"/>
      <c r="C569" s="4"/>
      <c r="D569" s="4"/>
      <c r="E569" s="4"/>
      <c r="F569" s="4"/>
      <c r="G569" s="4"/>
      <c r="H569" s="4"/>
      <c r="I569" s="4"/>
      <c r="J569" s="4"/>
      <c r="K569" s="4"/>
      <c r="L569" s="4"/>
      <c r="M569" s="4"/>
      <c r="N569" s="2"/>
      <c r="O569" s="2"/>
      <c r="P569" s="2"/>
      <c r="Q569" s="643"/>
      <c r="R569" s="643"/>
      <c r="S569" s="896"/>
      <c r="T569" s="902"/>
      <c r="U569" s="646"/>
      <c r="V569" s="4"/>
      <c r="W569" s="4"/>
      <c r="X569" s="4"/>
      <c r="Y569" s="4"/>
      <c r="Z569" s="4"/>
    </row>
    <row r="570" spans="1:26" ht="15.75" customHeight="1" x14ac:dyDescent="0.2">
      <c r="A570" s="4"/>
      <c r="B570" s="4"/>
      <c r="C570" s="4"/>
      <c r="D570" s="4"/>
      <c r="E570" s="4"/>
      <c r="F570" s="4"/>
      <c r="G570" s="4"/>
      <c r="H570" s="4"/>
      <c r="I570" s="4"/>
      <c r="J570" s="4"/>
      <c r="K570" s="4"/>
      <c r="L570" s="4"/>
      <c r="M570" s="4"/>
      <c r="N570" s="2"/>
      <c r="O570" s="2"/>
      <c r="P570" s="2"/>
      <c r="Q570" s="643"/>
      <c r="R570" s="643"/>
      <c r="S570" s="896"/>
      <c r="T570" s="902"/>
      <c r="U570" s="646"/>
      <c r="V570" s="4"/>
      <c r="W570" s="4"/>
      <c r="X570" s="4"/>
      <c r="Y570" s="4"/>
      <c r="Z570" s="4"/>
    </row>
    <row r="571" spans="1:26" ht="15.75" customHeight="1" x14ac:dyDescent="0.2">
      <c r="A571" s="4"/>
      <c r="B571" s="4"/>
      <c r="C571" s="4"/>
      <c r="D571" s="4"/>
      <c r="E571" s="4"/>
      <c r="F571" s="4"/>
      <c r="G571" s="4"/>
      <c r="H571" s="4"/>
      <c r="I571" s="4"/>
      <c r="J571" s="4"/>
      <c r="K571" s="4"/>
      <c r="L571" s="4"/>
      <c r="M571" s="4"/>
      <c r="N571" s="2"/>
      <c r="O571" s="2"/>
      <c r="P571" s="2"/>
      <c r="Q571" s="643"/>
      <c r="R571" s="643"/>
      <c r="S571" s="896"/>
      <c r="T571" s="902"/>
      <c r="U571" s="646"/>
      <c r="V571" s="4"/>
      <c r="W571" s="4"/>
      <c r="X571" s="4"/>
      <c r="Y571" s="4"/>
      <c r="Z571" s="4"/>
    </row>
    <row r="572" spans="1:26" ht="15.75" customHeight="1" x14ac:dyDescent="0.2">
      <c r="A572" s="4"/>
      <c r="B572" s="4"/>
      <c r="C572" s="4"/>
      <c r="D572" s="4"/>
      <c r="E572" s="4"/>
      <c r="F572" s="4"/>
      <c r="G572" s="4"/>
      <c r="H572" s="4"/>
      <c r="I572" s="4"/>
      <c r="J572" s="4"/>
      <c r="K572" s="4"/>
      <c r="L572" s="4"/>
      <c r="M572" s="4"/>
      <c r="N572" s="2"/>
      <c r="O572" s="2"/>
      <c r="P572" s="2"/>
      <c r="Q572" s="643"/>
      <c r="R572" s="643"/>
      <c r="S572" s="896"/>
      <c r="T572" s="902"/>
      <c r="U572" s="646"/>
      <c r="V572" s="4"/>
      <c r="W572" s="4"/>
      <c r="X572" s="4"/>
      <c r="Y572" s="4"/>
      <c r="Z572" s="4"/>
    </row>
    <row r="573" spans="1:26" ht="15.75" customHeight="1" x14ac:dyDescent="0.2">
      <c r="A573" s="4"/>
      <c r="B573" s="4"/>
      <c r="C573" s="4"/>
      <c r="D573" s="4"/>
      <c r="E573" s="4"/>
      <c r="F573" s="4"/>
      <c r="G573" s="4"/>
      <c r="H573" s="4"/>
      <c r="I573" s="4"/>
      <c r="J573" s="4"/>
      <c r="K573" s="4"/>
      <c r="L573" s="4"/>
      <c r="M573" s="4"/>
      <c r="N573" s="2"/>
      <c r="O573" s="2"/>
      <c r="P573" s="2"/>
      <c r="Q573" s="643"/>
      <c r="R573" s="643"/>
      <c r="S573" s="896"/>
      <c r="T573" s="902"/>
      <c r="U573" s="646"/>
      <c r="V573" s="4"/>
      <c r="W573" s="4"/>
      <c r="X573" s="4"/>
      <c r="Y573" s="4"/>
      <c r="Z573" s="4"/>
    </row>
    <row r="574" spans="1:26" ht="15.75" customHeight="1" x14ac:dyDescent="0.2">
      <c r="A574" s="4"/>
      <c r="B574" s="4"/>
      <c r="C574" s="4"/>
      <c r="D574" s="4"/>
      <c r="E574" s="4"/>
      <c r="F574" s="4"/>
      <c r="G574" s="4"/>
      <c r="H574" s="4"/>
      <c r="I574" s="4"/>
      <c r="J574" s="4"/>
      <c r="K574" s="4"/>
      <c r="L574" s="4"/>
      <c r="M574" s="4"/>
      <c r="N574" s="2"/>
      <c r="O574" s="2"/>
      <c r="P574" s="2"/>
      <c r="Q574" s="643"/>
      <c r="R574" s="643"/>
      <c r="S574" s="896"/>
      <c r="T574" s="902"/>
      <c r="U574" s="646"/>
      <c r="V574" s="4"/>
      <c r="W574" s="4"/>
      <c r="X574" s="4"/>
      <c r="Y574" s="4"/>
      <c r="Z574" s="4"/>
    </row>
    <row r="575" spans="1:26" ht="15.75" customHeight="1" x14ac:dyDescent="0.2">
      <c r="A575" s="4"/>
      <c r="B575" s="4"/>
      <c r="C575" s="4"/>
      <c r="D575" s="4"/>
      <c r="E575" s="4"/>
      <c r="F575" s="4"/>
      <c r="G575" s="4"/>
      <c r="H575" s="4"/>
      <c r="I575" s="4"/>
      <c r="J575" s="4"/>
      <c r="K575" s="4"/>
      <c r="L575" s="4"/>
      <c r="M575" s="4"/>
      <c r="N575" s="2"/>
      <c r="O575" s="2"/>
      <c r="P575" s="2"/>
      <c r="Q575" s="643"/>
      <c r="R575" s="643"/>
      <c r="S575" s="896"/>
      <c r="T575" s="902"/>
      <c r="U575" s="646"/>
      <c r="V575" s="4"/>
      <c r="W575" s="4"/>
      <c r="X575" s="4"/>
      <c r="Y575" s="4"/>
      <c r="Z575" s="4"/>
    </row>
    <row r="576" spans="1:26" ht="15.75" customHeight="1" x14ac:dyDescent="0.2">
      <c r="A576" s="4"/>
      <c r="B576" s="4"/>
      <c r="C576" s="4"/>
      <c r="D576" s="4"/>
      <c r="E576" s="4"/>
      <c r="F576" s="4"/>
      <c r="G576" s="4"/>
      <c r="H576" s="4"/>
      <c r="I576" s="4"/>
      <c r="J576" s="4"/>
      <c r="K576" s="4"/>
      <c r="L576" s="4"/>
      <c r="M576" s="4"/>
      <c r="N576" s="2"/>
      <c r="O576" s="2"/>
      <c r="P576" s="2"/>
      <c r="Q576" s="643"/>
      <c r="R576" s="643"/>
      <c r="S576" s="896"/>
      <c r="T576" s="902"/>
      <c r="U576" s="646"/>
      <c r="V576" s="4"/>
      <c r="W576" s="4"/>
      <c r="X576" s="4"/>
      <c r="Y576" s="4"/>
      <c r="Z576" s="4"/>
    </row>
    <row r="577" spans="1:26" ht="15.75" customHeight="1" x14ac:dyDescent="0.2">
      <c r="A577" s="4"/>
      <c r="B577" s="4"/>
      <c r="C577" s="4"/>
      <c r="D577" s="4"/>
      <c r="E577" s="4"/>
      <c r="F577" s="4"/>
      <c r="G577" s="4"/>
      <c r="H577" s="4"/>
      <c r="I577" s="4"/>
      <c r="J577" s="4"/>
      <c r="K577" s="4"/>
      <c r="L577" s="4"/>
      <c r="M577" s="4"/>
      <c r="N577" s="2"/>
      <c r="O577" s="2"/>
      <c r="P577" s="2"/>
      <c r="Q577" s="643"/>
      <c r="R577" s="643"/>
      <c r="S577" s="896"/>
      <c r="T577" s="902"/>
      <c r="U577" s="646"/>
      <c r="V577" s="4"/>
      <c r="W577" s="4"/>
      <c r="X577" s="4"/>
      <c r="Y577" s="4"/>
      <c r="Z577" s="4"/>
    </row>
    <row r="578" spans="1:26" ht="15.75" customHeight="1" x14ac:dyDescent="0.2">
      <c r="A578" s="4"/>
      <c r="B578" s="4"/>
      <c r="C578" s="4"/>
      <c r="D578" s="4"/>
      <c r="E578" s="4"/>
      <c r="F578" s="4"/>
      <c r="G578" s="4"/>
      <c r="H578" s="4"/>
      <c r="I578" s="4"/>
      <c r="J578" s="4"/>
      <c r="K578" s="4"/>
      <c r="L578" s="4"/>
      <c r="M578" s="4"/>
      <c r="N578" s="2"/>
      <c r="O578" s="2"/>
      <c r="P578" s="2"/>
      <c r="Q578" s="643"/>
      <c r="R578" s="643"/>
      <c r="S578" s="896"/>
      <c r="T578" s="902"/>
      <c r="U578" s="646"/>
      <c r="V578" s="4"/>
      <c r="W578" s="4"/>
      <c r="X578" s="4"/>
      <c r="Y578" s="4"/>
      <c r="Z578" s="4"/>
    </row>
    <row r="579" spans="1:26" ht="15.75" customHeight="1" x14ac:dyDescent="0.2">
      <c r="A579" s="4"/>
      <c r="B579" s="4"/>
      <c r="C579" s="4"/>
      <c r="D579" s="4"/>
      <c r="E579" s="4"/>
      <c r="F579" s="4"/>
      <c r="G579" s="4"/>
      <c r="H579" s="4"/>
      <c r="I579" s="4"/>
      <c r="J579" s="4"/>
      <c r="K579" s="4"/>
      <c r="L579" s="4"/>
      <c r="M579" s="4"/>
      <c r="N579" s="2"/>
      <c r="O579" s="2"/>
      <c r="P579" s="2"/>
      <c r="Q579" s="643"/>
      <c r="R579" s="643"/>
      <c r="S579" s="896"/>
      <c r="T579" s="902"/>
      <c r="U579" s="646"/>
      <c r="V579" s="4"/>
      <c r="W579" s="4"/>
      <c r="X579" s="4"/>
      <c r="Y579" s="4"/>
      <c r="Z579" s="4"/>
    </row>
    <row r="580" spans="1:26" ht="15.75" customHeight="1" x14ac:dyDescent="0.2">
      <c r="A580" s="4"/>
      <c r="B580" s="4"/>
      <c r="C580" s="4"/>
      <c r="D580" s="4"/>
      <c r="E580" s="4"/>
      <c r="F580" s="4"/>
      <c r="G580" s="4"/>
      <c r="H580" s="4"/>
      <c r="I580" s="4"/>
      <c r="J580" s="4"/>
      <c r="K580" s="4"/>
      <c r="L580" s="4"/>
      <c r="M580" s="4"/>
      <c r="N580" s="2"/>
      <c r="O580" s="2"/>
      <c r="P580" s="2"/>
      <c r="Q580" s="643"/>
      <c r="R580" s="643"/>
      <c r="S580" s="896"/>
      <c r="T580" s="902"/>
      <c r="U580" s="646"/>
      <c r="V580" s="4"/>
      <c r="W580" s="4"/>
      <c r="X580" s="4"/>
      <c r="Y580" s="4"/>
      <c r="Z580" s="4"/>
    </row>
    <row r="581" spans="1:26" ht="15.75" customHeight="1" x14ac:dyDescent="0.2">
      <c r="A581" s="4"/>
      <c r="B581" s="4"/>
      <c r="C581" s="4"/>
      <c r="D581" s="4"/>
      <c r="E581" s="4"/>
      <c r="F581" s="4"/>
      <c r="G581" s="4"/>
      <c r="H581" s="4"/>
      <c r="I581" s="4"/>
      <c r="J581" s="4"/>
      <c r="K581" s="4"/>
      <c r="L581" s="4"/>
      <c r="M581" s="4"/>
      <c r="N581" s="2"/>
      <c r="O581" s="2"/>
      <c r="P581" s="2"/>
      <c r="Q581" s="643"/>
      <c r="R581" s="643"/>
      <c r="S581" s="896"/>
      <c r="T581" s="902"/>
      <c r="U581" s="646"/>
      <c r="V581" s="4"/>
      <c r="W581" s="4"/>
      <c r="X581" s="4"/>
      <c r="Y581" s="4"/>
      <c r="Z581" s="4"/>
    </row>
    <row r="582" spans="1:26" ht="15.75" customHeight="1" x14ac:dyDescent="0.2">
      <c r="A582" s="4"/>
      <c r="B582" s="4"/>
      <c r="C582" s="4"/>
      <c r="D582" s="4"/>
      <c r="E582" s="4"/>
      <c r="F582" s="4"/>
      <c r="G582" s="4"/>
      <c r="H582" s="4"/>
      <c r="I582" s="4"/>
      <c r="J582" s="4"/>
      <c r="K582" s="4"/>
      <c r="L582" s="4"/>
      <c r="M582" s="4"/>
      <c r="N582" s="2"/>
      <c r="O582" s="2"/>
      <c r="P582" s="2"/>
      <c r="Q582" s="643"/>
      <c r="R582" s="643"/>
      <c r="S582" s="896"/>
      <c r="T582" s="902"/>
      <c r="U582" s="646"/>
      <c r="V582" s="4"/>
      <c r="W582" s="4"/>
      <c r="X582" s="4"/>
      <c r="Y582" s="4"/>
      <c r="Z582" s="4"/>
    </row>
    <row r="583" spans="1:26" ht="15.75" customHeight="1" x14ac:dyDescent="0.2">
      <c r="A583" s="4"/>
      <c r="B583" s="4"/>
      <c r="C583" s="4"/>
      <c r="D583" s="4"/>
      <c r="E583" s="4"/>
      <c r="F583" s="4"/>
      <c r="G583" s="4"/>
      <c r="H583" s="4"/>
      <c r="I583" s="4"/>
      <c r="J583" s="4"/>
      <c r="K583" s="4"/>
      <c r="L583" s="4"/>
      <c r="M583" s="4"/>
      <c r="N583" s="2"/>
      <c r="O583" s="2"/>
      <c r="P583" s="2"/>
      <c r="Q583" s="643"/>
      <c r="R583" s="643"/>
      <c r="S583" s="896"/>
      <c r="T583" s="902"/>
      <c r="U583" s="646"/>
      <c r="V583" s="4"/>
      <c r="W583" s="4"/>
      <c r="X583" s="4"/>
      <c r="Y583" s="4"/>
      <c r="Z583" s="4"/>
    </row>
    <row r="584" spans="1:26" ht="15.75" customHeight="1" x14ac:dyDescent="0.2">
      <c r="A584" s="4"/>
      <c r="B584" s="4"/>
      <c r="C584" s="4"/>
      <c r="D584" s="4"/>
      <c r="E584" s="4"/>
      <c r="F584" s="4"/>
      <c r="G584" s="4"/>
      <c r="H584" s="4"/>
      <c r="I584" s="4"/>
      <c r="J584" s="4"/>
      <c r="K584" s="4"/>
      <c r="L584" s="4"/>
      <c r="M584" s="4"/>
      <c r="N584" s="2"/>
      <c r="O584" s="2"/>
      <c r="P584" s="2"/>
      <c r="Q584" s="643"/>
      <c r="R584" s="643"/>
      <c r="S584" s="896"/>
      <c r="T584" s="902"/>
      <c r="U584" s="646"/>
      <c r="V584" s="4"/>
      <c r="W584" s="4"/>
      <c r="X584" s="4"/>
      <c r="Y584" s="4"/>
      <c r="Z584" s="4"/>
    </row>
    <row r="585" spans="1:26" ht="15.75" customHeight="1" x14ac:dyDescent="0.2">
      <c r="A585" s="4"/>
      <c r="B585" s="4"/>
      <c r="C585" s="4"/>
      <c r="D585" s="4"/>
      <c r="E585" s="4"/>
      <c r="F585" s="4"/>
      <c r="G585" s="4"/>
      <c r="H585" s="4"/>
      <c r="I585" s="4"/>
      <c r="J585" s="4"/>
      <c r="K585" s="4"/>
      <c r="L585" s="4"/>
      <c r="M585" s="4"/>
      <c r="N585" s="2"/>
      <c r="O585" s="2"/>
      <c r="P585" s="2"/>
      <c r="Q585" s="643"/>
      <c r="R585" s="643"/>
      <c r="S585" s="896"/>
      <c r="T585" s="902"/>
      <c r="U585" s="646"/>
      <c r="V585" s="4"/>
      <c r="W585" s="4"/>
      <c r="X585" s="4"/>
      <c r="Y585" s="4"/>
      <c r="Z585" s="4"/>
    </row>
    <row r="586" spans="1:26" ht="15.75" customHeight="1" x14ac:dyDescent="0.2">
      <c r="A586" s="4"/>
      <c r="B586" s="4"/>
      <c r="C586" s="4"/>
      <c r="D586" s="4"/>
      <c r="E586" s="4"/>
      <c r="F586" s="4"/>
      <c r="G586" s="4"/>
      <c r="H586" s="4"/>
      <c r="I586" s="4"/>
      <c r="J586" s="4"/>
      <c r="K586" s="4"/>
      <c r="L586" s="4"/>
      <c r="M586" s="4"/>
      <c r="N586" s="2"/>
      <c r="O586" s="2"/>
      <c r="P586" s="2"/>
      <c r="Q586" s="643"/>
      <c r="R586" s="643"/>
      <c r="S586" s="896"/>
      <c r="T586" s="902"/>
      <c r="U586" s="646"/>
      <c r="V586" s="4"/>
      <c r="W586" s="4"/>
      <c r="X586" s="4"/>
      <c r="Y586" s="4"/>
      <c r="Z586" s="4"/>
    </row>
    <row r="587" spans="1:26" ht="15.75" customHeight="1" x14ac:dyDescent="0.2">
      <c r="A587" s="4"/>
      <c r="B587" s="4"/>
      <c r="C587" s="4"/>
      <c r="D587" s="4"/>
      <c r="E587" s="4"/>
      <c r="F587" s="4"/>
      <c r="G587" s="4"/>
      <c r="H587" s="4"/>
      <c r="I587" s="4"/>
      <c r="J587" s="4"/>
      <c r="K587" s="4"/>
      <c r="L587" s="4"/>
      <c r="M587" s="4"/>
      <c r="N587" s="2"/>
      <c r="O587" s="2"/>
      <c r="P587" s="2"/>
      <c r="Q587" s="643"/>
      <c r="R587" s="643"/>
      <c r="S587" s="896"/>
      <c r="T587" s="902"/>
      <c r="U587" s="646"/>
      <c r="V587" s="4"/>
      <c r="W587" s="4"/>
      <c r="X587" s="4"/>
      <c r="Y587" s="4"/>
      <c r="Z587" s="4"/>
    </row>
    <row r="588" spans="1:26" ht="15.75" customHeight="1" x14ac:dyDescent="0.2">
      <c r="A588" s="4"/>
      <c r="B588" s="4"/>
      <c r="C588" s="4"/>
      <c r="D588" s="4"/>
      <c r="E588" s="4"/>
      <c r="F588" s="4"/>
      <c r="G588" s="4"/>
      <c r="H588" s="4"/>
      <c r="I588" s="4"/>
      <c r="J588" s="4"/>
      <c r="K588" s="4"/>
      <c r="L588" s="4"/>
      <c r="M588" s="4"/>
      <c r="N588" s="2"/>
      <c r="O588" s="2"/>
      <c r="P588" s="2"/>
      <c r="Q588" s="643"/>
      <c r="R588" s="643"/>
      <c r="S588" s="896"/>
      <c r="T588" s="902"/>
      <c r="U588" s="646"/>
      <c r="V588" s="4"/>
      <c r="W588" s="4"/>
      <c r="X588" s="4"/>
      <c r="Y588" s="4"/>
      <c r="Z588" s="4"/>
    </row>
    <row r="589" spans="1:26" ht="15.75" customHeight="1" x14ac:dyDescent="0.2">
      <c r="A589" s="4"/>
      <c r="B589" s="4"/>
      <c r="C589" s="4"/>
      <c r="D589" s="4"/>
      <c r="E589" s="4"/>
      <c r="F589" s="4"/>
      <c r="G589" s="4"/>
      <c r="H589" s="4"/>
      <c r="I589" s="4"/>
      <c r="J589" s="4"/>
      <c r="K589" s="4"/>
      <c r="L589" s="4"/>
      <c r="M589" s="4"/>
      <c r="N589" s="2"/>
      <c r="O589" s="2"/>
      <c r="P589" s="2"/>
      <c r="Q589" s="643"/>
      <c r="R589" s="643"/>
      <c r="S589" s="896"/>
      <c r="T589" s="902"/>
      <c r="U589" s="646"/>
      <c r="V589" s="4"/>
      <c r="W589" s="4"/>
      <c r="X589" s="4"/>
      <c r="Y589" s="4"/>
      <c r="Z589" s="4"/>
    </row>
    <row r="590" spans="1:26" ht="15.75" customHeight="1" x14ac:dyDescent="0.2">
      <c r="A590" s="4"/>
      <c r="B590" s="4"/>
      <c r="C590" s="4"/>
      <c r="D590" s="4"/>
      <c r="E590" s="4"/>
      <c r="F590" s="4"/>
      <c r="G590" s="4"/>
      <c r="H590" s="4"/>
      <c r="I590" s="4"/>
      <c r="J590" s="4"/>
      <c r="K590" s="4"/>
      <c r="L590" s="4"/>
      <c r="M590" s="4"/>
      <c r="N590" s="2"/>
      <c r="O590" s="2"/>
      <c r="P590" s="2"/>
      <c r="Q590" s="643"/>
      <c r="R590" s="643"/>
      <c r="S590" s="896"/>
      <c r="T590" s="902"/>
      <c r="U590" s="646"/>
      <c r="V590" s="4"/>
      <c r="W590" s="4"/>
      <c r="X590" s="4"/>
      <c r="Y590" s="4"/>
      <c r="Z590" s="4"/>
    </row>
    <row r="591" spans="1:26" ht="15.75" customHeight="1" x14ac:dyDescent="0.2">
      <c r="A591" s="4"/>
      <c r="B591" s="4"/>
      <c r="C591" s="4"/>
      <c r="D591" s="4"/>
      <c r="E591" s="4"/>
      <c r="F591" s="4"/>
      <c r="G591" s="4"/>
      <c r="H591" s="4"/>
      <c r="I591" s="4"/>
      <c r="J591" s="4"/>
      <c r="K591" s="4"/>
      <c r="L591" s="4"/>
      <c r="M591" s="4"/>
      <c r="N591" s="2"/>
      <c r="O591" s="2"/>
      <c r="P591" s="2"/>
      <c r="Q591" s="643"/>
      <c r="R591" s="643"/>
      <c r="S591" s="896"/>
      <c r="T591" s="902"/>
      <c r="U591" s="646"/>
      <c r="V591" s="4"/>
      <c r="W591" s="4"/>
      <c r="X591" s="4"/>
      <c r="Y591" s="4"/>
      <c r="Z591" s="4"/>
    </row>
    <row r="592" spans="1:26" ht="15.75" customHeight="1" x14ac:dyDescent="0.2">
      <c r="A592" s="4"/>
      <c r="B592" s="4"/>
      <c r="C592" s="4"/>
      <c r="D592" s="4"/>
      <c r="E592" s="4"/>
      <c r="F592" s="4"/>
      <c r="G592" s="4"/>
      <c r="H592" s="4"/>
      <c r="I592" s="4"/>
      <c r="J592" s="4"/>
      <c r="K592" s="4"/>
      <c r="L592" s="4"/>
      <c r="M592" s="4"/>
      <c r="N592" s="2"/>
      <c r="O592" s="2"/>
      <c r="P592" s="2"/>
      <c r="Q592" s="643"/>
      <c r="R592" s="643"/>
      <c r="S592" s="896"/>
      <c r="T592" s="902"/>
      <c r="U592" s="646"/>
      <c r="V592" s="4"/>
      <c r="W592" s="4"/>
      <c r="X592" s="4"/>
      <c r="Y592" s="4"/>
      <c r="Z592" s="4"/>
    </row>
    <row r="593" spans="1:26" ht="15.75" customHeight="1" x14ac:dyDescent="0.2">
      <c r="A593" s="4"/>
      <c r="B593" s="4"/>
      <c r="C593" s="4"/>
      <c r="D593" s="4"/>
      <c r="E593" s="4"/>
      <c r="F593" s="4"/>
      <c r="G593" s="4"/>
      <c r="H593" s="4"/>
      <c r="I593" s="4"/>
      <c r="J593" s="4"/>
      <c r="K593" s="4"/>
      <c r="L593" s="4"/>
      <c r="M593" s="4"/>
      <c r="N593" s="2"/>
      <c r="O593" s="2"/>
      <c r="P593" s="2"/>
      <c r="Q593" s="643"/>
      <c r="R593" s="643"/>
      <c r="S593" s="896"/>
      <c r="T593" s="902"/>
      <c r="U593" s="646"/>
      <c r="V593" s="4"/>
      <c r="W593" s="4"/>
      <c r="X593" s="4"/>
      <c r="Y593" s="4"/>
      <c r="Z593" s="4"/>
    </row>
    <row r="594" spans="1:26" ht="15.75" customHeight="1" x14ac:dyDescent="0.2">
      <c r="A594" s="4"/>
      <c r="B594" s="4"/>
      <c r="C594" s="4"/>
      <c r="D594" s="4"/>
      <c r="E594" s="4"/>
      <c r="F594" s="4"/>
      <c r="G594" s="4"/>
      <c r="H594" s="4"/>
      <c r="I594" s="4"/>
      <c r="J594" s="4"/>
      <c r="K594" s="4"/>
      <c r="L594" s="4"/>
      <c r="M594" s="4"/>
      <c r="N594" s="2"/>
      <c r="O594" s="2"/>
      <c r="P594" s="2"/>
      <c r="Q594" s="643"/>
      <c r="R594" s="643"/>
      <c r="S594" s="896"/>
      <c r="T594" s="902"/>
      <c r="U594" s="646"/>
      <c r="V594" s="4"/>
      <c r="W594" s="4"/>
      <c r="X594" s="4"/>
      <c r="Y594" s="4"/>
      <c r="Z594" s="4"/>
    </row>
    <row r="595" spans="1:26" ht="15.75" customHeight="1" x14ac:dyDescent="0.2">
      <c r="A595" s="4"/>
      <c r="B595" s="4"/>
      <c r="C595" s="4"/>
      <c r="D595" s="4"/>
      <c r="E595" s="4"/>
      <c r="F595" s="4"/>
      <c r="G595" s="4"/>
      <c r="H595" s="4"/>
      <c r="I595" s="4"/>
      <c r="J595" s="4"/>
      <c r="K595" s="4"/>
      <c r="L595" s="4"/>
      <c r="M595" s="4"/>
      <c r="N595" s="2"/>
      <c r="O595" s="2"/>
      <c r="P595" s="2"/>
      <c r="Q595" s="643"/>
      <c r="R595" s="643"/>
      <c r="S595" s="896"/>
      <c r="T595" s="902"/>
      <c r="U595" s="646"/>
      <c r="V595" s="4"/>
      <c r="W595" s="4"/>
      <c r="X595" s="4"/>
      <c r="Y595" s="4"/>
      <c r="Z595" s="4"/>
    </row>
    <row r="596" spans="1:26" ht="15.75" customHeight="1" x14ac:dyDescent="0.2">
      <c r="A596" s="4"/>
      <c r="B596" s="4"/>
      <c r="C596" s="4"/>
      <c r="D596" s="4"/>
      <c r="E596" s="4"/>
      <c r="F596" s="4"/>
      <c r="G596" s="4"/>
      <c r="H596" s="4"/>
      <c r="I596" s="4"/>
      <c r="J596" s="4"/>
      <c r="K596" s="4"/>
      <c r="L596" s="4"/>
      <c r="M596" s="4"/>
      <c r="N596" s="2"/>
      <c r="O596" s="2"/>
      <c r="P596" s="2"/>
      <c r="Q596" s="643"/>
      <c r="R596" s="643"/>
      <c r="S596" s="896"/>
      <c r="T596" s="902"/>
      <c r="U596" s="646"/>
      <c r="V596" s="4"/>
      <c r="W596" s="4"/>
      <c r="X596" s="4"/>
      <c r="Y596" s="4"/>
      <c r="Z596" s="4"/>
    </row>
    <row r="597" spans="1:26" ht="15.75" customHeight="1" x14ac:dyDescent="0.2">
      <c r="A597" s="4"/>
      <c r="B597" s="4"/>
      <c r="C597" s="4"/>
      <c r="D597" s="4"/>
      <c r="E597" s="4"/>
      <c r="F597" s="4"/>
      <c r="G597" s="4"/>
      <c r="H597" s="4"/>
      <c r="I597" s="4"/>
      <c r="J597" s="4"/>
      <c r="K597" s="4"/>
      <c r="L597" s="4"/>
      <c r="M597" s="4"/>
      <c r="N597" s="2"/>
      <c r="O597" s="2"/>
      <c r="P597" s="2"/>
      <c r="Q597" s="643"/>
      <c r="R597" s="643"/>
      <c r="S597" s="896"/>
      <c r="T597" s="902"/>
      <c r="U597" s="646"/>
      <c r="V597" s="4"/>
      <c r="W597" s="4"/>
      <c r="X597" s="4"/>
      <c r="Y597" s="4"/>
      <c r="Z597" s="4"/>
    </row>
    <row r="598" spans="1:26" ht="15.75" customHeight="1" x14ac:dyDescent="0.2">
      <c r="A598" s="4"/>
      <c r="B598" s="4"/>
      <c r="C598" s="4"/>
      <c r="D598" s="4"/>
      <c r="E598" s="4"/>
      <c r="F598" s="4"/>
      <c r="G598" s="4"/>
      <c r="H598" s="4"/>
      <c r="I598" s="4"/>
      <c r="J598" s="4"/>
      <c r="K598" s="4"/>
      <c r="L598" s="4"/>
      <c r="M598" s="4"/>
      <c r="N598" s="2"/>
      <c r="O598" s="2"/>
      <c r="P598" s="2"/>
      <c r="Q598" s="643"/>
      <c r="R598" s="643"/>
      <c r="S598" s="896"/>
      <c r="T598" s="902"/>
      <c r="U598" s="646"/>
      <c r="V598" s="4"/>
      <c r="W598" s="4"/>
      <c r="X598" s="4"/>
      <c r="Y598" s="4"/>
      <c r="Z598" s="4"/>
    </row>
    <row r="599" spans="1:26" ht="15.75" customHeight="1" x14ac:dyDescent="0.2">
      <c r="A599" s="4"/>
      <c r="B599" s="4"/>
      <c r="C599" s="4"/>
      <c r="D599" s="4"/>
      <c r="E599" s="4"/>
      <c r="F599" s="4"/>
      <c r="G599" s="4"/>
      <c r="H599" s="4"/>
      <c r="I599" s="4"/>
      <c r="J599" s="4"/>
      <c r="K599" s="4"/>
      <c r="L599" s="4"/>
      <c r="M599" s="4"/>
      <c r="N599" s="2"/>
      <c r="O599" s="2"/>
      <c r="P599" s="2"/>
      <c r="Q599" s="643"/>
      <c r="R599" s="643"/>
      <c r="S599" s="896"/>
      <c r="T599" s="902"/>
      <c r="U599" s="646"/>
      <c r="V599" s="4"/>
      <c r="W599" s="4"/>
      <c r="X599" s="4"/>
      <c r="Y599" s="4"/>
      <c r="Z599" s="4"/>
    </row>
    <row r="600" spans="1:26" ht="15.75" customHeight="1" x14ac:dyDescent="0.2">
      <c r="A600" s="4"/>
      <c r="B600" s="4"/>
      <c r="C600" s="4"/>
      <c r="D600" s="4"/>
      <c r="E600" s="4"/>
      <c r="F600" s="4"/>
      <c r="G600" s="4"/>
      <c r="H600" s="4"/>
      <c r="I600" s="4"/>
      <c r="J600" s="4"/>
      <c r="K600" s="4"/>
      <c r="L600" s="4"/>
      <c r="M600" s="4"/>
      <c r="N600" s="2"/>
      <c r="O600" s="2"/>
      <c r="P600" s="2"/>
      <c r="Q600" s="643"/>
      <c r="R600" s="643"/>
      <c r="S600" s="896"/>
      <c r="T600" s="902"/>
      <c r="U600" s="646"/>
      <c r="V600" s="4"/>
      <c r="W600" s="4"/>
      <c r="X600" s="4"/>
      <c r="Y600" s="4"/>
      <c r="Z600" s="4"/>
    </row>
    <row r="601" spans="1:26" ht="15.75" customHeight="1" x14ac:dyDescent="0.2">
      <c r="A601" s="4"/>
      <c r="B601" s="4"/>
      <c r="C601" s="4"/>
      <c r="D601" s="4"/>
      <c r="E601" s="4"/>
      <c r="F601" s="4"/>
      <c r="G601" s="4"/>
      <c r="H601" s="4"/>
      <c r="I601" s="4"/>
      <c r="J601" s="4"/>
      <c r="K601" s="4"/>
      <c r="L601" s="4"/>
      <c r="M601" s="4"/>
      <c r="N601" s="2"/>
      <c r="O601" s="2"/>
      <c r="P601" s="2"/>
      <c r="Q601" s="643"/>
      <c r="R601" s="643"/>
      <c r="S601" s="896"/>
      <c r="T601" s="902"/>
      <c r="U601" s="646"/>
      <c r="V601" s="4"/>
      <c r="W601" s="4"/>
      <c r="X601" s="4"/>
      <c r="Y601" s="4"/>
      <c r="Z601" s="4"/>
    </row>
    <row r="602" spans="1:26" ht="15.75" customHeight="1" x14ac:dyDescent="0.2">
      <c r="A602" s="4"/>
      <c r="B602" s="4"/>
      <c r="C602" s="4"/>
      <c r="D602" s="4"/>
      <c r="E602" s="4"/>
      <c r="F602" s="4"/>
      <c r="G602" s="4"/>
      <c r="H602" s="4"/>
      <c r="I602" s="4"/>
      <c r="J602" s="4"/>
      <c r="K602" s="4"/>
      <c r="L602" s="4"/>
      <c r="M602" s="4"/>
      <c r="N602" s="2"/>
      <c r="O602" s="2"/>
      <c r="P602" s="2"/>
      <c r="Q602" s="643"/>
      <c r="R602" s="643"/>
      <c r="S602" s="896"/>
      <c r="T602" s="902"/>
      <c r="U602" s="646"/>
      <c r="V602" s="4"/>
      <c r="W602" s="4"/>
      <c r="X602" s="4"/>
      <c r="Y602" s="4"/>
      <c r="Z602" s="4"/>
    </row>
    <row r="603" spans="1:26" ht="15.75" customHeight="1" x14ac:dyDescent="0.2">
      <c r="A603" s="4"/>
      <c r="B603" s="4"/>
      <c r="C603" s="4"/>
      <c r="D603" s="4"/>
      <c r="E603" s="4"/>
      <c r="F603" s="4"/>
      <c r="G603" s="4"/>
      <c r="H603" s="4"/>
      <c r="I603" s="4"/>
      <c r="J603" s="4"/>
      <c r="K603" s="4"/>
      <c r="L603" s="4"/>
      <c r="M603" s="4"/>
      <c r="N603" s="2"/>
      <c r="O603" s="2"/>
      <c r="P603" s="2"/>
      <c r="Q603" s="643"/>
      <c r="R603" s="643"/>
      <c r="S603" s="896"/>
      <c r="T603" s="902"/>
      <c r="U603" s="646"/>
      <c r="V603" s="4"/>
      <c r="W603" s="4"/>
      <c r="X603" s="4"/>
      <c r="Y603" s="4"/>
      <c r="Z603" s="4"/>
    </row>
    <row r="604" spans="1:26" ht="15.75" customHeight="1" x14ac:dyDescent="0.2">
      <c r="A604" s="4"/>
      <c r="B604" s="4"/>
      <c r="C604" s="4"/>
      <c r="D604" s="4"/>
      <c r="E604" s="4"/>
      <c r="F604" s="4"/>
      <c r="G604" s="4"/>
      <c r="H604" s="4"/>
      <c r="I604" s="4"/>
      <c r="J604" s="4"/>
      <c r="K604" s="4"/>
      <c r="L604" s="4"/>
      <c r="M604" s="4"/>
      <c r="N604" s="2"/>
      <c r="O604" s="2"/>
      <c r="P604" s="2"/>
      <c r="Q604" s="643"/>
      <c r="R604" s="643"/>
      <c r="S604" s="896"/>
      <c r="T604" s="902"/>
      <c r="U604" s="646"/>
      <c r="V604" s="4"/>
      <c r="W604" s="4"/>
      <c r="X604" s="4"/>
      <c r="Y604" s="4"/>
      <c r="Z604" s="4"/>
    </row>
    <row r="605" spans="1:26" ht="15.75" customHeight="1" x14ac:dyDescent="0.2">
      <c r="A605" s="4"/>
      <c r="B605" s="4"/>
      <c r="C605" s="4"/>
      <c r="D605" s="4"/>
      <c r="E605" s="4"/>
      <c r="F605" s="4"/>
      <c r="G605" s="4"/>
      <c r="H605" s="4"/>
      <c r="I605" s="4"/>
      <c r="J605" s="4"/>
      <c r="K605" s="4"/>
      <c r="L605" s="4"/>
      <c r="M605" s="4"/>
      <c r="N605" s="2"/>
      <c r="O605" s="2"/>
      <c r="P605" s="2"/>
      <c r="Q605" s="643"/>
      <c r="R605" s="643"/>
      <c r="S605" s="896"/>
      <c r="T605" s="902"/>
      <c r="U605" s="646"/>
      <c r="V605" s="4"/>
      <c r="W605" s="4"/>
      <c r="X605" s="4"/>
      <c r="Y605" s="4"/>
      <c r="Z605" s="4"/>
    </row>
    <row r="606" spans="1:26" ht="15.75" customHeight="1" x14ac:dyDescent="0.2">
      <c r="A606" s="4"/>
      <c r="B606" s="4"/>
      <c r="C606" s="4"/>
      <c r="D606" s="4"/>
      <c r="E606" s="4"/>
      <c r="F606" s="4"/>
      <c r="G606" s="4"/>
      <c r="H606" s="4"/>
      <c r="I606" s="4"/>
      <c r="J606" s="4"/>
      <c r="K606" s="4"/>
      <c r="L606" s="4"/>
      <c r="M606" s="4"/>
      <c r="N606" s="2"/>
      <c r="O606" s="2"/>
      <c r="P606" s="2"/>
      <c r="Q606" s="643"/>
      <c r="R606" s="643"/>
      <c r="S606" s="896"/>
      <c r="T606" s="902"/>
      <c r="U606" s="646"/>
      <c r="V606" s="4"/>
      <c r="W606" s="4"/>
      <c r="X606" s="4"/>
      <c r="Y606" s="4"/>
      <c r="Z606" s="4"/>
    </row>
    <row r="607" spans="1:26" ht="15.75" customHeight="1" x14ac:dyDescent="0.2">
      <c r="A607" s="4"/>
      <c r="B607" s="4"/>
      <c r="C607" s="4"/>
      <c r="D607" s="4"/>
      <c r="E607" s="4"/>
      <c r="F607" s="4"/>
      <c r="G607" s="4"/>
      <c r="H607" s="4"/>
      <c r="I607" s="4"/>
      <c r="J607" s="4"/>
      <c r="K607" s="4"/>
      <c r="L607" s="4"/>
      <c r="M607" s="4"/>
      <c r="N607" s="2"/>
      <c r="O607" s="2"/>
      <c r="P607" s="2"/>
      <c r="Q607" s="643"/>
      <c r="R607" s="643"/>
      <c r="S607" s="896"/>
      <c r="T607" s="902"/>
      <c r="U607" s="646"/>
      <c r="V607" s="4"/>
      <c r="W607" s="4"/>
      <c r="X607" s="4"/>
      <c r="Y607" s="4"/>
      <c r="Z607" s="4"/>
    </row>
    <row r="608" spans="1:26" ht="15.75" customHeight="1" x14ac:dyDescent="0.2">
      <c r="A608" s="4"/>
      <c r="B608" s="4"/>
      <c r="C608" s="4"/>
      <c r="D608" s="4"/>
      <c r="E608" s="4"/>
      <c r="F608" s="4"/>
      <c r="G608" s="4"/>
      <c r="H608" s="4"/>
      <c r="I608" s="4"/>
      <c r="J608" s="4"/>
      <c r="K608" s="4"/>
      <c r="L608" s="4"/>
      <c r="M608" s="4"/>
      <c r="N608" s="2"/>
      <c r="O608" s="2"/>
      <c r="P608" s="2"/>
      <c r="Q608" s="643"/>
      <c r="R608" s="643"/>
      <c r="S608" s="896"/>
      <c r="T608" s="902"/>
      <c r="U608" s="646"/>
      <c r="V608" s="4"/>
      <c r="W608" s="4"/>
      <c r="X608" s="4"/>
      <c r="Y608" s="4"/>
      <c r="Z608" s="4"/>
    </row>
    <row r="609" spans="1:26" ht="15.75" customHeight="1" x14ac:dyDescent="0.2">
      <c r="A609" s="4"/>
      <c r="B609" s="4"/>
      <c r="C609" s="4"/>
      <c r="D609" s="4"/>
      <c r="E609" s="4"/>
      <c r="F609" s="4"/>
      <c r="G609" s="4"/>
      <c r="H609" s="4"/>
      <c r="I609" s="4"/>
      <c r="J609" s="4"/>
      <c r="K609" s="4"/>
      <c r="L609" s="4"/>
      <c r="M609" s="4"/>
      <c r="N609" s="2"/>
      <c r="O609" s="2"/>
      <c r="P609" s="2"/>
      <c r="Q609" s="643"/>
      <c r="R609" s="643"/>
      <c r="S609" s="896"/>
      <c r="T609" s="902"/>
      <c r="U609" s="646"/>
      <c r="V609" s="4"/>
      <c r="W609" s="4"/>
      <c r="X609" s="4"/>
      <c r="Y609" s="4"/>
      <c r="Z609" s="4"/>
    </row>
    <row r="610" spans="1:26" ht="15.75" customHeight="1" x14ac:dyDescent="0.2">
      <c r="A610" s="4"/>
      <c r="B610" s="4"/>
      <c r="C610" s="4"/>
      <c r="D610" s="4"/>
      <c r="E610" s="4"/>
      <c r="F610" s="4"/>
      <c r="G610" s="4"/>
      <c r="H610" s="4"/>
      <c r="I610" s="4"/>
      <c r="J610" s="4"/>
      <c r="K610" s="4"/>
      <c r="L610" s="4"/>
      <c r="M610" s="4"/>
      <c r="N610" s="2"/>
      <c r="O610" s="2"/>
      <c r="P610" s="2"/>
      <c r="Q610" s="643"/>
      <c r="R610" s="643"/>
      <c r="S610" s="896"/>
      <c r="T610" s="902"/>
      <c r="U610" s="646"/>
      <c r="V610" s="4"/>
      <c r="W610" s="4"/>
      <c r="X610" s="4"/>
      <c r="Y610" s="4"/>
      <c r="Z610" s="4"/>
    </row>
    <row r="611" spans="1:26" ht="15.75" customHeight="1" x14ac:dyDescent="0.2">
      <c r="A611" s="4"/>
      <c r="B611" s="4"/>
      <c r="C611" s="4"/>
      <c r="D611" s="4"/>
      <c r="E611" s="4"/>
      <c r="F611" s="4"/>
      <c r="G611" s="4"/>
      <c r="H611" s="4"/>
      <c r="I611" s="4"/>
      <c r="J611" s="4"/>
      <c r="K611" s="4"/>
      <c r="L611" s="4"/>
      <c r="M611" s="4"/>
      <c r="N611" s="2"/>
      <c r="O611" s="2"/>
      <c r="P611" s="2"/>
      <c r="Q611" s="643"/>
      <c r="R611" s="643"/>
      <c r="S611" s="896"/>
      <c r="T611" s="902"/>
      <c r="U611" s="646"/>
      <c r="V611" s="4"/>
      <c r="W611" s="4"/>
      <c r="X611" s="4"/>
      <c r="Y611" s="4"/>
      <c r="Z611" s="4"/>
    </row>
    <row r="612" spans="1:26" ht="15.75" customHeight="1" x14ac:dyDescent="0.2">
      <c r="A612" s="4"/>
      <c r="B612" s="4"/>
      <c r="C612" s="4"/>
      <c r="D612" s="4"/>
      <c r="E612" s="4"/>
      <c r="F612" s="4"/>
      <c r="G612" s="4"/>
      <c r="H612" s="4"/>
      <c r="I612" s="4"/>
      <c r="J612" s="4"/>
      <c r="K612" s="4"/>
      <c r="L612" s="4"/>
      <c r="M612" s="4"/>
      <c r="N612" s="2"/>
      <c r="O612" s="2"/>
      <c r="P612" s="2"/>
      <c r="Q612" s="643"/>
      <c r="R612" s="643"/>
      <c r="S612" s="896"/>
      <c r="T612" s="902"/>
      <c r="U612" s="646"/>
      <c r="V612" s="4"/>
      <c r="W612" s="4"/>
      <c r="X612" s="4"/>
      <c r="Y612" s="4"/>
      <c r="Z612" s="4"/>
    </row>
    <row r="613" spans="1:26" ht="15.75" customHeight="1" x14ac:dyDescent="0.2">
      <c r="A613" s="4"/>
      <c r="B613" s="4"/>
      <c r="C613" s="4"/>
      <c r="D613" s="4"/>
      <c r="E613" s="4"/>
      <c r="F613" s="4"/>
      <c r="G613" s="4"/>
      <c r="H613" s="4"/>
      <c r="I613" s="4"/>
      <c r="J613" s="4"/>
      <c r="K613" s="4"/>
      <c r="L613" s="4"/>
      <c r="M613" s="4"/>
      <c r="N613" s="2"/>
      <c r="O613" s="2"/>
      <c r="P613" s="2"/>
      <c r="Q613" s="643"/>
      <c r="R613" s="643"/>
      <c r="S613" s="896"/>
      <c r="T613" s="902"/>
      <c r="U613" s="646"/>
      <c r="V613" s="4"/>
      <c r="W613" s="4"/>
      <c r="X613" s="4"/>
      <c r="Y613" s="4"/>
      <c r="Z613" s="4"/>
    </row>
    <row r="614" spans="1:26" ht="15.75" customHeight="1" x14ac:dyDescent="0.2">
      <c r="A614" s="4"/>
      <c r="B614" s="4"/>
      <c r="C614" s="4"/>
      <c r="D614" s="4"/>
      <c r="E614" s="4"/>
      <c r="F614" s="4"/>
      <c r="G614" s="4"/>
      <c r="H614" s="4"/>
      <c r="I614" s="4"/>
      <c r="J614" s="4"/>
      <c r="K614" s="4"/>
      <c r="L614" s="4"/>
      <c r="M614" s="4"/>
      <c r="N614" s="2"/>
      <c r="O614" s="2"/>
      <c r="P614" s="2"/>
      <c r="Q614" s="643"/>
      <c r="R614" s="643"/>
      <c r="S614" s="896"/>
      <c r="T614" s="902"/>
      <c r="U614" s="646"/>
      <c r="V614" s="4"/>
      <c r="W614" s="4"/>
      <c r="X614" s="4"/>
      <c r="Y614" s="4"/>
      <c r="Z614" s="4"/>
    </row>
    <row r="615" spans="1:26" ht="15.75" customHeight="1" x14ac:dyDescent="0.2">
      <c r="A615" s="4"/>
      <c r="B615" s="4"/>
      <c r="C615" s="4"/>
      <c r="D615" s="4"/>
      <c r="E615" s="4"/>
      <c r="F615" s="4"/>
      <c r="G615" s="4"/>
      <c r="H615" s="4"/>
      <c r="I615" s="4"/>
      <c r="J615" s="4"/>
      <c r="K615" s="4"/>
      <c r="L615" s="4"/>
      <c r="M615" s="4"/>
      <c r="N615" s="2"/>
      <c r="O615" s="2"/>
      <c r="P615" s="2"/>
      <c r="Q615" s="643"/>
      <c r="R615" s="643"/>
      <c r="S615" s="896"/>
      <c r="T615" s="902"/>
      <c r="U615" s="646"/>
      <c r="V615" s="4"/>
      <c r="W615" s="4"/>
      <c r="X615" s="4"/>
      <c r="Y615" s="4"/>
      <c r="Z615" s="4"/>
    </row>
    <row r="616" spans="1:26" ht="15.75" customHeight="1" x14ac:dyDescent="0.2">
      <c r="A616" s="4"/>
      <c r="B616" s="4"/>
      <c r="C616" s="4"/>
      <c r="D616" s="4"/>
      <c r="E616" s="4"/>
      <c r="F616" s="4"/>
      <c r="G616" s="4"/>
      <c r="H616" s="4"/>
      <c r="I616" s="4"/>
      <c r="J616" s="4"/>
      <c r="K616" s="4"/>
      <c r="L616" s="4"/>
      <c r="M616" s="4"/>
      <c r="N616" s="2"/>
      <c r="O616" s="2"/>
      <c r="P616" s="2"/>
      <c r="Q616" s="643"/>
      <c r="R616" s="643"/>
      <c r="S616" s="896"/>
      <c r="T616" s="902"/>
      <c r="U616" s="646"/>
      <c r="V616" s="4"/>
      <c r="W616" s="4"/>
      <c r="X616" s="4"/>
      <c r="Y616" s="4"/>
      <c r="Z616" s="4"/>
    </row>
    <row r="617" spans="1:26" ht="15.75" customHeight="1" x14ac:dyDescent="0.2">
      <c r="A617" s="4"/>
      <c r="B617" s="4"/>
      <c r="C617" s="4"/>
      <c r="D617" s="4"/>
      <c r="E617" s="4"/>
      <c r="F617" s="4"/>
      <c r="G617" s="4"/>
      <c r="H617" s="4"/>
      <c r="I617" s="4"/>
      <c r="J617" s="4"/>
      <c r="K617" s="4"/>
      <c r="L617" s="4"/>
      <c r="M617" s="4"/>
      <c r="N617" s="2"/>
      <c r="O617" s="2"/>
      <c r="P617" s="2"/>
      <c r="Q617" s="643"/>
      <c r="R617" s="643"/>
      <c r="S617" s="896"/>
      <c r="T617" s="902"/>
      <c r="U617" s="646"/>
      <c r="V617" s="4"/>
      <c r="W617" s="4"/>
      <c r="X617" s="4"/>
      <c r="Y617" s="4"/>
      <c r="Z617" s="4"/>
    </row>
    <row r="618" spans="1:26" ht="15.75" customHeight="1" x14ac:dyDescent="0.2">
      <c r="A618" s="4"/>
      <c r="B618" s="4"/>
      <c r="C618" s="4"/>
      <c r="D618" s="4"/>
      <c r="E618" s="4"/>
      <c r="F618" s="4"/>
      <c r="G618" s="4"/>
      <c r="H618" s="4"/>
      <c r="I618" s="4"/>
      <c r="J618" s="4"/>
      <c r="K618" s="4"/>
      <c r="L618" s="4"/>
      <c r="M618" s="4"/>
      <c r="N618" s="2"/>
      <c r="O618" s="2"/>
      <c r="P618" s="2"/>
      <c r="Q618" s="643"/>
      <c r="R618" s="643"/>
      <c r="S618" s="896"/>
      <c r="T618" s="902"/>
      <c r="U618" s="646"/>
      <c r="V618" s="4"/>
      <c r="W618" s="4"/>
      <c r="X618" s="4"/>
      <c r="Y618" s="4"/>
      <c r="Z618" s="4"/>
    </row>
    <row r="619" spans="1:26" ht="15.75" customHeight="1" x14ac:dyDescent="0.2">
      <c r="A619" s="4"/>
      <c r="B619" s="4"/>
      <c r="C619" s="4"/>
      <c r="D619" s="4"/>
      <c r="E619" s="4"/>
      <c r="F619" s="4"/>
      <c r="G619" s="4"/>
      <c r="H619" s="4"/>
      <c r="I619" s="4"/>
      <c r="J619" s="4"/>
      <c r="K619" s="4"/>
      <c r="L619" s="4"/>
      <c r="M619" s="4"/>
      <c r="N619" s="2"/>
      <c r="O619" s="2"/>
      <c r="P619" s="2"/>
      <c r="Q619" s="643"/>
      <c r="R619" s="643"/>
      <c r="S619" s="896"/>
      <c r="T619" s="902"/>
      <c r="U619" s="646"/>
      <c r="V619" s="4"/>
      <c r="W619" s="4"/>
      <c r="X619" s="4"/>
      <c r="Y619" s="4"/>
      <c r="Z619" s="4"/>
    </row>
    <row r="620" spans="1:26" ht="15.75" customHeight="1" x14ac:dyDescent="0.2">
      <c r="A620" s="4"/>
      <c r="B620" s="4"/>
      <c r="C620" s="4"/>
      <c r="D620" s="4"/>
      <c r="E620" s="4"/>
      <c r="F620" s="4"/>
      <c r="G620" s="4"/>
      <c r="H620" s="4"/>
      <c r="I620" s="4"/>
      <c r="J620" s="4"/>
      <c r="K620" s="4"/>
      <c r="L620" s="4"/>
      <c r="M620" s="4"/>
      <c r="N620" s="2"/>
      <c r="O620" s="2"/>
      <c r="P620" s="2"/>
      <c r="Q620" s="643"/>
      <c r="R620" s="643"/>
      <c r="S620" s="896"/>
      <c r="T620" s="902"/>
      <c r="U620" s="646"/>
      <c r="V620" s="4"/>
      <c r="W620" s="4"/>
      <c r="X620" s="4"/>
      <c r="Y620" s="4"/>
      <c r="Z620" s="4"/>
    </row>
    <row r="621" spans="1:26" ht="15.75" customHeight="1" x14ac:dyDescent="0.2">
      <c r="A621" s="4"/>
      <c r="B621" s="4"/>
      <c r="C621" s="4"/>
      <c r="D621" s="4"/>
      <c r="E621" s="4"/>
      <c r="F621" s="4"/>
      <c r="G621" s="4"/>
      <c r="H621" s="4"/>
      <c r="I621" s="4"/>
      <c r="J621" s="4"/>
      <c r="K621" s="4"/>
      <c r="L621" s="4"/>
      <c r="M621" s="4"/>
      <c r="N621" s="2"/>
      <c r="O621" s="2"/>
      <c r="P621" s="2"/>
      <c r="Q621" s="643"/>
      <c r="R621" s="643"/>
      <c r="S621" s="896"/>
      <c r="T621" s="902"/>
      <c r="U621" s="646"/>
      <c r="V621" s="4"/>
      <c r="W621" s="4"/>
      <c r="X621" s="4"/>
      <c r="Y621" s="4"/>
      <c r="Z621" s="4"/>
    </row>
    <row r="622" spans="1:26" ht="15.75" customHeight="1" x14ac:dyDescent="0.2">
      <c r="A622" s="4"/>
      <c r="B622" s="4"/>
      <c r="C622" s="4"/>
      <c r="D622" s="4"/>
      <c r="E622" s="4"/>
      <c r="F622" s="4"/>
      <c r="G622" s="4"/>
      <c r="H622" s="4"/>
      <c r="I622" s="4"/>
      <c r="J622" s="4"/>
      <c r="K622" s="4"/>
      <c r="L622" s="4"/>
      <c r="M622" s="4"/>
      <c r="N622" s="2"/>
      <c r="O622" s="2"/>
      <c r="P622" s="2"/>
      <c r="Q622" s="643"/>
      <c r="R622" s="643"/>
      <c r="S622" s="896"/>
      <c r="T622" s="902"/>
      <c r="U622" s="646"/>
      <c r="V622" s="4"/>
      <c r="W622" s="4"/>
      <c r="X622" s="4"/>
      <c r="Y622" s="4"/>
      <c r="Z622" s="4"/>
    </row>
    <row r="623" spans="1:26" ht="15.75" customHeight="1" x14ac:dyDescent="0.2">
      <c r="A623" s="4"/>
      <c r="B623" s="4"/>
      <c r="C623" s="4"/>
      <c r="D623" s="4"/>
      <c r="E623" s="4"/>
      <c r="F623" s="4"/>
      <c r="G623" s="4"/>
      <c r="H623" s="4"/>
      <c r="I623" s="4"/>
      <c r="J623" s="4"/>
      <c r="K623" s="4"/>
      <c r="L623" s="4"/>
      <c r="M623" s="4"/>
      <c r="N623" s="2"/>
      <c r="O623" s="2"/>
      <c r="P623" s="2"/>
      <c r="Q623" s="643"/>
      <c r="R623" s="643"/>
      <c r="S623" s="896"/>
      <c r="T623" s="902"/>
      <c r="U623" s="646"/>
      <c r="V623" s="4"/>
      <c r="W623" s="4"/>
      <c r="X623" s="4"/>
      <c r="Y623" s="4"/>
      <c r="Z623" s="4"/>
    </row>
    <row r="624" spans="1:26" ht="15.75" customHeight="1" x14ac:dyDescent="0.2">
      <c r="A624" s="4"/>
      <c r="B624" s="4"/>
      <c r="C624" s="4"/>
      <c r="D624" s="4"/>
      <c r="E624" s="4"/>
      <c r="F624" s="4"/>
      <c r="G624" s="4"/>
      <c r="H624" s="4"/>
      <c r="I624" s="4"/>
      <c r="J624" s="4"/>
      <c r="K624" s="4"/>
      <c r="L624" s="4"/>
      <c r="M624" s="4"/>
      <c r="N624" s="2"/>
      <c r="O624" s="2"/>
      <c r="P624" s="2"/>
      <c r="Q624" s="643"/>
      <c r="R624" s="643"/>
      <c r="S624" s="896"/>
      <c r="T624" s="902"/>
      <c r="U624" s="646"/>
      <c r="V624" s="4"/>
      <c r="W624" s="4"/>
      <c r="X624" s="4"/>
      <c r="Y624" s="4"/>
      <c r="Z624" s="4"/>
    </row>
    <row r="625" spans="1:26" ht="15.75" customHeight="1" x14ac:dyDescent="0.2">
      <c r="A625" s="4"/>
      <c r="B625" s="4"/>
      <c r="C625" s="4"/>
      <c r="D625" s="4"/>
      <c r="E625" s="4"/>
      <c r="F625" s="4"/>
      <c r="G625" s="4"/>
      <c r="H625" s="4"/>
      <c r="I625" s="4"/>
      <c r="J625" s="4"/>
      <c r="K625" s="4"/>
      <c r="L625" s="4"/>
      <c r="M625" s="4"/>
      <c r="N625" s="2"/>
      <c r="O625" s="2"/>
      <c r="P625" s="2"/>
      <c r="Q625" s="643"/>
      <c r="R625" s="643"/>
      <c r="S625" s="896"/>
      <c r="T625" s="902"/>
      <c r="U625" s="646"/>
      <c r="V625" s="4"/>
      <c r="W625" s="4"/>
      <c r="X625" s="4"/>
      <c r="Y625" s="4"/>
      <c r="Z625" s="4"/>
    </row>
    <row r="626" spans="1:26" ht="15.75" customHeight="1" x14ac:dyDescent="0.2">
      <c r="A626" s="4"/>
      <c r="B626" s="4"/>
      <c r="C626" s="4"/>
      <c r="D626" s="4"/>
      <c r="E626" s="4"/>
      <c r="F626" s="4"/>
      <c r="G626" s="4"/>
      <c r="H626" s="4"/>
      <c r="I626" s="4"/>
      <c r="J626" s="4"/>
      <c r="K626" s="4"/>
      <c r="L626" s="4"/>
      <c r="M626" s="4"/>
      <c r="N626" s="2"/>
      <c r="O626" s="2"/>
      <c r="P626" s="2"/>
      <c r="Q626" s="643"/>
      <c r="R626" s="643"/>
      <c r="S626" s="896"/>
      <c r="T626" s="902"/>
      <c r="U626" s="646"/>
      <c r="V626" s="4"/>
      <c r="W626" s="4"/>
      <c r="X626" s="4"/>
      <c r="Y626" s="4"/>
      <c r="Z626" s="4"/>
    </row>
    <row r="627" spans="1:26" ht="15.75" customHeight="1" x14ac:dyDescent="0.2">
      <c r="A627" s="4"/>
      <c r="B627" s="4"/>
      <c r="C627" s="4"/>
      <c r="D627" s="4"/>
      <c r="E627" s="4"/>
      <c r="F627" s="4"/>
      <c r="G627" s="4"/>
      <c r="H627" s="4"/>
      <c r="I627" s="4"/>
      <c r="J627" s="4"/>
      <c r="K627" s="4"/>
      <c r="L627" s="4"/>
      <c r="M627" s="4"/>
      <c r="N627" s="2"/>
      <c r="O627" s="2"/>
      <c r="P627" s="2"/>
      <c r="Q627" s="643"/>
      <c r="R627" s="643"/>
      <c r="S627" s="896"/>
      <c r="T627" s="902"/>
      <c r="U627" s="646"/>
      <c r="V627" s="4"/>
      <c r="W627" s="4"/>
      <c r="X627" s="4"/>
      <c r="Y627" s="4"/>
      <c r="Z627" s="4"/>
    </row>
    <row r="628" spans="1:26" ht="15.75" customHeight="1" x14ac:dyDescent="0.2">
      <c r="A628" s="4"/>
      <c r="B628" s="4"/>
      <c r="C628" s="4"/>
      <c r="D628" s="4"/>
      <c r="E628" s="4"/>
      <c r="F628" s="4"/>
      <c r="G628" s="4"/>
      <c r="H628" s="4"/>
      <c r="I628" s="4"/>
      <c r="J628" s="4"/>
      <c r="K628" s="4"/>
      <c r="L628" s="4"/>
      <c r="M628" s="4"/>
      <c r="N628" s="2"/>
      <c r="O628" s="2"/>
      <c r="P628" s="2"/>
      <c r="Q628" s="643"/>
      <c r="R628" s="643"/>
      <c r="S628" s="896"/>
      <c r="T628" s="902"/>
      <c r="U628" s="646"/>
      <c r="V628" s="4"/>
      <c r="W628" s="4"/>
      <c r="X628" s="4"/>
      <c r="Y628" s="4"/>
      <c r="Z628" s="4"/>
    </row>
    <row r="629" spans="1:26" ht="15.75" customHeight="1" x14ac:dyDescent="0.2">
      <c r="A629" s="4"/>
      <c r="B629" s="4"/>
      <c r="C629" s="4"/>
      <c r="D629" s="4"/>
      <c r="E629" s="4"/>
      <c r="F629" s="4"/>
      <c r="G629" s="4"/>
      <c r="H629" s="4"/>
      <c r="I629" s="4"/>
      <c r="J629" s="4"/>
      <c r="K629" s="4"/>
      <c r="L629" s="4"/>
      <c r="M629" s="4"/>
      <c r="N629" s="2"/>
      <c r="O629" s="2"/>
      <c r="P629" s="2"/>
      <c r="Q629" s="643"/>
      <c r="R629" s="643"/>
      <c r="S629" s="896"/>
      <c r="T629" s="902"/>
      <c r="U629" s="646"/>
      <c r="V629" s="4"/>
      <c r="W629" s="4"/>
      <c r="X629" s="4"/>
      <c r="Y629" s="4"/>
      <c r="Z629" s="4"/>
    </row>
    <row r="630" spans="1:26" ht="15.75" customHeight="1" x14ac:dyDescent="0.2">
      <c r="A630" s="4"/>
      <c r="B630" s="4"/>
      <c r="C630" s="4"/>
      <c r="D630" s="4"/>
      <c r="E630" s="4"/>
      <c r="F630" s="4"/>
      <c r="G630" s="4"/>
      <c r="H630" s="4"/>
      <c r="I630" s="4"/>
      <c r="J630" s="4"/>
      <c r="K630" s="4"/>
      <c r="L630" s="4"/>
      <c r="M630" s="4"/>
      <c r="N630" s="2"/>
      <c r="O630" s="2"/>
      <c r="P630" s="2"/>
      <c r="Q630" s="643"/>
      <c r="R630" s="643"/>
      <c r="S630" s="896"/>
      <c r="T630" s="902"/>
      <c r="U630" s="646"/>
      <c r="V630" s="4"/>
      <c r="W630" s="4"/>
      <c r="X630" s="4"/>
      <c r="Y630" s="4"/>
      <c r="Z630" s="4"/>
    </row>
    <row r="631" spans="1:26" ht="15.75" customHeight="1" x14ac:dyDescent="0.2">
      <c r="A631" s="4"/>
      <c r="B631" s="4"/>
      <c r="C631" s="4"/>
      <c r="D631" s="4"/>
      <c r="E631" s="4"/>
      <c r="F631" s="4"/>
      <c r="G631" s="4"/>
      <c r="H631" s="4"/>
      <c r="I631" s="4"/>
      <c r="J631" s="4"/>
      <c r="K631" s="4"/>
      <c r="L631" s="4"/>
      <c r="M631" s="4"/>
      <c r="N631" s="2"/>
      <c r="O631" s="2"/>
      <c r="P631" s="2"/>
      <c r="Q631" s="643"/>
      <c r="R631" s="643"/>
      <c r="S631" s="896"/>
      <c r="T631" s="902"/>
      <c r="U631" s="646"/>
      <c r="V631" s="4"/>
      <c r="W631" s="4"/>
      <c r="X631" s="4"/>
      <c r="Y631" s="4"/>
      <c r="Z631" s="4"/>
    </row>
    <row r="632" spans="1:26" ht="15.75" customHeight="1" x14ac:dyDescent="0.2">
      <c r="A632" s="4"/>
      <c r="B632" s="4"/>
      <c r="C632" s="4"/>
      <c r="D632" s="4"/>
      <c r="E632" s="4"/>
      <c r="F632" s="4"/>
      <c r="G632" s="4"/>
      <c r="H632" s="4"/>
      <c r="I632" s="4"/>
      <c r="J632" s="4"/>
      <c r="K632" s="4"/>
      <c r="L632" s="4"/>
      <c r="M632" s="4"/>
      <c r="N632" s="2"/>
      <c r="O632" s="2"/>
      <c r="P632" s="2"/>
      <c r="Q632" s="643"/>
      <c r="R632" s="643"/>
      <c r="S632" s="896"/>
      <c r="T632" s="902"/>
      <c r="U632" s="646"/>
      <c r="V632" s="4"/>
      <c r="W632" s="4"/>
      <c r="X632" s="4"/>
      <c r="Y632" s="4"/>
      <c r="Z632" s="4"/>
    </row>
    <row r="633" spans="1:26" ht="15.75" customHeight="1" x14ac:dyDescent="0.2">
      <c r="A633" s="4"/>
      <c r="B633" s="4"/>
      <c r="C633" s="4"/>
      <c r="D633" s="4"/>
      <c r="E633" s="4"/>
      <c r="F633" s="4"/>
      <c r="G633" s="4"/>
      <c r="H633" s="4"/>
      <c r="I633" s="4"/>
      <c r="J633" s="4"/>
      <c r="K633" s="4"/>
      <c r="L633" s="4"/>
      <c r="M633" s="4"/>
      <c r="N633" s="2"/>
      <c r="O633" s="2"/>
      <c r="P633" s="2"/>
      <c r="Q633" s="643"/>
      <c r="R633" s="643"/>
      <c r="S633" s="896"/>
      <c r="T633" s="902"/>
      <c r="U633" s="646"/>
      <c r="V633" s="4"/>
      <c r="W633" s="4"/>
      <c r="X633" s="4"/>
      <c r="Y633" s="4"/>
      <c r="Z633" s="4"/>
    </row>
    <row r="634" spans="1:26" ht="15.75" customHeight="1" x14ac:dyDescent="0.2">
      <c r="A634" s="4"/>
      <c r="B634" s="4"/>
      <c r="C634" s="4"/>
      <c r="D634" s="4"/>
      <c r="E634" s="4"/>
      <c r="F634" s="4"/>
      <c r="G634" s="4"/>
      <c r="H634" s="4"/>
      <c r="I634" s="4"/>
      <c r="J634" s="4"/>
      <c r="K634" s="4"/>
      <c r="L634" s="4"/>
      <c r="M634" s="4"/>
      <c r="N634" s="2"/>
      <c r="O634" s="2"/>
      <c r="P634" s="2"/>
      <c r="Q634" s="643"/>
      <c r="R634" s="643"/>
      <c r="S634" s="896"/>
      <c r="T634" s="902"/>
      <c r="U634" s="646"/>
      <c r="V634" s="4"/>
      <c r="W634" s="4"/>
      <c r="X634" s="4"/>
      <c r="Y634" s="4"/>
      <c r="Z634" s="4"/>
    </row>
    <row r="635" spans="1:26" ht="15.75" customHeight="1" x14ac:dyDescent="0.2">
      <c r="A635" s="4"/>
      <c r="B635" s="4"/>
      <c r="C635" s="4"/>
      <c r="D635" s="4"/>
      <c r="E635" s="4"/>
      <c r="F635" s="4"/>
      <c r="G635" s="4"/>
      <c r="H635" s="4"/>
      <c r="I635" s="4"/>
      <c r="J635" s="4"/>
      <c r="K635" s="4"/>
      <c r="L635" s="4"/>
      <c r="M635" s="4"/>
      <c r="N635" s="2"/>
      <c r="O635" s="2"/>
      <c r="P635" s="2"/>
      <c r="Q635" s="643"/>
      <c r="R635" s="643"/>
      <c r="S635" s="896"/>
      <c r="T635" s="902"/>
      <c r="U635" s="646"/>
      <c r="V635" s="4"/>
      <c r="W635" s="4"/>
      <c r="X635" s="4"/>
      <c r="Y635" s="4"/>
      <c r="Z635" s="4"/>
    </row>
    <row r="636" spans="1:26" ht="15.75" customHeight="1" x14ac:dyDescent="0.2">
      <c r="A636" s="4"/>
      <c r="B636" s="4"/>
      <c r="C636" s="4"/>
      <c r="D636" s="4"/>
      <c r="E636" s="4"/>
      <c r="F636" s="4"/>
      <c r="G636" s="4"/>
      <c r="H636" s="4"/>
      <c r="I636" s="4"/>
      <c r="J636" s="4"/>
      <c r="K636" s="4"/>
      <c r="L636" s="4"/>
      <c r="M636" s="4"/>
      <c r="N636" s="2"/>
      <c r="O636" s="2"/>
      <c r="P636" s="2"/>
      <c r="Q636" s="643"/>
      <c r="R636" s="643"/>
      <c r="S636" s="896"/>
      <c r="T636" s="902"/>
      <c r="U636" s="646"/>
      <c r="V636" s="4"/>
      <c r="W636" s="4"/>
      <c r="X636" s="4"/>
      <c r="Y636" s="4"/>
      <c r="Z636" s="4"/>
    </row>
    <row r="637" spans="1:26" ht="15.75" customHeight="1" x14ac:dyDescent="0.2">
      <c r="A637" s="4"/>
      <c r="B637" s="4"/>
      <c r="C637" s="4"/>
      <c r="D637" s="4"/>
      <c r="E637" s="4"/>
      <c r="F637" s="4"/>
      <c r="G637" s="4"/>
      <c r="H637" s="4"/>
      <c r="I637" s="4"/>
      <c r="J637" s="4"/>
      <c r="K637" s="4"/>
      <c r="L637" s="4"/>
      <c r="M637" s="4"/>
      <c r="N637" s="2"/>
      <c r="O637" s="2"/>
      <c r="P637" s="2"/>
      <c r="Q637" s="643"/>
      <c r="R637" s="643"/>
      <c r="S637" s="896"/>
      <c r="T637" s="902"/>
      <c r="U637" s="646"/>
      <c r="V637" s="4"/>
      <c r="W637" s="4"/>
      <c r="X637" s="4"/>
      <c r="Y637" s="4"/>
      <c r="Z637" s="4"/>
    </row>
    <row r="638" spans="1:26" ht="15.75" customHeight="1" x14ac:dyDescent="0.2">
      <c r="A638" s="4"/>
      <c r="B638" s="4"/>
      <c r="C638" s="4"/>
      <c r="D638" s="4"/>
      <c r="E638" s="4"/>
      <c r="F638" s="4"/>
      <c r="G638" s="4"/>
      <c r="H638" s="4"/>
      <c r="I638" s="4"/>
      <c r="J638" s="4"/>
      <c r="K638" s="4"/>
      <c r="L638" s="4"/>
      <c r="M638" s="4"/>
      <c r="N638" s="2"/>
      <c r="O638" s="2"/>
      <c r="P638" s="2"/>
      <c r="Q638" s="643"/>
      <c r="R638" s="643"/>
      <c r="S638" s="896"/>
      <c r="T638" s="902"/>
      <c r="U638" s="646"/>
      <c r="V638" s="4"/>
      <c r="W638" s="4"/>
      <c r="X638" s="4"/>
      <c r="Y638" s="4"/>
      <c r="Z638" s="4"/>
    </row>
    <row r="639" spans="1:26" ht="15.75" customHeight="1" x14ac:dyDescent="0.2">
      <c r="A639" s="4"/>
      <c r="B639" s="4"/>
      <c r="C639" s="4"/>
      <c r="D639" s="4"/>
      <c r="E639" s="4"/>
      <c r="F639" s="4"/>
      <c r="G639" s="4"/>
      <c r="H639" s="4"/>
      <c r="I639" s="4"/>
      <c r="J639" s="4"/>
      <c r="K639" s="4"/>
      <c r="L639" s="4"/>
      <c r="M639" s="4"/>
      <c r="N639" s="2"/>
      <c r="O639" s="2"/>
      <c r="P639" s="2"/>
      <c r="Q639" s="643"/>
      <c r="R639" s="643"/>
      <c r="S639" s="896"/>
      <c r="T639" s="902"/>
      <c r="U639" s="646"/>
      <c r="V639" s="4"/>
      <c r="W639" s="4"/>
      <c r="X639" s="4"/>
      <c r="Y639" s="4"/>
      <c r="Z639" s="4"/>
    </row>
    <row r="640" spans="1:26" ht="15.75" customHeight="1" x14ac:dyDescent="0.2">
      <c r="A640" s="4"/>
      <c r="B640" s="4"/>
      <c r="C640" s="4"/>
      <c r="D640" s="4"/>
      <c r="E640" s="4"/>
      <c r="F640" s="4"/>
      <c r="G640" s="4"/>
      <c r="H640" s="4"/>
      <c r="I640" s="4"/>
      <c r="J640" s="4"/>
      <c r="K640" s="4"/>
      <c r="L640" s="4"/>
      <c r="M640" s="4"/>
      <c r="N640" s="2"/>
      <c r="O640" s="2"/>
      <c r="P640" s="2"/>
      <c r="Q640" s="643"/>
      <c r="R640" s="643"/>
      <c r="S640" s="896"/>
      <c r="T640" s="902"/>
      <c r="U640" s="646"/>
      <c r="V640" s="4"/>
      <c r="W640" s="4"/>
      <c r="X640" s="4"/>
      <c r="Y640" s="4"/>
      <c r="Z640" s="4"/>
    </row>
    <row r="641" spans="1:26" ht="15.75" customHeight="1" x14ac:dyDescent="0.2">
      <c r="A641" s="4"/>
      <c r="B641" s="4"/>
      <c r="C641" s="4"/>
      <c r="D641" s="4"/>
      <c r="E641" s="4"/>
      <c r="F641" s="4"/>
      <c r="G641" s="4"/>
      <c r="H641" s="4"/>
      <c r="I641" s="4"/>
      <c r="J641" s="4"/>
      <c r="K641" s="4"/>
      <c r="L641" s="4"/>
      <c r="M641" s="4"/>
      <c r="N641" s="2"/>
      <c r="O641" s="2"/>
      <c r="P641" s="2"/>
      <c r="Q641" s="643"/>
      <c r="R641" s="643"/>
      <c r="S641" s="896"/>
      <c r="T641" s="902"/>
      <c r="U641" s="646"/>
      <c r="V641" s="4"/>
      <c r="W641" s="4"/>
      <c r="X641" s="4"/>
      <c r="Y641" s="4"/>
      <c r="Z641" s="4"/>
    </row>
    <row r="642" spans="1:26" ht="15.75" customHeight="1" x14ac:dyDescent="0.2">
      <c r="A642" s="4"/>
      <c r="B642" s="4"/>
      <c r="C642" s="4"/>
      <c r="D642" s="4"/>
      <c r="E642" s="4"/>
      <c r="F642" s="4"/>
      <c r="G642" s="4"/>
      <c r="H642" s="4"/>
      <c r="I642" s="4"/>
      <c r="J642" s="4"/>
      <c r="K642" s="4"/>
      <c r="L642" s="4"/>
      <c r="M642" s="4"/>
      <c r="N642" s="2"/>
      <c r="O642" s="2"/>
      <c r="P642" s="2"/>
      <c r="Q642" s="643"/>
      <c r="R642" s="643"/>
      <c r="S642" s="896"/>
      <c r="T642" s="902"/>
      <c r="U642" s="646"/>
      <c r="V642" s="4"/>
      <c r="W642" s="4"/>
      <c r="X642" s="4"/>
      <c r="Y642" s="4"/>
      <c r="Z642" s="4"/>
    </row>
    <row r="643" spans="1:26" ht="15.75" customHeight="1" x14ac:dyDescent="0.2">
      <c r="A643" s="4"/>
      <c r="B643" s="4"/>
      <c r="C643" s="4"/>
      <c r="D643" s="4"/>
      <c r="E643" s="4"/>
      <c r="F643" s="4"/>
      <c r="G643" s="4"/>
      <c r="H643" s="4"/>
      <c r="I643" s="4"/>
      <c r="J643" s="4"/>
      <c r="K643" s="4"/>
      <c r="L643" s="4"/>
      <c r="M643" s="4"/>
      <c r="N643" s="2"/>
      <c r="O643" s="2"/>
      <c r="P643" s="2"/>
      <c r="Q643" s="643"/>
      <c r="R643" s="643"/>
      <c r="S643" s="896"/>
      <c r="T643" s="902"/>
      <c r="U643" s="646"/>
      <c r="V643" s="4"/>
      <c r="W643" s="4"/>
      <c r="X643" s="4"/>
      <c r="Y643" s="4"/>
      <c r="Z643" s="4"/>
    </row>
    <row r="644" spans="1:26" ht="15.75" customHeight="1" x14ac:dyDescent="0.2">
      <c r="A644" s="4"/>
      <c r="B644" s="4"/>
      <c r="C644" s="4"/>
      <c r="D644" s="4"/>
      <c r="E644" s="4"/>
      <c r="F644" s="4"/>
      <c r="G644" s="4"/>
      <c r="H644" s="4"/>
      <c r="I644" s="4"/>
      <c r="J644" s="4"/>
      <c r="K644" s="4"/>
      <c r="L644" s="4"/>
      <c r="M644" s="4"/>
      <c r="N644" s="2"/>
      <c r="O644" s="2"/>
      <c r="P644" s="2"/>
      <c r="Q644" s="643"/>
      <c r="R644" s="643"/>
      <c r="S644" s="896"/>
      <c r="T644" s="902"/>
      <c r="U644" s="646"/>
      <c r="V644" s="4"/>
      <c r="W644" s="4"/>
      <c r="X644" s="4"/>
      <c r="Y644" s="4"/>
      <c r="Z644" s="4"/>
    </row>
    <row r="645" spans="1:26" ht="15.75" customHeight="1" x14ac:dyDescent="0.2">
      <c r="A645" s="4"/>
      <c r="B645" s="4"/>
      <c r="C645" s="4"/>
      <c r="D645" s="4"/>
      <c r="E645" s="4"/>
      <c r="F645" s="4"/>
      <c r="G645" s="4"/>
      <c r="H645" s="4"/>
      <c r="I645" s="4"/>
      <c r="J645" s="4"/>
      <c r="K645" s="4"/>
      <c r="L645" s="4"/>
      <c r="M645" s="4"/>
      <c r="N645" s="2"/>
      <c r="O645" s="2"/>
      <c r="P645" s="2"/>
      <c r="Q645" s="643"/>
      <c r="R645" s="643"/>
      <c r="S645" s="896"/>
      <c r="T645" s="902"/>
      <c r="U645" s="646"/>
      <c r="V645" s="4"/>
      <c r="W645" s="4"/>
      <c r="X645" s="4"/>
      <c r="Y645" s="4"/>
      <c r="Z645" s="4"/>
    </row>
    <row r="646" spans="1:26" ht="15.75" customHeight="1" x14ac:dyDescent="0.2">
      <c r="A646" s="4"/>
      <c r="B646" s="4"/>
      <c r="C646" s="4"/>
      <c r="D646" s="4"/>
      <c r="E646" s="4"/>
      <c r="F646" s="4"/>
      <c r="G646" s="4"/>
      <c r="H646" s="4"/>
      <c r="I646" s="4"/>
      <c r="J646" s="4"/>
      <c r="K646" s="4"/>
      <c r="L646" s="4"/>
      <c r="M646" s="4"/>
      <c r="N646" s="2"/>
      <c r="O646" s="2"/>
      <c r="P646" s="2"/>
      <c r="Q646" s="643"/>
      <c r="R646" s="643"/>
      <c r="S646" s="896"/>
      <c r="T646" s="902"/>
      <c r="U646" s="646"/>
      <c r="V646" s="4"/>
      <c r="W646" s="4"/>
      <c r="X646" s="4"/>
      <c r="Y646" s="4"/>
      <c r="Z646" s="4"/>
    </row>
    <row r="647" spans="1:26" ht="15.75" customHeight="1" x14ac:dyDescent="0.2">
      <c r="A647" s="4"/>
      <c r="B647" s="4"/>
      <c r="C647" s="4"/>
      <c r="D647" s="4"/>
      <c r="E647" s="4"/>
      <c r="F647" s="4"/>
      <c r="G647" s="4"/>
      <c r="H647" s="4"/>
      <c r="I647" s="4"/>
      <c r="J647" s="4"/>
      <c r="K647" s="4"/>
      <c r="L647" s="4"/>
      <c r="M647" s="4"/>
      <c r="N647" s="2"/>
      <c r="O647" s="2"/>
      <c r="P647" s="2"/>
      <c r="Q647" s="643"/>
      <c r="R647" s="643"/>
      <c r="S647" s="896"/>
      <c r="T647" s="902"/>
      <c r="U647" s="646"/>
      <c r="V647" s="4"/>
      <c r="W647" s="4"/>
      <c r="X647" s="4"/>
      <c r="Y647" s="4"/>
      <c r="Z647" s="4"/>
    </row>
    <row r="648" spans="1:26" ht="15.75" customHeight="1" x14ac:dyDescent="0.2">
      <c r="A648" s="4"/>
      <c r="B648" s="4"/>
      <c r="C648" s="4"/>
      <c r="D648" s="4"/>
      <c r="E648" s="4"/>
      <c r="F648" s="4"/>
      <c r="G648" s="4"/>
      <c r="H648" s="4"/>
      <c r="I648" s="4"/>
      <c r="J648" s="4"/>
      <c r="K648" s="4"/>
      <c r="L648" s="4"/>
      <c r="M648" s="4"/>
      <c r="N648" s="2"/>
      <c r="O648" s="2"/>
      <c r="P648" s="2"/>
      <c r="Q648" s="643"/>
      <c r="R648" s="643"/>
      <c r="S648" s="896"/>
      <c r="T648" s="902"/>
      <c r="U648" s="646"/>
      <c r="V648" s="4"/>
      <c r="W648" s="4"/>
      <c r="X648" s="4"/>
      <c r="Y648" s="4"/>
      <c r="Z648" s="4"/>
    </row>
    <row r="649" spans="1:26" ht="15.75" customHeight="1" x14ac:dyDescent="0.2">
      <c r="A649" s="4"/>
      <c r="B649" s="4"/>
      <c r="C649" s="4"/>
      <c r="D649" s="4"/>
      <c r="E649" s="4"/>
      <c r="F649" s="4"/>
      <c r="G649" s="4"/>
      <c r="H649" s="4"/>
      <c r="I649" s="4"/>
      <c r="J649" s="4"/>
      <c r="K649" s="4"/>
      <c r="L649" s="4"/>
      <c r="M649" s="4"/>
      <c r="N649" s="2"/>
      <c r="O649" s="2"/>
      <c r="P649" s="2"/>
      <c r="Q649" s="643"/>
      <c r="R649" s="643"/>
      <c r="S649" s="896"/>
      <c r="T649" s="902"/>
      <c r="U649" s="646"/>
      <c r="V649" s="4"/>
      <c r="W649" s="4"/>
      <c r="X649" s="4"/>
      <c r="Y649" s="4"/>
      <c r="Z649" s="4"/>
    </row>
    <row r="650" spans="1:26" ht="15.75" customHeight="1" x14ac:dyDescent="0.2">
      <c r="A650" s="4"/>
      <c r="B650" s="4"/>
      <c r="C650" s="4"/>
      <c r="D650" s="4"/>
      <c r="E650" s="4"/>
      <c r="F650" s="4"/>
      <c r="G650" s="4"/>
      <c r="H650" s="4"/>
      <c r="I650" s="4"/>
      <c r="J650" s="4"/>
      <c r="K650" s="4"/>
      <c r="L650" s="4"/>
      <c r="M650" s="4"/>
      <c r="N650" s="2"/>
      <c r="O650" s="2"/>
      <c r="P650" s="2"/>
      <c r="Q650" s="643"/>
      <c r="R650" s="643"/>
      <c r="S650" s="896"/>
      <c r="T650" s="902"/>
      <c r="U650" s="646"/>
      <c r="V650" s="4"/>
      <c r="W650" s="4"/>
      <c r="X650" s="4"/>
      <c r="Y650" s="4"/>
      <c r="Z650" s="4"/>
    </row>
    <row r="651" spans="1:26" ht="15.75" customHeight="1" x14ac:dyDescent="0.2">
      <c r="A651" s="4"/>
      <c r="B651" s="4"/>
      <c r="C651" s="4"/>
      <c r="D651" s="4"/>
      <c r="E651" s="4"/>
      <c r="F651" s="4"/>
      <c r="G651" s="4"/>
      <c r="H651" s="4"/>
      <c r="I651" s="4"/>
      <c r="J651" s="4"/>
      <c r="K651" s="4"/>
      <c r="L651" s="4"/>
      <c r="M651" s="4"/>
      <c r="N651" s="2"/>
      <c r="O651" s="2"/>
      <c r="P651" s="2"/>
      <c r="Q651" s="643"/>
      <c r="R651" s="643"/>
      <c r="S651" s="896"/>
      <c r="T651" s="902"/>
      <c r="U651" s="646"/>
      <c r="V651" s="4"/>
      <c r="W651" s="4"/>
      <c r="X651" s="4"/>
      <c r="Y651" s="4"/>
      <c r="Z651" s="4"/>
    </row>
    <row r="652" spans="1:26" ht="15.75" customHeight="1" x14ac:dyDescent="0.2">
      <c r="A652" s="4"/>
      <c r="B652" s="4"/>
      <c r="C652" s="4"/>
      <c r="D652" s="4"/>
      <c r="E652" s="4"/>
      <c r="F652" s="4"/>
      <c r="G652" s="4"/>
      <c r="H652" s="4"/>
      <c r="I652" s="4"/>
      <c r="J652" s="4"/>
      <c r="K652" s="4"/>
      <c r="L652" s="4"/>
      <c r="M652" s="4"/>
      <c r="N652" s="2"/>
      <c r="O652" s="2"/>
      <c r="P652" s="2"/>
      <c r="Q652" s="643"/>
      <c r="R652" s="643"/>
      <c r="S652" s="896"/>
      <c r="T652" s="902"/>
      <c r="U652" s="646"/>
      <c r="V652" s="4"/>
      <c r="W652" s="4"/>
      <c r="X652" s="4"/>
      <c r="Y652" s="4"/>
      <c r="Z652" s="4"/>
    </row>
    <row r="653" spans="1:26" ht="15.75" customHeight="1" x14ac:dyDescent="0.2">
      <c r="A653" s="4"/>
      <c r="B653" s="4"/>
      <c r="C653" s="4"/>
      <c r="D653" s="4"/>
      <c r="E653" s="4"/>
      <c r="F653" s="4"/>
      <c r="G653" s="4"/>
      <c r="H653" s="4"/>
      <c r="I653" s="4"/>
      <c r="J653" s="4"/>
      <c r="K653" s="4"/>
      <c r="L653" s="4"/>
      <c r="M653" s="4"/>
      <c r="N653" s="2"/>
      <c r="O653" s="2"/>
      <c r="P653" s="2"/>
      <c r="Q653" s="643"/>
      <c r="R653" s="643"/>
      <c r="S653" s="896"/>
      <c r="T653" s="902"/>
      <c r="U653" s="646"/>
      <c r="V653" s="4"/>
      <c r="W653" s="4"/>
      <c r="X653" s="4"/>
      <c r="Y653" s="4"/>
      <c r="Z653" s="4"/>
    </row>
    <row r="654" spans="1:26" ht="15.75" customHeight="1" x14ac:dyDescent="0.2">
      <c r="A654" s="4"/>
      <c r="B654" s="4"/>
      <c r="C654" s="4"/>
      <c r="D654" s="4"/>
      <c r="E654" s="4"/>
      <c r="F654" s="4"/>
      <c r="G654" s="4"/>
      <c r="H654" s="4"/>
      <c r="I654" s="4"/>
      <c r="J654" s="4"/>
      <c r="K654" s="4"/>
      <c r="L654" s="4"/>
      <c r="M654" s="4"/>
      <c r="N654" s="2"/>
      <c r="O654" s="2"/>
      <c r="P654" s="2"/>
      <c r="Q654" s="643"/>
      <c r="R654" s="643"/>
      <c r="S654" s="896"/>
      <c r="T654" s="902"/>
      <c r="U654" s="646"/>
      <c r="V654" s="4"/>
      <c r="W654" s="4"/>
      <c r="X654" s="4"/>
      <c r="Y654" s="4"/>
      <c r="Z654" s="4"/>
    </row>
    <row r="655" spans="1:26" ht="15.75" customHeight="1" x14ac:dyDescent="0.2">
      <c r="A655" s="4"/>
      <c r="B655" s="4"/>
      <c r="C655" s="4"/>
      <c r="D655" s="4"/>
      <c r="E655" s="4"/>
      <c r="F655" s="4"/>
      <c r="G655" s="4"/>
      <c r="H655" s="4"/>
      <c r="I655" s="4"/>
      <c r="J655" s="4"/>
      <c r="K655" s="4"/>
      <c r="L655" s="4"/>
      <c r="M655" s="4"/>
      <c r="N655" s="2"/>
      <c r="O655" s="2"/>
      <c r="P655" s="2"/>
      <c r="Q655" s="643"/>
      <c r="R655" s="643"/>
      <c r="S655" s="896"/>
      <c r="T655" s="902"/>
      <c r="U655" s="646"/>
      <c r="V655" s="4"/>
      <c r="W655" s="4"/>
      <c r="X655" s="4"/>
      <c r="Y655" s="4"/>
      <c r="Z655" s="4"/>
    </row>
    <row r="656" spans="1:26" ht="15.75" customHeight="1" x14ac:dyDescent="0.2">
      <c r="A656" s="4"/>
      <c r="B656" s="4"/>
      <c r="C656" s="4"/>
      <c r="D656" s="4"/>
      <c r="E656" s="4"/>
      <c r="F656" s="4"/>
      <c r="G656" s="4"/>
      <c r="H656" s="4"/>
      <c r="I656" s="4"/>
      <c r="J656" s="4"/>
      <c r="K656" s="4"/>
      <c r="L656" s="4"/>
      <c r="M656" s="4"/>
      <c r="N656" s="2"/>
      <c r="O656" s="2"/>
      <c r="P656" s="2"/>
      <c r="Q656" s="643"/>
      <c r="R656" s="643"/>
      <c r="S656" s="896"/>
      <c r="T656" s="902"/>
      <c r="U656" s="646"/>
      <c r="V656" s="4"/>
      <c r="W656" s="4"/>
      <c r="X656" s="4"/>
      <c r="Y656" s="4"/>
      <c r="Z656" s="4"/>
    </row>
    <row r="657" spans="1:26" ht="15.75" customHeight="1" x14ac:dyDescent="0.2">
      <c r="A657" s="4"/>
      <c r="B657" s="4"/>
      <c r="C657" s="4"/>
      <c r="D657" s="4"/>
      <c r="E657" s="4"/>
      <c r="F657" s="4"/>
      <c r="G657" s="4"/>
      <c r="H657" s="4"/>
      <c r="I657" s="4"/>
      <c r="J657" s="4"/>
      <c r="K657" s="4"/>
      <c r="L657" s="4"/>
      <c r="M657" s="4"/>
      <c r="N657" s="2"/>
      <c r="O657" s="2"/>
      <c r="P657" s="2"/>
      <c r="Q657" s="643"/>
      <c r="R657" s="643"/>
      <c r="S657" s="896"/>
      <c r="T657" s="902"/>
      <c r="U657" s="646"/>
      <c r="V657" s="4"/>
      <c r="W657" s="4"/>
      <c r="X657" s="4"/>
      <c r="Y657" s="4"/>
      <c r="Z657" s="4"/>
    </row>
    <row r="658" spans="1:26" ht="15.75" customHeight="1" x14ac:dyDescent="0.2">
      <c r="A658" s="4"/>
      <c r="B658" s="4"/>
      <c r="C658" s="4"/>
      <c r="D658" s="4"/>
      <c r="E658" s="4"/>
      <c r="F658" s="4"/>
      <c r="G658" s="4"/>
      <c r="H658" s="4"/>
      <c r="I658" s="4"/>
      <c r="J658" s="4"/>
      <c r="K658" s="4"/>
      <c r="L658" s="4"/>
      <c r="M658" s="4"/>
      <c r="N658" s="2"/>
      <c r="O658" s="2"/>
      <c r="P658" s="2"/>
      <c r="Q658" s="643"/>
      <c r="R658" s="643"/>
      <c r="S658" s="896"/>
      <c r="T658" s="902"/>
      <c r="U658" s="646"/>
      <c r="V658" s="4"/>
      <c r="W658" s="4"/>
      <c r="X658" s="4"/>
      <c r="Y658" s="4"/>
      <c r="Z658" s="4"/>
    </row>
    <row r="659" spans="1:26" ht="15.75" customHeight="1" x14ac:dyDescent="0.2">
      <c r="A659" s="4"/>
      <c r="B659" s="4"/>
      <c r="C659" s="4"/>
      <c r="D659" s="4"/>
      <c r="E659" s="4"/>
      <c r="F659" s="4"/>
      <c r="G659" s="4"/>
      <c r="H659" s="4"/>
      <c r="I659" s="4"/>
      <c r="J659" s="4"/>
      <c r="K659" s="4"/>
      <c r="L659" s="4"/>
      <c r="M659" s="4"/>
      <c r="N659" s="2"/>
      <c r="O659" s="2"/>
      <c r="P659" s="2"/>
      <c r="Q659" s="643"/>
      <c r="R659" s="643"/>
      <c r="S659" s="896"/>
      <c r="T659" s="902"/>
      <c r="U659" s="646"/>
      <c r="V659" s="4"/>
      <c r="W659" s="4"/>
      <c r="X659" s="4"/>
      <c r="Y659" s="4"/>
      <c r="Z659" s="4"/>
    </row>
    <row r="660" spans="1:26" ht="15.75" customHeight="1" x14ac:dyDescent="0.2">
      <c r="A660" s="4"/>
      <c r="B660" s="4"/>
      <c r="C660" s="4"/>
      <c r="D660" s="4"/>
      <c r="E660" s="4"/>
      <c r="F660" s="4"/>
      <c r="G660" s="4"/>
      <c r="H660" s="4"/>
      <c r="I660" s="4"/>
      <c r="J660" s="4"/>
      <c r="K660" s="4"/>
      <c r="L660" s="4"/>
      <c r="M660" s="4"/>
      <c r="N660" s="2"/>
      <c r="O660" s="2"/>
      <c r="P660" s="2"/>
      <c r="Q660" s="643"/>
      <c r="R660" s="643"/>
      <c r="S660" s="896"/>
      <c r="T660" s="902"/>
      <c r="U660" s="646"/>
      <c r="V660" s="4"/>
      <c r="W660" s="4"/>
      <c r="X660" s="4"/>
      <c r="Y660" s="4"/>
      <c r="Z660" s="4"/>
    </row>
    <row r="661" spans="1:26" ht="15.75" customHeight="1" x14ac:dyDescent="0.2">
      <c r="A661" s="4"/>
      <c r="B661" s="4"/>
      <c r="C661" s="4"/>
      <c r="D661" s="4"/>
      <c r="E661" s="4"/>
      <c r="F661" s="4"/>
      <c r="G661" s="4"/>
      <c r="H661" s="4"/>
      <c r="I661" s="4"/>
      <c r="J661" s="4"/>
      <c r="K661" s="4"/>
      <c r="L661" s="4"/>
      <c r="M661" s="4"/>
      <c r="N661" s="2"/>
      <c r="O661" s="2"/>
      <c r="P661" s="2"/>
      <c r="Q661" s="643"/>
      <c r="R661" s="643"/>
      <c r="S661" s="896"/>
      <c r="T661" s="902"/>
      <c r="U661" s="646"/>
      <c r="V661" s="4"/>
      <c r="W661" s="4"/>
      <c r="X661" s="4"/>
      <c r="Y661" s="4"/>
      <c r="Z661" s="4"/>
    </row>
    <row r="662" spans="1:26" ht="15.75" customHeight="1" x14ac:dyDescent="0.2">
      <c r="A662" s="4"/>
      <c r="B662" s="4"/>
      <c r="C662" s="4"/>
      <c r="D662" s="4"/>
      <c r="E662" s="4"/>
      <c r="F662" s="4"/>
      <c r="G662" s="4"/>
      <c r="H662" s="4"/>
      <c r="I662" s="4"/>
      <c r="J662" s="4"/>
      <c r="K662" s="4"/>
      <c r="L662" s="4"/>
      <c r="M662" s="4"/>
      <c r="N662" s="2"/>
      <c r="O662" s="2"/>
      <c r="P662" s="2"/>
      <c r="Q662" s="643"/>
      <c r="R662" s="643"/>
      <c r="S662" s="896"/>
      <c r="T662" s="902"/>
      <c r="U662" s="646"/>
      <c r="V662" s="4"/>
      <c r="W662" s="4"/>
      <c r="X662" s="4"/>
      <c r="Y662" s="4"/>
      <c r="Z662" s="4"/>
    </row>
    <row r="663" spans="1:26" ht="15.75" customHeight="1" x14ac:dyDescent="0.2">
      <c r="A663" s="4"/>
      <c r="B663" s="4"/>
      <c r="C663" s="4"/>
      <c r="D663" s="4"/>
      <c r="E663" s="4"/>
      <c r="F663" s="4"/>
      <c r="G663" s="4"/>
      <c r="H663" s="4"/>
      <c r="I663" s="4"/>
      <c r="J663" s="4"/>
      <c r="K663" s="4"/>
      <c r="L663" s="4"/>
      <c r="M663" s="4"/>
      <c r="N663" s="2"/>
      <c r="O663" s="2"/>
      <c r="P663" s="2"/>
      <c r="Q663" s="643"/>
      <c r="R663" s="643"/>
      <c r="S663" s="896"/>
      <c r="T663" s="902"/>
      <c r="U663" s="646"/>
      <c r="V663" s="4"/>
      <c r="W663" s="4"/>
      <c r="X663" s="4"/>
      <c r="Y663" s="4"/>
      <c r="Z663" s="4"/>
    </row>
    <row r="664" spans="1:26" ht="15.75" customHeight="1" x14ac:dyDescent="0.2">
      <c r="A664" s="4"/>
      <c r="B664" s="4"/>
      <c r="C664" s="4"/>
      <c r="D664" s="4"/>
      <c r="E664" s="4"/>
      <c r="F664" s="4"/>
      <c r="G664" s="4"/>
      <c r="H664" s="4"/>
      <c r="I664" s="4"/>
      <c r="J664" s="4"/>
      <c r="K664" s="4"/>
      <c r="L664" s="4"/>
      <c r="M664" s="4"/>
      <c r="N664" s="2"/>
      <c r="O664" s="2"/>
      <c r="P664" s="2"/>
      <c r="Q664" s="643"/>
      <c r="R664" s="643"/>
      <c r="S664" s="896"/>
      <c r="T664" s="902"/>
      <c r="U664" s="646"/>
      <c r="V664" s="4"/>
      <c r="W664" s="4"/>
      <c r="X664" s="4"/>
      <c r="Y664" s="4"/>
      <c r="Z664" s="4"/>
    </row>
    <row r="665" spans="1:26" ht="15.75" customHeight="1" x14ac:dyDescent="0.2">
      <c r="A665" s="4"/>
      <c r="B665" s="4"/>
      <c r="C665" s="4"/>
      <c r="D665" s="4"/>
      <c r="E665" s="4"/>
      <c r="F665" s="4"/>
      <c r="G665" s="4"/>
      <c r="H665" s="4"/>
      <c r="I665" s="4"/>
      <c r="J665" s="4"/>
      <c r="K665" s="4"/>
      <c r="L665" s="4"/>
      <c r="M665" s="4"/>
      <c r="N665" s="2"/>
      <c r="O665" s="2"/>
      <c r="P665" s="2"/>
      <c r="Q665" s="643"/>
      <c r="R665" s="643"/>
      <c r="S665" s="896"/>
      <c r="T665" s="902"/>
      <c r="U665" s="646"/>
      <c r="V665" s="4"/>
      <c r="W665" s="4"/>
      <c r="X665" s="4"/>
      <c r="Y665" s="4"/>
      <c r="Z665" s="4"/>
    </row>
    <row r="666" spans="1:26" ht="15.75" customHeight="1" x14ac:dyDescent="0.2">
      <c r="A666" s="4"/>
      <c r="B666" s="4"/>
      <c r="C666" s="4"/>
      <c r="D666" s="4"/>
      <c r="E666" s="4"/>
      <c r="F666" s="4"/>
      <c r="G666" s="4"/>
      <c r="H666" s="4"/>
      <c r="I666" s="4"/>
      <c r="J666" s="4"/>
      <c r="K666" s="4"/>
      <c r="L666" s="4"/>
      <c r="M666" s="4"/>
      <c r="N666" s="2"/>
      <c r="O666" s="2"/>
      <c r="P666" s="2"/>
      <c r="Q666" s="643"/>
      <c r="R666" s="643"/>
      <c r="S666" s="896"/>
      <c r="T666" s="902"/>
      <c r="U666" s="646"/>
      <c r="V666" s="4"/>
      <c r="W666" s="4"/>
      <c r="X666" s="4"/>
      <c r="Y666" s="4"/>
      <c r="Z666" s="4"/>
    </row>
    <row r="667" spans="1:26" ht="15.75" customHeight="1" x14ac:dyDescent="0.2">
      <c r="A667" s="4"/>
      <c r="B667" s="4"/>
      <c r="C667" s="4"/>
      <c r="D667" s="4"/>
      <c r="E667" s="4"/>
      <c r="F667" s="4"/>
      <c r="G667" s="4"/>
      <c r="H667" s="4"/>
      <c r="I667" s="4"/>
      <c r="J667" s="4"/>
      <c r="K667" s="4"/>
      <c r="L667" s="4"/>
      <c r="M667" s="4"/>
      <c r="N667" s="2"/>
      <c r="O667" s="2"/>
      <c r="P667" s="2"/>
      <c r="Q667" s="643"/>
      <c r="R667" s="643"/>
      <c r="S667" s="896"/>
      <c r="T667" s="902"/>
      <c r="U667" s="646"/>
      <c r="V667" s="4"/>
      <c r="W667" s="4"/>
      <c r="X667" s="4"/>
      <c r="Y667" s="4"/>
      <c r="Z667" s="4"/>
    </row>
    <row r="668" spans="1:26" ht="15.75" customHeight="1" x14ac:dyDescent="0.2">
      <c r="A668" s="4"/>
      <c r="B668" s="4"/>
      <c r="C668" s="4"/>
      <c r="D668" s="4"/>
      <c r="E668" s="4"/>
      <c r="F668" s="4"/>
      <c r="G668" s="4"/>
      <c r="H668" s="4"/>
      <c r="I668" s="4"/>
      <c r="J668" s="4"/>
      <c r="K668" s="4"/>
      <c r="L668" s="4"/>
      <c r="M668" s="4"/>
      <c r="N668" s="2"/>
      <c r="O668" s="2"/>
      <c r="P668" s="2"/>
      <c r="Q668" s="643"/>
      <c r="R668" s="643"/>
      <c r="S668" s="896"/>
      <c r="T668" s="902"/>
      <c r="U668" s="646"/>
      <c r="V668" s="4"/>
      <c r="W668" s="4"/>
      <c r="X668" s="4"/>
      <c r="Y668" s="4"/>
      <c r="Z668" s="4"/>
    </row>
    <row r="669" spans="1:26" ht="15.75" customHeight="1" x14ac:dyDescent="0.2">
      <c r="A669" s="4"/>
      <c r="B669" s="4"/>
      <c r="C669" s="4"/>
      <c r="D669" s="4"/>
      <c r="E669" s="4"/>
      <c r="F669" s="4"/>
      <c r="G669" s="4"/>
      <c r="H669" s="4"/>
      <c r="I669" s="4"/>
      <c r="J669" s="4"/>
      <c r="K669" s="4"/>
      <c r="L669" s="4"/>
      <c r="M669" s="4"/>
      <c r="N669" s="2"/>
      <c r="O669" s="2"/>
      <c r="P669" s="2"/>
      <c r="Q669" s="643"/>
      <c r="R669" s="643"/>
      <c r="S669" s="896"/>
      <c r="T669" s="902"/>
      <c r="U669" s="646"/>
      <c r="V669" s="4"/>
      <c r="W669" s="4"/>
      <c r="X669" s="4"/>
      <c r="Y669" s="4"/>
      <c r="Z669" s="4"/>
    </row>
    <row r="670" spans="1:26" ht="15.75" customHeight="1" x14ac:dyDescent="0.2">
      <c r="A670" s="4"/>
      <c r="B670" s="4"/>
      <c r="C670" s="4"/>
      <c r="D670" s="4"/>
      <c r="E670" s="4"/>
      <c r="F670" s="4"/>
      <c r="G670" s="4"/>
      <c r="H670" s="4"/>
      <c r="I670" s="4"/>
      <c r="J670" s="4"/>
      <c r="K670" s="4"/>
      <c r="L670" s="4"/>
      <c r="M670" s="4"/>
      <c r="N670" s="2"/>
      <c r="O670" s="2"/>
      <c r="P670" s="2"/>
      <c r="Q670" s="643"/>
      <c r="R670" s="643"/>
      <c r="S670" s="896"/>
      <c r="T670" s="902"/>
      <c r="U670" s="646"/>
      <c r="V670" s="4"/>
      <c r="W670" s="4"/>
      <c r="X670" s="4"/>
      <c r="Y670" s="4"/>
      <c r="Z670" s="4"/>
    </row>
    <row r="671" spans="1:26" ht="15.75" customHeight="1" x14ac:dyDescent="0.2">
      <c r="A671" s="4"/>
      <c r="B671" s="4"/>
      <c r="C671" s="4"/>
      <c r="D671" s="4"/>
      <c r="E671" s="4"/>
      <c r="F671" s="4"/>
      <c r="G671" s="4"/>
      <c r="H671" s="4"/>
      <c r="I671" s="4"/>
      <c r="J671" s="4"/>
      <c r="K671" s="4"/>
      <c r="L671" s="4"/>
      <c r="M671" s="4"/>
      <c r="N671" s="2"/>
      <c r="O671" s="2"/>
      <c r="P671" s="2"/>
      <c r="Q671" s="643"/>
      <c r="R671" s="643"/>
      <c r="S671" s="896"/>
      <c r="T671" s="902"/>
      <c r="U671" s="646"/>
      <c r="V671" s="4"/>
      <c r="W671" s="4"/>
      <c r="X671" s="4"/>
      <c r="Y671" s="4"/>
      <c r="Z671" s="4"/>
    </row>
    <row r="672" spans="1:26" ht="15.75" customHeight="1" x14ac:dyDescent="0.2">
      <c r="A672" s="4"/>
      <c r="B672" s="4"/>
      <c r="C672" s="4"/>
      <c r="D672" s="4"/>
      <c r="E672" s="4"/>
      <c r="F672" s="4"/>
      <c r="G672" s="4"/>
      <c r="H672" s="4"/>
      <c r="I672" s="4"/>
      <c r="J672" s="4"/>
      <c r="K672" s="4"/>
      <c r="L672" s="4"/>
      <c r="M672" s="4"/>
      <c r="N672" s="2"/>
      <c r="O672" s="2"/>
      <c r="P672" s="2"/>
      <c r="Q672" s="643"/>
      <c r="R672" s="643"/>
      <c r="S672" s="896"/>
      <c r="T672" s="902"/>
      <c r="U672" s="646"/>
      <c r="V672" s="4"/>
      <c r="W672" s="4"/>
      <c r="X672" s="4"/>
      <c r="Y672" s="4"/>
      <c r="Z672" s="4"/>
    </row>
    <row r="673" spans="1:26" ht="15.75" customHeight="1" x14ac:dyDescent="0.2">
      <c r="A673" s="4"/>
      <c r="B673" s="4"/>
      <c r="C673" s="4"/>
      <c r="D673" s="4"/>
      <c r="E673" s="4"/>
      <c r="F673" s="4"/>
      <c r="G673" s="4"/>
      <c r="H673" s="4"/>
      <c r="I673" s="4"/>
      <c r="J673" s="4"/>
      <c r="K673" s="4"/>
      <c r="L673" s="4"/>
      <c r="M673" s="4"/>
      <c r="N673" s="2"/>
      <c r="O673" s="2"/>
      <c r="P673" s="2"/>
      <c r="Q673" s="643"/>
      <c r="R673" s="643"/>
      <c r="S673" s="896"/>
      <c r="T673" s="902"/>
      <c r="U673" s="646"/>
      <c r="V673" s="4"/>
      <c r="W673" s="4"/>
      <c r="X673" s="4"/>
      <c r="Y673" s="4"/>
      <c r="Z673" s="4"/>
    </row>
    <row r="674" spans="1:26" ht="15.75" customHeight="1" x14ac:dyDescent="0.2">
      <c r="A674" s="4"/>
      <c r="B674" s="4"/>
      <c r="C674" s="4"/>
      <c r="D674" s="4"/>
      <c r="E674" s="4"/>
      <c r="F674" s="4"/>
      <c r="G674" s="4"/>
      <c r="H674" s="4"/>
      <c r="I674" s="4"/>
      <c r="J674" s="4"/>
      <c r="K674" s="4"/>
      <c r="L674" s="4"/>
      <c r="M674" s="4"/>
      <c r="N674" s="2"/>
      <c r="O674" s="2"/>
      <c r="P674" s="2"/>
      <c r="Q674" s="643"/>
      <c r="R674" s="643"/>
      <c r="S674" s="896"/>
      <c r="T674" s="902"/>
      <c r="U674" s="646"/>
      <c r="V674" s="4"/>
      <c r="W674" s="4"/>
      <c r="X674" s="4"/>
      <c r="Y674" s="4"/>
      <c r="Z674" s="4"/>
    </row>
    <row r="675" spans="1:26" ht="15.75" customHeight="1" x14ac:dyDescent="0.2">
      <c r="A675" s="4"/>
      <c r="B675" s="4"/>
      <c r="C675" s="4"/>
      <c r="D675" s="4"/>
      <c r="E675" s="4"/>
      <c r="F675" s="4"/>
      <c r="G675" s="4"/>
      <c r="H675" s="4"/>
      <c r="I675" s="4"/>
      <c r="J675" s="4"/>
      <c r="K675" s="4"/>
      <c r="L675" s="4"/>
      <c r="M675" s="4"/>
      <c r="N675" s="2"/>
      <c r="O675" s="2"/>
      <c r="P675" s="2"/>
      <c r="Q675" s="643"/>
      <c r="R675" s="643"/>
      <c r="S675" s="896"/>
      <c r="T675" s="902"/>
      <c r="U675" s="646"/>
      <c r="V675" s="4"/>
      <c r="W675" s="4"/>
      <c r="X675" s="4"/>
      <c r="Y675" s="4"/>
      <c r="Z675" s="4"/>
    </row>
    <row r="676" spans="1:26" ht="15.75" customHeight="1" x14ac:dyDescent="0.2">
      <c r="A676" s="4"/>
      <c r="B676" s="4"/>
      <c r="C676" s="4"/>
      <c r="D676" s="4"/>
      <c r="E676" s="4"/>
      <c r="F676" s="4"/>
      <c r="G676" s="4"/>
      <c r="H676" s="4"/>
      <c r="I676" s="4"/>
      <c r="J676" s="4"/>
      <c r="K676" s="4"/>
      <c r="L676" s="4"/>
      <c r="M676" s="4"/>
      <c r="N676" s="2"/>
      <c r="O676" s="2"/>
      <c r="P676" s="2"/>
      <c r="Q676" s="643"/>
      <c r="R676" s="643"/>
      <c r="S676" s="896"/>
      <c r="T676" s="902"/>
      <c r="U676" s="646"/>
      <c r="V676" s="4"/>
      <c r="W676" s="4"/>
      <c r="X676" s="4"/>
      <c r="Y676" s="4"/>
      <c r="Z676" s="4"/>
    </row>
    <row r="677" spans="1:26" ht="15.75" customHeight="1" x14ac:dyDescent="0.2">
      <c r="A677" s="4"/>
      <c r="B677" s="4"/>
      <c r="C677" s="4"/>
      <c r="D677" s="4"/>
      <c r="E677" s="4"/>
      <c r="F677" s="4"/>
      <c r="G677" s="4"/>
      <c r="H677" s="4"/>
      <c r="I677" s="4"/>
      <c r="J677" s="4"/>
      <c r="K677" s="4"/>
      <c r="L677" s="4"/>
      <c r="M677" s="4"/>
      <c r="N677" s="2"/>
      <c r="O677" s="2"/>
      <c r="P677" s="2"/>
      <c r="Q677" s="643"/>
      <c r="R677" s="643"/>
      <c r="S677" s="896"/>
      <c r="T677" s="902"/>
      <c r="U677" s="646"/>
      <c r="V677" s="4"/>
      <c r="W677" s="4"/>
      <c r="X677" s="4"/>
      <c r="Y677" s="4"/>
      <c r="Z677" s="4"/>
    </row>
    <row r="678" spans="1:26" ht="15.75" customHeight="1" x14ac:dyDescent="0.2">
      <c r="A678" s="4"/>
      <c r="B678" s="4"/>
      <c r="C678" s="4"/>
      <c r="D678" s="4"/>
      <c r="E678" s="4"/>
      <c r="F678" s="4"/>
      <c r="G678" s="4"/>
      <c r="H678" s="4"/>
      <c r="I678" s="4"/>
      <c r="J678" s="4"/>
      <c r="K678" s="4"/>
      <c r="L678" s="4"/>
      <c r="M678" s="4"/>
      <c r="N678" s="2"/>
      <c r="O678" s="2"/>
      <c r="P678" s="2"/>
      <c r="Q678" s="643"/>
      <c r="R678" s="643"/>
      <c r="S678" s="896"/>
      <c r="T678" s="902"/>
      <c r="U678" s="646"/>
      <c r="V678" s="4"/>
      <c r="W678" s="4"/>
      <c r="X678" s="4"/>
      <c r="Y678" s="4"/>
      <c r="Z678" s="4"/>
    </row>
    <row r="679" spans="1:26" ht="15.75" customHeight="1" x14ac:dyDescent="0.2">
      <c r="A679" s="4"/>
      <c r="B679" s="4"/>
      <c r="C679" s="4"/>
      <c r="D679" s="4"/>
      <c r="E679" s="4"/>
      <c r="F679" s="4"/>
      <c r="G679" s="4"/>
      <c r="H679" s="4"/>
      <c r="I679" s="4"/>
      <c r="J679" s="4"/>
      <c r="K679" s="4"/>
      <c r="L679" s="4"/>
      <c r="M679" s="4"/>
      <c r="N679" s="2"/>
      <c r="O679" s="2"/>
      <c r="P679" s="2"/>
      <c r="Q679" s="643"/>
      <c r="R679" s="643"/>
      <c r="S679" s="896"/>
      <c r="T679" s="902"/>
      <c r="U679" s="646"/>
      <c r="V679" s="4"/>
      <c r="W679" s="4"/>
      <c r="X679" s="4"/>
      <c r="Y679" s="4"/>
      <c r="Z679" s="4"/>
    </row>
    <row r="680" spans="1:26" ht="15.75" customHeight="1" x14ac:dyDescent="0.2">
      <c r="A680" s="4"/>
      <c r="B680" s="4"/>
      <c r="C680" s="4"/>
      <c r="D680" s="4"/>
      <c r="E680" s="4"/>
      <c r="F680" s="4"/>
      <c r="G680" s="4"/>
      <c r="H680" s="4"/>
      <c r="I680" s="4"/>
      <c r="J680" s="4"/>
      <c r="K680" s="4"/>
      <c r="L680" s="4"/>
      <c r="M680" s="4"/>
      <c r="N680" s="2"/>
      <c r="O680" s="2"/>
      <c r="P680" s="2"/>
      <c r="Q680" s="643"/>
      <c r="R680" s="643"/>
      <c r="S680" s="896"/>
      <c r="T680" s="902"/>
      <c r="U680" s="646"/>
      <c r="V680" s="4"/>
      <c r="W680" s="4"/>
      <c r="X680" s="4"/>
      <c r="Y680" s="4"/>
      <c r="Z680" s="4"/>
    </row>
    <row r="681" spans="1:26" ht="15.75" customHeight="1" x14ac:dyDescent="0.2">
      <c r="A681" s="4"/>
      <c r="B681" s="4"/>
      <c r="C681" s="4"/>
      <c r="D681" s="4"/>
      <c r="E681" s="4"/>
      <c r="F681" s="4"/>
      <c r="G681" s="4"/>
      <c r="H681" s="4"/>
      <c r="I681" s="4"/>
      <c r="J681" s="4"/>
      <c r="K681" s="4"/>
      <c r="L681" s="4"/>
      <c r="M681" s="4"/>
      <c r="N681" s="2"/>
      <c r="O681" s="2"/>
      <c r="P681" s="2"/>
      <c r="Q681" s="643"/>
      <c r="R681" s="643"/>
      <c r="S681" s="896"/>
      <c r="T681" s="902"/>
      <c r="U681" s="646"/>
      <c r="V681" s="4"/>
      <c r="W681" s="4"/>
      <c r="X681" s="4"/>
      <c r="Y681" s="4"/>
      <c r="Z681" s="4"/>
    </row>
    <row r="682" spans="1:26" ht="15.75" customHeight="1" x14ac:dyDescent="0.2">
      <c r="A682" s="4"/>
      <c r="B682" s="4"/>
      <c r="C682" s="4"/>
      <c r="D682" s="4"/>
      <c r="E682" s="4"/>
      <c r="F682" s="4"/>
      <c r="G682" s="4"/>
      <c r="H682" s="4"/>
      <c r="I682" s="4"/>
      <c r="J682" s="4"/>
      <c r="K682" s="4"/>
      <c r="L682" s="4"/>
      <c r="M682" s="4"/>
      <c r="N682" s="2"/>
      <c r="O682" s="2"/>
      <c r="P682" s="2"/>
      <c r="Q682" s="643"/>
      <c r="R682" s="643"/>
      <c r="S682" s="896"/>
      <c r="T682" s="902"/>
      <c r="U682" s="646"/>
      <c r="V682" s="4"/>
      <c r="W682" s="4"/>
      <c r="X682" s="4"/>
      <c r="Y682" s="4"/>
      <c r="Z682" s="4"/>
    </row>
    <row r="683" spans="1:26" ht="15.75" customHeight="1" x14ac:dyDescent="0.2">
      <c r="A683" s="4"/>
      <c r="B683" s="4"/>
      <c r="C683" s="4"/>
      <c r="D683" s="4"/>
      <c r="E683" s="4"/>
      <c r="F683" s="4"/>
      <c r="G683" s="4"/>
      <c r="H683" s="4"/>
      <c r="I683" s="4"/>
      <c r="J683" s="4"/>
      <c r="K683" s="4"/>
      <c r="L683" s="4"/>
      <c r="M683" s="4"/>
      <c r="N683" s="2"/>
      <c r="O683" s="2"/>
      <c r="P683" s="2"/>
      <c r="Q683" s="643"/>
      <c r="R683" s="643"/>
      <c r="S683" s="896"/>
      <c r="T683" s="902"/>
      <c r="U683" s="646"/>
      <c r="V683" s="4"/>
      <c r="W683" s="4"/>
      <c r="X683" s="4"/>
      <c r="Y683" s="4"/>
      <c r="Z683" s="4"/>
    </row>
    <row r="684" spans="1:26" ht="15.75" customHeight="1" x14ac:dyDescent="0.2">
      <c r="A684" s="4"/>
      <c r="B684" s="4"/>
      <c r="C684" s="4"/>
      <c r="D684" s="4"/>
      <c r="E684" s="4"/>
      <c r="F684" s="4"/>
      <c r="G684" s="4"/>
      <c r="H684" s="4"/>
      <c r="I684" s="4"/>
      <c r="J684" s="4"/>
      <c r="K684" s="4"/>
      <c r="L684" s="4"/>
      <c r="M684" s="4"/>
      <c r="N684" s="2"/>
      <c r="O684" s="2"/>
      <c r="P684" s="2"/>
      <c r="Q684" s="643"/>
      <c r="R684" s="643"/>
      <c r="S684" s="896"/>
      <c r="T684" s="902"/>
      <c r="U684" s="646"/>
      <c r="V684" s="4"/>
      <c r="W684" s="4"/>
      <c r="X684" s="4"/>
      <c r="Y684" s="4"/>
      <c r="Z684" s="4"/>
    </row>
    <row r="685" spans="1:26" ht="15.75" customHeight="1" x14ac:dyDescent="0.2">
      <c r="A685" s="4"/>
      <c r="B685" s="4"/>
      <c r="C685" s="4"/>
      <c r="D685" s="4"/>
      <c r="E685" s="4"/>
      <c r="F685" s="4"/>
      <c r="G685" s="4"/>
      <c r="H685" s="4"/>
      <c r="I685" s="4"/>
      <c r="J685" s="4"/>
      <c r="K685" s="4"/>
      <c r="L685" s="4"/>
      <c r="M685" s="4"/>
      <c r="N685" s="2"/>
      <c r="O685" s="2"/>
      <c r="P685" s="2"/>
      <c r="Q685" s="643"/>
      <c r="R685" s="643"/>
      <c r="S685" s="896"/>
      <c r="T685" s="902"/>
      <c r="U685" s="646"/>
      <c r="V685" s="4"/>
      <c r="W685" s="4"/>
      <c r="X685" s="4"/>
      <c r="Y685" s="4"/>
      <c r="Z685" s="4"/>
    </row>
    <row r="686" spans="1:26" ht="15.75" customHeight="1" x14ac:dyDescent="0.2">
      <c r="A686" s="4"/>
      <c r="B686" s="4"/>
      <c r="C686" s="4"/>
      <c r="D686" s="4"/>
      <c r="E686" s="4"/>
      <c r="F686" s="4"/>
      <c r="G686" s="4"/>
      <c r="H686" s="4"/>
      <c r="I686" s="4"/>
      <c r="J686" s="4"/>
      <c r="K686" s="4"/>
      <c r="L686" s="4"/>
      <c r="M686" s="4"/>
      <c r="N686" s="2"/>
      <c r="O686" s="2"/>
      <c r="P686" s="2"/>
      <c r="Q686" s="643"/>
      <c r="R686" s="643"/>
      <c r="S686" s="896"/>
      <c r="T686" s="902"/>
      <c r="U686" s="646"/>
      <c r="V686" s="4"/>
      <c r="W686" s="4"/>
      <c r="X686" s="4"/>
      <c r="Y686" s="4"/>
      <c r="Z686" s="4"/>
    </row>
    <row r="687" spans="1:26" ht="15.75" customHeight="1" x14ac:dyDescent="0.2">
      <c r="A687" s="4"/>
      <c r="B687" s="4"/>
      <c r="C687" s="4"/>
      <c r="D687" s="4"/>
      <c r="E687" s="4"/>
      <c r="F687" s="4"/>
      <c r="G687" s="4"/>
      <c r="H687" s="4"/>
      <c r="I687" s="4"/>
      <c r="J687" s="4"/>
      <c r="K687" s="4"/>
      <c r="L687" s="4"/>
      <c r="M687" s="4"/>
      <c r="N687" s="2"/>
      <c r="O687" s="2"/>
      <c r="P687" s="2"/>
      <c r="Q687" s="643"/>
      <c r="R687" s="643"/>
      <c r="S687" s="896"/>
      <c r="T687" s="902"/>
      <c r="U687" s="646"/>
      <c r="V687" s="4"/>
      <c r="W687" s="4"/>
      <c r="X687" s="4"/>
      <c r="Y687" s="4"/>
      <c r="Z687" s="4"/>
    </row>
    <row r="688" spans="1:26" ht="15.75" customHeight="1" x14ac:dyDescent="0.2">
      <c r="A688" s="4"/>
      <c r="B688" s="4"/>
      <c r="C688" s="4"/>
      <c r="D688" s="4"/>
      <c r="E688" s="4"/>
      <c r="F688" s="4"/>
      <c r="G688" s="4"/>
      <c r="H688" s="4"/>
      <c r="I688" s="4"/>
      <c r="J688" s="4"/>
      <c r="K688" s="4"/>
      <c r="L688" s="4"/>
      <c r="M688" s="4"/>
      <c r="N688" s="2"/>
      <c r="O688" s="2"/>
      <c r="P688" s="2"/>
      <c r="Q688" s="643"/>
      <c r="R688" s="643"/>
      <c r="S688" s="896"/>
      <c r="T688" s="902"/>
      <c r="U688" s="646"/>
      <c r="V688" s="4"/>
      <c r="W688" s="4"/>
      <c r="X688" s="4"/>
      <c r="Y688" s="4"/>
      <c r="Z688" s="4"/>
    </row>
    <row r="689" spans="1:26" ht="15.75" customHeight="1" x14ac:dyDescent="0.2">
      <c r="A689" s="4"/>
      <c r="B689" s="4"/>
      <c r="C689" s="4"/>
      <c r="D689" s="4"/>
      <c r="E689" s="4"/>
      <c r="F689" s="4"/>
      <c r="G689" s="4"/>
      <c r="H689" s="4"/>
      <c r="I689" s="4"/>
      <c r="J689" s="4"/>
      <c r="K689" s="4"/>
      <c r="L689" s="4"/>
      <c r="M689" s="4"/>
      <c r="N689" s="2"/>
      <c r="O689" s="2"/>
      <c r="P689" s="2"/>
      <c r="Q689" s="643"/>
      <c r="R689" s="643"/>
      <c r="S689" s="896"/>
      <c r="T689" s="902"/>
      <c r="U689" s="646"/>
      <c r="V689" s="4"/>
      <c r="W689" s="4"/>
      <c r="X689" s="4"/>
      <c r="Y689" s="4"/>
      <c r="Z689" s="4"/>
    </row>
    <row r="690" spans="1:26" ht="15.75" customHeight="1" x14ac:dyDescent="0.2">
      <c r="A690" s="4"/>
      <c r="B690" s="4"/>
      <c r="C690" s="4"/>
      <c r="D690" s="4"/>
      <c r="E690" s="4"/>
      <c r="F690" s="4"/>
      <c r="G690" s="4"/>
      <c r="H690" s="4"/>
      <c r="I690" s="4"/>
      <c r="J690" s="4"/>
      <c r="K690" s="4"/>
      <c r="L690" s="4"/>
      <c r="M690" s="4"/>
      <c r="N690" s="2"/>
      <c r="O690" s="2"/>
      <c r="P690" s="2"/>
      <c r="Q690" s="643"/>
      <c r="R690" s="643"/>
      <c r="S690" s="896"/>
      <c r="T690" s="902"/>
      <c r="U690" s="646"/>
      <c r="V690" s="4"/>
      <c r="W690" s="4"/>
      <c r="X690" s="4"/>
      <c r="Y690" s="4"/>
      <c r="Z690" s="4"/>
    </row>
    <row r="691" spans="1:26" ht="15.75" customHeight="1" x14ac:dyDescent="0.2">
      <c r="A691" s="4"/>
      <c r="B691" s="4"/>
      <c r="C691" s="4"/>
      <c r="D691" s="4"/>
      <c r="E691" s="4"/>
      <c r="F691" s="4"/>
      <c r="G691" s="4"/>
      <c r="H691" s="4"/>
      <c r="I691" s="4"/>
      <c r="J691" s="4"/>
      <c r="K691" s="4"/>
      <c r="L691" s="4"/>
      <c r="M691" s="4"/>
      <c r="N691" s="2"/>
      <c r="O691" s="2"/>
      <c r="P691" s="2"/>
      <c r="Q691" s="643"/>
      <c r="R691" s="643"/>
      <c r="S691" s="896"/>
      <c r="T691" s="902"/>
      <c r="U691" s="646"/>
      <c r="V691" s="4"/>
      <c r="W691" s="4"/>
      <c r="X691" s="4"/>
      <c r="Y691" s="4"/>
      <c r="Z691" s="4"/>
    </row>
    <row r="692" spans="1:26" ht="15.75" customHeight="1" x14ac:dyDescent="0.2">
      <c r="A692" s="4"/>
      <c r="B692" s="4"/>
      <c r="C692" s="4"/>
      <c r="D692" s="4"/>
      <c r="E692" s="4"/>
      <c r="F692" s="4"/>
      <c r="G692" s="4"/>
      <c r="H692" s="4"/>
      <c r="I692" s="4"/>
      <c r="J692" s="4"/>
      <c r="K692" s="4"/>
      <c r="L692" s="4"/>
      <c r="M692" s="4"/>
      <c r="N692" s="2"/>
      <c r="O692" s="2"/>
      <c r="P692" s="2"/>
      <c r="Q692" s="643"/>
      <c r="R692" s="643"/>
      <c r="S692" s="896"/>
      <c r="T692" s="902"/>
      <c r="U692" s="646"/>
      <c r="V692" s="4"/>
      <c r="W692" s="4"/>
      <c r="X692" s="4"/>
      <c r="Y692" s="4"/>
      <c r="Z692" s="4"/>
    </row>
    <row r="693" spans="1:26" ht="15.75" customHeight="1" x14ac:dyDescent="0.2">
      <c r="A693" s="4"/>
      <c r="B693" s="4"/>
      <c r="C693" s="4"/>
      <c r="D693" s="4"/>
      <c r="E693" s="4"/>
      <c r="F693" s="4"/>
      <c r="G693" s="4"/>
      <c r="H693" s="4"/>
      <c r="I693" s="4"/>
      <c r="J693" s="4"/>
      <c r="K693" s="4"/>
      <c r="L693" s="4"/>
      <c r="M693" s="4"/>
      <c r="N693" s="2"/>
      <c r="O693" s="2"/>
      <c r="P693" s="2"/>
      <c r="Q693" s="643"/>
      <c r="R693" s="643"/>
      <c r="S693" s="896"/>
      <c r="T693" s="902"/>
      <c r="U693" s="646"/>
      <c r="V693" s="4"/>
      <c r="W693" s="4"/>
      <c r="X693" s="4"/>
      <c r="Y693" s="4"/>
      <c r="Z693" s="4"/>
    </row>
    <row r="694" spans="1:26" ht="15.75" customHeight="1" x14ac:dyDescent="0.2">
      <c r="A694" s="4"/>
      <c r="B694" s="4"/>
      <c r="C694" s="4"/>
      <c r="D694" s="4"/>
      <c r="E694" s="4"/>
      <c r="F694" s="4"/>
      <c r="G694" s="4"/>
      <c r="H694" s="4"/>
      <c r="I694" s="4"/>
      <c r="J694" s="4"/>
      <c r="K694" s="4"/>
      <c r="L694" s="4"/>
      <c r="M694" s="4"/>
      <c r="N694" s="2"/>
      <c r="O694" s="2"/>
      <c r="P694" s="2"/>
      <c r="Q694" s="643"/>
      <c r="R694" s="643"/>
      <c r="S694" s="896"/>
      <c r="T694" s="902"/>
      <c r="U694" s="646"/>
      <c r="V694" s="4"/>
      <c r="W694" s="4"/>
      <c r="X694" s="4"/>
      <c r="Y694" s="4"/>
      <c r="Z694" s="4"/>
    </row>
    <row r="695" spans="1:26" ht="15.75" customHeight="1" x14ac:dyDescent="0.2">
      <c r="A695" s="4"/>
      <c r="B695" s="4"/>
      <c r="C695" s="4"/>
      <c r="D695" s="4"/>
      <c r="E695" s="4"/>
      <c r="F695" s="4"/>
      <c r="G695" s="4"/>
      <c r="H695" s="4"/>
      <c r="I695" s="4"/>
      <c r="J695" s="4"/>
      <c r="K695" s="4"/>
      <c r="L695" s="4"/>
      <c r="M695" s="4"/>
      <c r="N695" s="2"/>
      <c r="O695" s="2"/>
      <c r="P695" s="2"/>
      <c r="Q695" s="643"/>
      <c r="R695" s="643"/>
      <c r="S695" s="896"/>
      <c r="T695" s="902"/>
      <c r="U695" s="646"/>
      <c r="V695" s="4"/>
      <c r="W695" s="4"/>
      <c r="X695" s="4"/>
      <c r="Y695" s="4"/>
      <c r="Z695" s="4"/>
    </row>
    <row r="696" spans="1:26" ht="15.75" customHeight="1" x14ac:dyDescent="0.2">
      <c r="A696" s="4"/>
      <c r="B696" s="4"/>
      <c r="C696" s="4"/>
      <c r="D696" s="4"/>
      <c r="E696" s="4"/>
      <c r="F696" s="4"/>
      <c r="G696" s="4"/>
      <c r="H696" s="4"/>
      <c r="I696" s="4"/>
      <c r="J696" s="4"/>
      <c r="K696" s="4"/>
      <c r="L696" s="4"/>
      <c r="M696" s="4"/>
      <c r="N696" s="2"/>
      <c r="O696" s="2"/>
      <c r="P696" s="2"/>
      <c r="Q696" s="643"/>
      <c r="R696" s="643"/>
      <c r="S696" s="896"/>
      <c r="T696" s="902"/>
      <c r="U696" s="646"/>
      <c r="V696" s="4"/>
      <c r="W696" s="4"/>
      <c r="X696" s="4"/>
      <c r="Y696" s="4"/>
      <c r="Z696" s="4"/>
    </row>
    <row r="697" spans="1:26" ht="15.75" customHeight="1" x14ac:dyDescent="0.2">
      <c r="A697" s="4"/>
      <c r="B697" s="4"/>
      <c r="C697" s="4"/>
      <c r="D697" s="4"/>
      <c r="E697" s="4"/>
      <c r="F697" s="4"/>
      <c r="G697" s="4"/>
      <c r="H697" s="4"/>
      <c r="I697" s="4"/>
      <c r="J697" s="4"/>
      <c r="K697" s="4"/>
      <c r="L697" s="4"/>
      <c r="M697" s="4"/>
      <c r="N697" s="2"/>
      <c r="O697" s="2"/>
      <c r="P697" s="2"/>
      <c r="Q697" s="643"/>
      <c r="R697" s="643"/>
      <c r="S697" s="896"/>
      <c r="T697" s="902"/>
      <c r="U697" s="646"/>
      <c r="V697" s="4"/>
      <c r="W697" s="4"/>
      <c r="X697" s="4"/>
      <c r="Y697" s="4"/>
      <c r="Z697" s="4"/>
    </row>
    <row r="698" spans="1:26" ht="15.75" customHeight="1" x14ac:dyDescent="0.2">
      <c r="A698" s="4"/>
      <c r="B698" s="4"/>
      <c r="C698" s="4"/>
      <c r="D698" s="4"/>
      <c r="E698" s="4"/>
      <c r="F698" s="4"/>
      <c r="G698" s="4"/>
      <c r="H698" s="4"/>
      <c r="I698" s="4"/>
      <c r="J698" s="4"/>
      <c r="K698" s="4"/>
      <c r="L698" s="4"/>
      <c r="M698" s="4"/>
      <c r="N698" s="2"/>
      <c r="O698" s="2"/>
      <c r="P698" s="2"/>
      <c r="Q698" s="643"/>
      <c r="R698" s="643"/>
      <c r="S698" s="896"/>
      <c r="T698" s="902"/>
      <c r="U698" s="646"/>
      <c r="V698" s="4"/>
      <c r="W698" s="4"/>
      <c r="X698" s="4"/>
      <c r="Y698" s="4"/>
      <c r="Z698" s="4"/>
    </row>
    <row r="699" spans="1:26" ht="15.75" customHeight="1" x14ac:dyDescent="0.2">
      <c r="A699" s="4"/>
      <c r="B699" s="4"/>
      <c r="C699" s="4"/>
      <c r="D699" s="4"/>
      <c r="E699" s="4"/>
      <c r="F699" s="4"/>
      <c r="G699" s="4"/>
      <c r="H699" s="4"/>
      <c r="I699" s="4"/>
      <c r="J699" s="4"/>
      <c r="K699" s="4"/>
      <c r="L699" s="4"/>
      <c r="M699" s="4"/>
      <c r="N699" s="2"/>
      <c r="O699" s="2"/>
      <c r="P699" s="2"/>
      <c r="Q699" s="643"/>
      <c r="R699" s="643"/>
      <c r="S699" s="896"/>
      <c r="T699" s="902"/>
      <c r="U699" s="646"/>
      <c r="V699" s="4"/>
      <c r="W699" s="4"/>
      <c r="X699" s="4"/>
      <c r="Y699" s="4"/>
      <c r="Z699" s="4"/>
    </row>
    <row r="700" spans="1:26" ht="15.75" customHeight="1" x14ac:dyDescent="0.2">
      <c r="A700" s="4"/>
      <c r="B700" s="4"/>
      <c r="C700" s="4"/>
      <c r="D700" s="4"/>
      <c r="E700" s="4"/>
      <c r="F700" s="4"/>
      <c r="G700" s="4"/>
      <c r="H700" s="4"/>
      <c r="I700" s="4"/>
      <c r="J700" s="4"/>
      <c r="K700" s="4"/>
      <c r="L700" s="4"/>
      <c r="M700" s="4"/>
      <c r="N700" s="2"/>
      <c r="O700" s="2"/>
      <c r="P700" s="2"/>
      <c r="Q700" s="643"/>
      <c r="R700" s="643"/>
      <c r="S700" s="896"/>
      <c r="T700" s="902"/>
      <c r="U700" s="646"/>
      <c r="V700" s="4"/>
      <c r="W700" s="4"/>
      <c r="X700" s="4"/>
      <c r="Y700" s="4"/>
      <c r="Z700" s="4"/>
    </row>
    <row r="701" spans="1:26" ht="15.75" customHeight="1" x14ac:dyDescent="0.2">
      <c r="A701" s="4"/>
      <c r="B701" s="4"/>
      <c r="C701" s="4"/>
      <c r="D701" s="4"/>
      <c r="E701" s="4"/>
      <c r="F701" s="4"/>
      <c r="G701" s="4"/>
      <c r="H701" s="4"/>
      <c r="I701" s="4"/>
      <c r="J701" s="4"/>
      <c r="K701" s="4"/>
      <c r="L701" s="4"/>
      <c r="M701" s="4"/>
      <c r="N701" s="2"/>
      <c r="O701" s="2"/>
      <c r="P701" s="2"/>
      <c r="Q701" s="643"/>
      <c r="R701" s="643"/>
      <c r="S701" s="896"/>
      <c r="T701" s="902"/>
      <c r="U701" s="646"/>
      <c r="V701" s="4"/>
      <c r="W701" s="4"/>
      <c r="X701" s="4"/>
      <c r="Y701" s="4"/>
      <c r="Z701" s="4"/>
    </row>
    <row r="702" spans="1:26" ht="15.75" customHeight="1" x14ac:dyDescent="0.2">
      <c r="A702" s="4"/>
      <c r="B702" s="4"/>
      <c r="C702" s="4"/>
      <c r="D702" s="4"/>
      <c r="E702" s="4"/>
      <c r="F702" s="4"/>
      <c r="G702" s="4"/>
      <c r="H702" s="4"/>
      <c r="I702" s="4"/>
      <c r="J702" s="4"/>
      <c r="K702" s="4"/>
      <c r="L702" s="4"/>
      <c r="M702" s="4"/>
      <c r="N702" s="2"/>
      <c r="O702" s="2"/>
      <c r="P702" s="2"/>
      <c r="Q702" s="643"/>
      <c r="R702" s="643"/>
      <c r="S702" s="896"/>
      <c r="T702" s="902"/>
      <c r="U702" s="646"/>
      <c r="V702" s="4"/>
      <c r="W702" s="4"/>
      <c r="X702" s="4"/>
      <c r="Y702" s="4"/>
      <c r="Z702" s="4"/>
    </row>
    <row r="703" spans="1:26" ht="15.75" customHeight="1" x14ac:dyDescent="0.2">
      <c r="A703" s="4"/>
      <c r="B703" s="4"/>
      <c r="C703" s="4"/>
      <c r="D703" s="4"/>
      <c r="E703" s="4"/>
      <c r="F703" s="4"/>
      <c r="G703" s="4"/>
      <c r="H703" s="4"/>
      <c r="I703" s="4"/>
      <c r="J703" s="4"/>
      <c r="K703" s="4"/>
      <c r="L703" s="4"/>
      <c r="M703" s="4"/>
      <c r="N703" s="2"/>
      <c r="O703" s="2"/>
      <c r="P703" s="2"/>
      <c r="Q703" s="643"/>
      <c r="R703" s="643"/>
      <c r="S703" s="896"/>
      <c r="T703" s="902"/>
      <c r="U703" s="646"/>
      <c r="V703" s="4"/>
      <c r="W703" s="4"/>
      <c r="X703" s="4"/>
      <c r="Y703" s="4"/>
      <c r="Z703" s="4"/>
    </row>
    <row r="704" spans="1:26" ht="15.75" customHeight="1" x14ac:dyDescent="0.2">
      <c r="A704" s="4"/>
      <c r="B704" s="4"/>
      <c r="C704" s="4"/>
      <c r="D704" s="4"/>
      <c r="E704" s="4"/>
      <c r="F704" s="4"/>
      <c r="G704" s="4"/>
      <c r="H704" s="4"/>
      <c r="I704" s="4"/>
      <c r="J704" s="4"/>
      <c r="K704" s="4"/>
      <c r="L704" s="4"/>
      <c r="M704" s="4"/>
      <c r="N704" s="2"/>
      <c r="O704" s="2"/>
      <c r="P704" s="2"/>
      <c r="Q704" s="643"/>
      <c r="R704" s="643"/>
      <c r="S704" s="896"/>
      <c r="T704" s="902"/>
      <c r="U704" s="646"/>
      <c r="V704" s="4"/>
      <c r="W704" s="4"/>
      <c r="X704" s="4"/>
      <c r="Y704" s="4"/>
      <c r="Z704" s="4"/>
    </row>
    <row r="705" spans="1:26" ht="15.75" customHeight="1" x14ac:dyDescent="0.2">
      <c r="A705" s="4"/>
      <c r="B705" s="4"/>
      <c r="C705" s="4"/>
      <c r="D705" s="4"/>
      <c r="E705" s="4"/>
      <c r="F705" s="4"/>
      <c r="G705" s="4"/>
      <c r="H705" s="4"/>
      <c r="I705" s="4"/>
      <c r="J705" s="4"/>
      <c r="K705" s="4"/>
      <c r="L705" s="4"/>
      <c r="M705" s="4"/>
      <c r="N705" s="2"/>
      <c r="O705" s="2"/>
      <c r="P705" s="2"/>
      <c r="Q705" s="643"/>
      <c r="R705" s="643"/>
      <c r="S705" s="896"/>
      <c r="T705" s="902"/>
      <c r="U705" s="646"/>
      <c r="V705" s="4"/>
      <c r="W705" s="4"/>
      <c r="X705" s="4"/>
      <c r="Y705" s="4"/>
      <c r="Z705" s="4"/>
    </row>
    <row r="706" spans="1:26" ht="15.75" customHeight="1" x14ac:dyDescent="0.2">
      <c r="A706" s="4"/>
      <c r="B706" s="4"/>
      <c r="C706" s="4"/>
      <c r="D706" s="4"/>
      <c r="E706" s="4"/>
      <c r="F706" s="4"/>
      <c r="G706" s="4"/>
      <c r="H706" s="4"/>
      <c r="I706" s="4"/>
      <c r="J706" s="4"/>
      <c r="K706" s="4"/>
      <c r="L706" s="4"/>
      <c r="M706" s="4"/>
      <c r="N706" s="2"/>
      <c r="O706" s="2"/>
      <c r="P706" s="2"/>
      <c r="Q706" s="643"/>
      <c r="R706" s="643"/>
      <c r="S706" s="896"/>
      <c r="T706" s="902"/>
      <c r="U706" s="646"/>
      <c r="V706" s="4"/>
      <c r="W706" s="4"/>
      <c r="X706" s="4"/>
      <c r="Y706" s="4"/>
      <c r="Z706" s="4"/>
    </row>
    <row r="707" spans="1:26" ht="15.75" customHeight="1" x14ac:dyDescent="0.2">
      <c r="A707" s="4"/>
      <c r="B707" s="4"/>
      <c r="C707" s="4"/>
      <c r="D707" s="4"/>
      <c r="E707" s="4"/>
      <c r="F707" s="4"/>
      <c r="G707" s="4"/>
      <c r="H707" s="4"/>
      <c r="I707" s="4"/>
      <c r="J707" s="4"/>
      <c r="K707" s="4"/>
      <c r="L707" s="4"/>
      <c r="M707" s="4"/>
      <c r="N707" s="2"/>
      <c r="O707" s="2"/>
      <c r="P707" s="2"/>
      <c r="Q707" s="643"/>
      <c r="R707" s="643"/>
      <c r="S707" s="896"/>
      <c r="T707" s="902"/>
      <c r="U707" s="646"/>
      <c r="V707" s="4"/>
      <c r="W707" s="4"/>
      <c r="X707" s="4"/>
      <c r="Y707" s="4"/>
      <c r="Z707" s="4"/>
    </row>
    <row r="708" spans="1:26" ht="15.75" customHeight="1" x14ac:dyDescent="0.2">
      <c r="A708" s="4"/>
      <c r="B708" s="4"/>
      <c r="C708" s="4"/>
      <c r="D708" s="4"/>
      <c r="E708" s="4"/>
      <c r="F708" s="4"/>
      <c r="G708" s="4"/>
      <c r="H708" s="4"/>
      <c r="I708" s="4"/>
      <c r="J708" s="4"/>
      <c r="K708" s="4"/>
      <c r="L708" s="4"/>
      <c r="M708" s="4"/>
      <c r="N708" s="2"/>
      <c r="O708" s="2"/>
      <c r="P708" s="2"/>
      <c r="Q708" s="643"/>
      <c r="R708" s="643"/>
      <c r="S708" s="896"/>
      <c r="T708" s="902"/>
      <c r="U708" s="646"/>
      <c r="V708" s="4"/>
      <c r="W708" s="4"/>
      <c r="X708" s="4"/>
      <c r="Y708" s="4"/>
      <c r="Z708" s="4"/>
    </row>
    <row r="709" spans="1:26" ht="15.75" customHeight="1" x14ac:dyDescent="0.2">
      <c r="A709" s="4"/>
      <c r="B709" s="4"/>
      <c r="C709" s="4"/>
      <c r="D709" s="4"/>
      <c r="E709" s="4"/>
      <c r="F709" s="4"/>
      <c r="G709" s="4"/>
      <c r="H709" s="4"/>
      <c r="I709" s="4"/>
      <c r="J709" s="4"/>
      <c r="K709" s="4"/>
      <c r="L709" s="4"/>
      <c r="M709" s="4"/>
      <c r="N709" s="2"/>
      <c r="O709" s="2"/>
      <c r="P709" s="2"/>
      <c r="Q709" s="643"/>
      <c r="R709" s="643"/>
      <c r="S709" s="896"/>
      <c r="T709" s="902"/>
      <c r="U709" s="646"/>
      <c r="V709" s="4"/>
      <c r="W709" s="4"/>
      <c r="X709" s="4"/>
      <c r="Y709" s="4"/>
      <c r="Z709" s="4"/>
    </row>
    <row r="710" spans="1:26" ht="15.75" customHeight="1" x14ac:dyDescent="0.2">
      <c r="A710" s="4"/>
      <c r="B710" s="4"/>
      <c r="C710" s="4"/>
      <c r="D710" s="4"/>
      <c r="E710" s="4"/>
      <c r="F710" s="4"/>
      <c r="G710" s="4"/>
      <c r="H710" s="4"/>
      <c r="I710" s="4"/>
      <c r="J710" s="4"/>
      <c r="K710" s="4"/>
      <c r="L710" s="4"/>
      <c r="M710" s="4"/>
      <c r="N710" s="2"/>
      <c r="O710" s="2"/>
      <c r="P710" s="2"/>
      <c r="Q710" s="643"/>
      <c r="R710" s="643"/>
      <c r="S710" s="896"/>
      <c r="T710" s="902"/>
      <c r="U710" s="646"/>
      <c r="V710" s="4"/>
      <c r="W710" s="4"/>
      <c r="X710" s="4"/>
      <c r="Y710" s="4"/>
      <c r="Z710" s="4"/>
    </row>
    <row r="711" spans="1:26" ht="15.75" customHeight="1" x14ac:dyDescent="0.2">
      <c r="A711" s="4"/>
      <c r="B711" s="4"/>
      <c r="C711" s="4"/>
      <c r="D711" s="4"/>
      <c r="E711" s="4"/>
      <c r="F711" s="4"/>
      <c r="G711" s="4"/>
      <c r="H711" s="4"/>
      <c r="I711" s="4"/>
      <c r="J711" s="4"/>
      <c r="K711" s="4"/>
      <c r="L711" s="4"/>
      <c r="M711" s="4"/>
      <c r="N711" s="2"/>
      <c r="O711" s="2"/>
      <c r="P711" s="2"/>
      <c r="Q711" s="643"/>
      <c r="R711" s="643"/>
      <c r="S711" s="896"/>
      <c r="T711" s="902"/>
      <c r="U711" s="646"/>
      <c r="V711" s="4"/>
      <c r="W711" s="4"/>
      <c r="X711" s="4"/>
      <c r="Y711" s="4"/>
      <c r="Z711" s="4"/>
    </row>
    <row r="712" spans="1:26" ht="15.75" customHeight="1" x14ac:dyDescent="0.2">
      <c r="A712" s="4"/>
      <c r="B712" s="4"/>
      <c r="C712" s="4"/>
      <c r="D712" s="4"/>
      <c r="E712" s="4"/>
      <c r="F712" s="4"/>
      <c r="G712" s="4"/>
      <c r="H712" s="4"/>
      <c r="I712" s="4"/>
      <c r="J712" s="4"/>
      <c r="K712" s="4"/>
      <c r="L712" s="4"/>
      <c r="M712" s="4"/>
      <c r="N712" s="2"/>
      <c r="O712" s="2"/>
      <c r="P712" s="2"/>
      <c r="Q712" s="643"/>
      <c r="R712" s="643"/>
      <c r="S712" s="896"/>
      <c r="T712" s="902"/>
      <c r="U712" s="646"/>
      <c r="V712" s="4"/>
      <c r="W712" s="4"/>
      <c r="X712" s="4"/>
      <c r="Y712" s="4"/>
      <c r="Z712" s="4"/>
    </row>
    <row r="713" spans="1:26" ht="15.75" customHeight="1" x14ac:dyDescent="0.2">
      <c r="A713" s="4"/>
      <c r="B713" s="4"/>
      <c r="C713" s="4"/>
      <c r="D713" s="4"/>
      <c r="E713" s="4"/>
      <c r="F713" s="4"/>
      <c r="G713" s="4"/>
      <c r="H713" s="4"/>
      <c r="I713" s="4"/>
      <c r="J713" s="4"/>
      <c r="K713" s="4"/>
      <c r="L713" s="4"/>
      <c r="M713" s="4"/>
      <c r="N713" s="2"/>
      <c r="O713" s="2"/>
      <c r="P713" s="2"/>
      <c r="Q713" s="643"/>
      <c r="R713" s="643"/>
      <c r="S713" s="896"/>
      <c r="T713" s="902"/>
      <c r="U713" s="646"/>
      <c r="V713" s="4"/>
      <c r="W713" s="4"/>
      <c r="X713" s="4"/>
      <c r="Y713" s="4"/>
      <c r="Z713" s="4"/>
    </row>
    <row r="714" spans="1:26" ht="15.75" customHeight="1" x14ac:dyDescent="0.2">
      <c r="A714" s="4"/>
      <c r="B714" s="4"/>
      <c r="C714" s="4"/>
      <c r="D714" s="4"/>
      <c r="E714" s="4"/>
      <c r="F714" s="4"/>
      <c r="G714" s="4"/>
      <c r="H714" s="4"/>
      <c r="I714" s="4"/>
      <c r="J714" s="4"/>
      <c r="K714" s="4"/>
      <c r="L714" s="4"/>
      <c r="M714" s="4"/>
      <c r="N714" s="2"/>
      <c r="O714" s="2"/>
      <c r="P714" s="2"/>
      <c r="Q714" s="643"/>
      <c r="R714" s="643"/>
      <c r="S714" s="896"/>
      <c r="T714" s="902"/>
      <c r="U714" s="646"/>
      <c r="V714" s="4"/>
      <c r="W714" s="4"/>
      <c r="X714" s="4"/>
      <c r="Y714" s="4"/>
      <c r="Z714" s="4"/>
    </row>
    <row r="715" spans="1:26" ht="15.75" customHeight="1" x14ac:dyDescent="0.2">
      <c r="A715" s="4"/>
      <c r="B715" s="4"/>
      <c r="C715" s="4"/>
      <c r="D715" s="4"/>
      <c r="E715" s="4"/>
      <c r="F715" s="4"/>
      <c r="G715" s="4"/>
      <c r="H715" s="4"/>
      <c r="I715" s="4"/>
      <c r="J715" s="4"/>
      <c r="K715" s="4"/>
      <c r="L715" s="4"/>
      <c r="M715" s="4"/>
      <c r="N715" s="2"/>
      <c r="O715" s="2"/>
      <c r="P715" s="2"/>
      <c r="Q715" s="643"/>
      <c r="R715" s="643"/>
      <c r="S715" s="896"/>
      <c r="T715" s="902"/>
      <c r="U715" s="646"/>
      <c r="V715" s="4"/>
      <c r="W715" s="4"/>
      <c r="X715" s="4"/>
      <c r="Y715" s="4"/>
      <c r="Z715" s="4"/>
    </row>
    <row r="716" spans="1:26" ht="15.75" customHeight="1" x14ac:dyDescent="0.2">
      <c r="A716" s="4"/>
      <c r="B716" s="4"/>
      <c r="C716" s="4"/>
      <c r="D716" s="4"/>
      <c r="E716" s="4"/>
      <c r="F716" s="4"/>
      <c r="G716" s="4"/>
      <c r="H716" s="4"/>
      <c r="I716" s="4"/>
      <c r="J716" s="4"/>
      <c r="K716" s="4"/>
      <c r="L716" s="4"/>
      <c r="M716" s="4"/>
      <c r="N716" s="2"/>
      <c r="O716" s="2"/>
      <c r="P716" s="2"/>
      <c r="Q716" s="643"/>
      <c r="R716" s="643"/>
      <c r="S716" s="896"/>
      <c r="T716" s="902"/>
      <c r="U716" s="646"/>
      <c r="V716" s="4"/>
      <c r="W716" s="4"/>
      <c r="X716" s="4"/>
      <c r="Y716" s="4"/>
      <c r="Z716" s="4"/>
    </row>
    <row r="717" spans="1:26" ht="15.75" customHeight="1" x14ac:dyDescent="0.2">
      <c r="A717" s="4"/>
      <c r="B717" s="4"/>
      <c r="C717" s="4"/>
      <c r="D717" s="4"/>
      <c r="E717" s="4"/>
      <c r="F717" s="4"/>
      <c r="G717" s="4"/>
      <c r="H717" s="4"/>
      <c r="I717" s="4"/>
      <c r="J717" s="4"/>
      <c r="K717" s="4"/>
      <c r="L717" s="4"/>
      <c r="M717" s="4"/>
      <c r="N717" s="2"/>
      <c r="O717" s="2"/>
      <c r="P717" s="2"/>
      <c r="Q717" s="643"/>
      <c r="R717" s="643"/>
      <c r="S717" s="896"/>
      <c r="T717" s="902"/>
      <c r="U717" s="646"/>
      <c r="V717" s="4"/>
      <c r="W717" s="4"/>
      <c r="X717" s="4"/>
      <c r="Y717" s="4"/>
      <c r="Z717" s="4"/>
    </row>
    <row r="718" spans="1:26" ht="15.75" customHeight="1" x14ac:dyDescent="0.2">
      <c r="A718" s="4"/>
      <c r="B718" s="4"/>
      <c r="C718" s="4"/>
      <c r="D718" s="4"/>
      <c r="E718" s="4"/>
      <c r="F718" s="4"/>
      <c r="G718" s="4"/>
      <c r="H718" s="4"/>
      <c r="I718" s="4"/>
      <c r="J718" s="4"/>
      <c r="K718" s="4"/>
      <c r="L718" s="4"/>
      <c r="M718" s="4"/>
      <c r="N718" s="2"/>
      <c r="O718" s="2"/>
      <c r="P718" s="2"/>
      <c r="Q718" s="643"/>
      <c r="R718" s="643"/>
      <c r="S718" s="896"/>
      <c r="T718" s="902"/>
      <c r="U718" s="646"/>
      <c r="V718" s="4"/>
      <c r="W718" s="4"/>
      <c r="X718" s="4"/>
      <c r="Y718" s="4"/>
      <c r="Z718" s="4"/>
    </row>
    <row r="719" spans="1:26" ht="15.75" customHeight="1" x14ac:dyDescent="0.2">
      <c r="A719" s="4"/>
      <c r="B719" s="4"/>
      <c r="C719" s="4"/>
      <c r="D719" s="4"/>
      <c r="E719" s="4"/>
      <c r="F719" s="4"/>
      <c r="G719" s="4"/>
      <c r="H719" s="4"/>
      <c r="I719" s="4"/>
      <c r="J719" s="4"/>
      <c r="K719" s="4"/>
      <c r="L719" s="4"/>
      <c r="M719" s="4"/>
      <c r="N719" s="2"/>
      <c r="O719" s="2"/>
      <c r="P719" s="2"/>
      <c r="Q719" s="643"/>
      <c r="R719" s="643"/>
      <c r="S719" s="896"/>
      <c r="T719" s="902"/>
      <c r="U719" s="646"/>
      <c r="V719" s="4"/>
      <c r="W719" s="4"/>
      <c r="X719" s="4"/>
      <c r="Y719" s="4"/>
      <c r="Z719" s="4"/>
    </row>
    <row r="720" spans="1:26" ht="15.75" customHeight="1" x14ac:dyDescent="0.2">
      <c r="A720" s="4"/>
      <c r="B720" s="4"/>
      <c r="C720" s="4"/>
      <c r="D720" s="4"/>
      <c r="E720" s="4"/>
      <c r="F720" s="4"/>
      <c r="G720" s="4"/>
      <c r="H720" s="4"/>
      <c r="I720" s="4"/>
      <c r="J720" s="4"/>
      <c r="K720" s="4"/>
      <c r="L720" s="4"/>
      <c r="M720" s="4"/>
      <c r="N720" s="2"/>
      <c r="O720" s="2"/>
      <c r="P720" s="2"/>
      <c r="Q720" s="643"/>
      <c r="R720" s="643"/>
      <c r="S720" s="896"/>
      <c r="T720" s="902"/>
      <c r="U720" s="646"/>
      <c r="V720" s="4"/>
      <c r="W720" s="4"/>
      <c r="X720" s="4"/>
      <c r="Y720" s="4"/>
      <c r="Z720" s="4"/>
    </row>
    <row r="721" spans="1:26" ht="15.75" customHeight="1" x14ac:dyDescent="0.2">
      <c r="A721" s="4"/>
      <c r="B721" s="4"/>
      <c r="C721" s="4"/>
      <c r="D721" s="4"/>
      <c r="E721" s="4"/>
      <c r="F721" s="4"/>
      <c r="G721" s="4"/>
      <c r="H721" s="4"/>
      <c r="I721" s="4"/>
      <c r="J721" s="4"/>
      <c r="K721" s="4"/>
      <c r="L721" s="4"/>
      <c r="M721" s="4"/>
      <c r="N721" s="2"/>
      <c r="O721" s="2"/>
      <c r="P721" s="2"/>
      <c r="Q721" s="643"/>
      <c r="R721" s="643"/>
      <c r="S721" s="896"/>
      <c r="T721" s="902"/>
      <c r="U721" s="646"/>
      <c r="V721" s="4"/>
      <c r="W721" s="4"/>
      <c r="X721" s="4"/>
      <c r="Y721" s="4"/>
      <c r="Z721" s="4"/>
    </row>
    <row r="722" spans="1:26" ht="15.75" customHeight="1" x14ac:dyDescent="0.2">
      <c r="A722" s="4"/>
      <c r="B722" s="4"/>
      <c r="C722" s="4"/>
      <c r="D722" s="4"/>
      <c r="E722" s="4"/>
      <c r="F722" s="4"/>
      <c r="G722" s="4"/>
      <c r="H722" s="4"/>
      <c r="I722" s="4"/>
      <c r="J722" s="4"/>
      <c r="K722" s="4"/>
      <c r="L722" s="4"/>
      <c r="M722" s="4"/>
      <c r="N722" s="2"/>
      <c r="O722" s="2"/>
      <c r="P722" s="2"/>
      <c r="Q722" s="643"/>
      <c r="R722" s="643"/>
      <c r="S722" s="896"/>
      <c r="T722" s="902"/>
      <c r="U722" s="646"/>
      <c r="V722" s="4"/>
      <c r="W722" s="4"/>
      <c r="X722" s="4"/>
      <c r="Y722" s="4"/>
      <c r="Z722" s="4"/>
    </row>
    <row r="723" spans="1:26" ht="15.75" customHeight="1" x14ac:dyDescent="0.2">
      <c r="A723" s="4"/>
      <c r="B723" s="4"/>
      <c r="C723" s="4"/>
      <c r="D723" s="4"/>
      <c r="E723" s="4"/>
      <c r="F723" s="4"/>
      <c r="G723" s="4"/>
      <c r="H723" s="4"/>
      <c r="I723" s="4"/>
      <c r="J723" s="4"/>
      <c r="K723" s="4"/>
      <c r="L723" s="4"/>
      <c r="M723" s="4"/>
      <c r="N723" s="2"/>
      <c r="O723" s="2"/>
      <c r="P723" s="2"/>
      <c r="Q723" s="643"/>
      <c r="R723" s="643"/>
      <c r="S723" s="896"/>
      <c r="T723" s="902"/>
      <c r="U723" s="646"/>
      <c r="V723" s="4"/>
      <c r="W723" s="4"/>
      <c r="X723" s="4"/>
      <c r="Y723" s="4"/>
      <c r="Z723" s="4"/>
    </row>
    <row r="724" spans="1:26" ht="15.75" customHeight="1" x14ac:dyDescent="0.2">
      <c r="A724" s="4"/>
      <c r="B724" s="4"/>
      <c r="C724" s="4"/>
      <c r="D724" s="4"/>
      <c r="E724" s="4"/>
      <c r="F724" s="4"/>
      <c r="G724" s="4"/>
      <c r="H724" s="4"/>
      <c r="I724" s="4"/>
      <c r="J724" s="4"/>
      <c r="K724" s="4"/>
      <c r="L724" s="4"/>
      <c r="M724" s="4"/>
      <c r="N724" s="2"/>
      <c r="O724" s="2"/>
      <c r="P724" s="2"/>
      <c r="Q724" s="643"/>
      <c r="R724" s="643"/>
      <c r="S724" s="896"/>
      <c r="T724" s="902"/>
      <c r="U724" s="646"/>
      <c r="V724" s="4"/>
      <c r="W724" s="4"/>
      <c r="X724" s="4"/>
      <c r="Y724" s="4"/>
      <c r="Z724" s="4"/>
    </row>
    <row r="725" spans="1:26" ht="15.75" customHeight="1" x14ac:dyDescent="0.2">
      <c r="A725" s="4"/>
      <c r="B725" s="4"/>
      <c r="C725" s="4"/>
      <c r="D725" s="4"/>
      <c r="E725" s="4"/>
      <c r="F725" s="4"/>
      <c r="G725" s="4"/>
      <c r="H725" s="4"/>
      <c r="I725" s="4"/>
      <c r="J725" s="4"/>
      <c r="K725" s="4"/>
      <c r="L725" s="4"/>
      <c r="M725" s="4"/>
      <c r="N725" s="2"/>
      <c r="O725" s="2"/>
      <c r="P725" s="2"/>
      <c r="Q725" s="643"/>
      <c r="R725" s="643"/>
      <c r="S725" s="896"/>
      <c r="T725" s="902"/>
      <c r="U725" s="646"/>
      <c r="V725" s="4"/>
      <c r="W725" s="4"/>
      <c r="X725" s="4"/>
      <c r="Y725" s="4"/>
      <c r="Z725" s="4"/>
    </row>
    <row r="726" spans="1:26" ht="15.75" customHeight="1" x14ac:dyDescent="0.2">
      <c r="A726" s="4"/>
      <c r="B726" s="4"/>
      <c r="C726" s="4"/>
      <c r="D726" s="4"/>
      <c r="E726" s="4"/>
      <c r="F726" s="4"/>
      <c r="G726" s="4"/>
      <c r="H726" s="4"/>
      <c r="I726" s="4"/>
      <c r="J726" s="4"/>
      <c r="K726" s="4"/>
      <c r="L726" s="4"/>
      <c r="M726" s="4"/>
      <c r="N726" s="2"/>
      <c r="O726" s="2"/>
      <c r="P726" s="2"/>
      <c r="Q726" s="643"/>
      <c r="R726" s="643"/>
      <c r="S726" s="896"/>
      <c r="T726" s="902"/>
      <c r="U726" s="646"/>
      <c r="V726" s="4"/>
      <c r="W726" s="4"/>
      <c r="X726" s="4"/>
      <c r="Y726" s="4"/>
      <c r="Z726" s="4"/>
    </row>
    <row r="727" spans="1:26" ht="15.75" customHeight="1" x14ac:dyDescent="0.2">
      <c r="A727" s="4"/>
      <c r="B727" s="4"/>
      <c r="C727" s="4"/>
      <c r="D727" s="4"/>
      <c r="E727" s="4"/>
      <c r="F727" s="4"/>
      <c r="G727" s="4"/>
      <c r="H727" s="4"/>
      <c r="I727" s="4"/>
      <c r="J727" s="4"/>
      <c r="K727" s="4"/>
      <c r="L727" s="4"/>
      <c r="M727" s="4"/>
      <c r="N727" s="2"/>
      <c r="O727" s="2"/>
      <c r="P727" s="2"/>
      <c r="Q727" s="643"/>
      <c r="R727" s="643"/>
      <c r="S727" s="896"/>
      <c r="T727" s="902"/>
      <c r="U727" s="646"/>
      <c r="V727" s="4"/>
      <c r="W727" s="4"/>
      <c r="X727" s="4"/>
      <c r="Y727" s="4"/>
      <c r="Z727" s="4"/>
    </row>
    <row r="728" spans="1:26" ht="15.75" customHeight="1" x14ac:dyDescent="0.2">
      <c r="A728" s="4"/>
      <c r="B728" s="4"/>
      <c r="C728" s="4"/>
      <c r="D728" s="4"/>
      <c r="E728" s="4"/>
      <c r="F728" s="4"/>
      <c r="G728" s="4"/>
      <c r="H728" s="4"/>
      <c r="I728" s="4"/>
      <c r="J728" s="4"/>
      <c r="K728" s="4"/>
      <c r="L728" s="4"/>
      <c r="M728" s="4"/>
      <c r="N728" s="2"/>
      <c r="O728" s="2"/>
      <c r="P728" s="2"/>
      <c r="Q728" s="643"/>
      <c r="R728" s="643"/>
      <c r="S728" s="896"/>
      <c r="T728" s="902"/>
      <c r="U728" s="646"/>
      <c r="V728" s="4"/>
      <c r="W728" s="4"/>
      <c r="X728" s="4"/>
      <c r="Y728" s="4"/>
      <c r="Z728" s="4"/>
    </row>
    <row r="729" spans="1:26" ht="15.75" customHeight="1" x14ac:dyDescent="0.2">
      <c r="A729" s="4"/>
      <c r="B729" s="4"/>
      <c r="C729" s="4"/>
      <c r="D729" s="4"/>
      <c r="E729" s="4"/>
      <c r="F729" s="4"/>
      <c r="G729" s="4"/>
      <c r="H729" s="4"/>
      <c r="I729" s="4"/>
      <c r="J729" s="4"/>
      <c r="K729" s="4"/>
      <c r="L729" s="4"/>
      <c r="M729" s="4"/>
      <c r="N729" s="2"/>
      <c r="O729" s="2"/>
      <c r="P729" s="2"/>
      <c r="Q729" s="643"/>
      <c r="R729" s="643"/>
      <c r="S729" s="896"/>
      <c r="T729" s="902"/>
      <c r="U729" s="646"/>
      <c r="V729" s="4"/>
      <c r="W729" s="4"/>
      <c r="X729" s="4"/>
      <c r="Y729" s="4"/>
      <c r="Z729" s="4"/>
    </row>
    <row r="730" spans="1:26" ht="15.75" customHeight="1" x14ac:dyDescent="0.2">
      <c r="A730" s="4"/>
      <c r="B730" s="4"/>
      <c r="C730" s="4"/>
      <c r="D730" s="4"/>
      <c r="E730" s="4"/>
      <c r="F730" s="4"/>
      <c r="G730" s="4"/>
      <c r="H730" s="4"/>
      <c r="I730" s="4"/>
      <c r="J730" s="4"/>
      <c r="K730" s="4"/>
      <c r="L730" s="4"/>
      <c r="M730" s="4"/>
      <c r="N730" s="2"/>
      <c r="O730" s="2"/>
      <c r="P730" s="2"/>
      <c r="Q730" s="643"/>
      <c r="R730" s="643"/>
      <c r="S730" s="896"/>
      <c r="T730" s="902"/>
      <c r="U730" s="646"/>
      <c r="V730" s="4"/>
      <c r="W730" s="4"/>
      <c r="X730" s="4"/>
      <c r="Y730" s="4"/>
      <c r="Z730" s="4"/>
    </row>
    <row r="731" spans="1:26" ht="15.75" customHeight="1" x14ac:dyDescent="0.2">
      <c r="A731" s="4"/>
      <c r="B731" s="4"/>
      <c r="C731" s="4"/>
      <c r="D731" s="4"/>
      <c r="E731" s="4"/>
      <c r="F731" s="4"/>
      <c r="G731" s="4"/>
      <c r="H731" s="4"/>
      <c r="I731" s="4"/>
      <c r="J731" s="4"/>
      <c r="K731" s="4"/>
      <c r="L731" s="4"/>
      <c r="M731" s="4"/>
      <c r="N731" s="2"/>
      <c r="O731" s="2"/>
      <c r="P731" s="2"/>
      <c r="Q731" s="643"/>
      <c r="R731" s="643"/>
      <c r="S731" s="896"/>
      <c r="T731" s="902"/>
      <c r="U731" s="646"/>
      <c r="V731" s="4"/>
      <c r="W731" s="4"/>
      <c r="X731" s="4"/>
      <c r="Y731" s="4"/>
      <c r="Z731" s="4"/>
    </row>
    <row r="732" spans="1:26" ht="15.75" customHeight="1" x14ac:dyDescent="0.2">
      <c r="A732" s="4"/>
      <c r="B732" s="4"/>
      <c r="C732" s="4"/>
      <c r="D732" s="4"/>
      <c r="E732" s="4"/>
      <c r="F732" s="4"/>
      <c r="G732" s="4"/>
      <c r="H732" s="4"/>
      <c r="I732" s="4"/>
      <c r="J732" s="4"/>
      <c r="K732" s="4"/>
      <c r="L732" s="4"/>
      <c r="M732" s="4"/>
      <c r="N732" s="2"/>
      <c r="O732" s="2"/>
      <c r="P732" s="2"/>
      <c r="Q732" s="643"/>
      <c r="R732" s="643"/>
      <c r="S732" s="896"/>
      <c r="T732" s="902"/>
      <c r="U732" s="646"/>
      <c r="V732" s="4"/>
      <c r="W732" s="4"/>
      <c r="X732" s="4"/>
      <c r="Y732" s="4"/>
      <c r="Z732" s="4"/>
    </row>
    <row r="733" spans="1:26" ht="15.75" customHeight="1" x14ac:dyDescent="0.2">
      <c r="A733" s="4"/>
      <c r="B733" s="4"/>
      <c r="C733" s="4"/>
      <c r="D733" s="4"/>
      <c r="E733" s="4"/>
      <c r="F733" s="4"/>
      <c r="G733" s="4"/>
      <c r="H733" s="4"/>
      <c r="I733" s="4"/>
      <c r="J733" s="4"/>
      <c r="K733" s="4"/>
      <c r="L733" s="4"/>
      <c r="M733" s="4"/>
      <c r="N733" s="2"/>
      <c r="O733" s="2"/>
      <c r="P733" s="2"/>
      <c r="Q733" s="643"/>
      <c r="R733" s="643"/>
      <c r="S733" s="896"/>
      <c r="T733" s="902"/>
      <c r="U733" s="646"/>
      <c r="V733" s="4"/>
      <c r="W733" s="4"/>
      <c r="X733" s="4"/>
      <c r="Y733" s="4"/>
      <c r="Z733" s="4"/>
    </row>
    <row r="734" spans="1:26" ht="15.75" customHeight="1" x14ac:dyDescent="0.2">
      <c r="A734" s="4"/>
      <c r="B734" s="4"/>
      <c r="C734" s="4"/>
      <c r="D734" s="4"/>
      <c r="E734" s="4"/>
      <c r="F734" s="4"/>
      <c r="G734" s="4"/>
      <c r="H734" s="4"/>
      <c r="I734" s="4"/>
      <c r="J734" s="4"/>
      <c r="K734" s="4"/>
      <c r="L734" s="4"/>
      <c r="M734" s="4"/>
      <c r="N734" s="2"/>
      <c r="O734" s="2"/>
      <c r="P734" s="2"/>
      <c r="Q734" s="643"/>
      <c r="R734" s="643"/>
      <c r="S734" s="896"/>
      <c r="T734" s="902"/>
      <c r="U734" s="646"/>
      <c r="V734" s="4"/>
      <c r="W734" s="4"/>
      <c r="X734" s="4"/>
      <c r="Y734" s="4"/>
      <c r="Z734" s="4"/>
    </row>
    <row r="735" spans="1:26" ht="15.75" customHeight="1" x14ac:dyDescent="0.2">
      <c r="A735" s="4"/>
      <c r="B735" s="4"/>
      <c r="C735" s="4"/>
      <c r="D735" s="4"/>
      <c r="E735" s="4"/>
      <c r="F735" s="4"/>
      <c r="G735" s="4"/>
      <c r="H735" s="4"/>
      <c r="I735" s="4"/>
      <c r="J735" s="4"/>
      <c r="K735" s="4"/>
      <c r="L735" s="4"/>
      <c r="M735" s="4"/>
      <c r="N735" s="2"/>
      <c r="O735" s="2"/>
      <c r="P735" s="2"/>
      <c r="Q735" s="643"/>
      <c r="R735" s="643"/>
      <c r="S735" s="896"/>
      <c r="T735" s="902"/>
      <c r="U735" s="646"/>
      <c r="V735" s="4"/>
      <c r="W735" s="4"/>
      <c r="X735" s="4"/>
      <c r="Y735" s="4"/>
      <c r="Z735" s="4"/>
    </row>
    <row r="736" spans="1:26" ht="15.75" customHeight="1" x14ac:dyDescent="0.2">
      <c r="A736" s="4"/>
      <c r="B736" s="4"/>
      <c r="C736" s="4"/>
      <c r="D736" s="4"/>
      <c r="E736" s="4"/>
      <c r="F736" s="4"/>
      <c r="G736" s="4"/>
      <c r="H736" s="4"/>
      <c r="I736" s="4"/>
      <c r="J736" s="4"/>
      <c r="K736" s="4"/>
      <c r="L736" s="4"/>
      <c r="M736" s="4"/>
      <c r="N736" s="2"/>
      <c r="O736" s="2"/>
      <c r="P736" s="2"/>
      <c r="Q736" s="643"/>
      <c r="R736" s="643"/>
      <c r="S736" s="896"/>
      <c r="T736" s="902"/>
      <c r="U736" s="646"/>
      <c r="V736" s="4"/>
      <c r="W736" s="4"/>
      <c r="X736" s="4"/>
      <c r="Y736" s="4"/>
      <c r="Z736" s="4"/>
    </row>
    <row r="737" spans="1:26" ht="15.75" customHeight="1" x14ac:dyDescent="0.2">
      <c r="A737" s="4"/>
      <c r="B737" s="4"/>
      <c r="C737" s="4"/>
      <c r="D737" s="4"/>
      <c r="E737" s="4"/>
      <c r="F737" s="4"/>
      <c r="G737" s="4"/>
      <c r="H737" s="4"/>
      <c r="I737" s="4"/>
      <c r="J737" s="4"/>
      <c r="K737" s="4"/>
      <c r="L737" s="4"/>
      <c r="M737" s="4"/>
      <c r="N737" s="2"/>
      <c r="O737" s="2"/>
      <c r="P737" s="2"/>
      <c r="Q737" s="643"/>
      <c r="R737" s="643"/>
      <c r="S737" s="896"/>
      <c r="T737" s="902"/>
      <c r="U737" s="646"/>
      <c r="V737" s="4"/>
      <c r="W737" s="4"/>
      <c r="X737" s="4"/>
      <c r="Y737" s="4"/>
      <c r="Z737" s="4"/>
    </row>
    <row r="738" spans="1:26" ht="15.75" customHeight="1" x14ac:dyDescent="0.2">
      <c r="A738" s="4"/>
      <c r="B738" s="4"/>
      <c r="C738" s="4"/>
      <c r="D738" s="4"/>
      <c r="E738" s="4"/>
      <c r="F738" s="4"/>
      <c r="G738" s="4"/>
      <c r="H738" s="4"/>
      <c r="I738" s="4"/>
      <c r="J738" s="4"/>
      <c r="K738" s="4"/>
      <c r="L738" s="4"/>
      <c r="M738" s="4"/>
      <c r="N738" s="2"/>
      <c r="O738" s="2"/>
      <c r="P738" s="2"/>
      <c r="Q738" s="643"/>
      <c r="R738" s="643"/>
      <c r="S738" s="896"/>
      <c r="T738" s="902"/>
      <c r="U738" s="646"/>
      <c r="V738" s="4"/>
      <c r="W738" s="4"/>
      <c r="X738" s="4"/>
      <c r="Y738" s="4"/>
      <c r="Z738" s="4"/>
    </row>
    <row r="739" spans="1:26" ht="15.75" customHeight="1" x14ac:dyDescent="0.2">
      <c r="A739" s="4"/>
      <c r="B739" s="4"/>
      <c r="C739" s="4"/>
      <c r="D739" s="4"/>
      <c r="E739" s="4"/>
      <c r="F739" s="4"/>
      <c r="G739" s="4"/>
      <c r="H739" s="4"/>
      <c r="I739" s="4"/>
      <c r="J739" s="4"/>
      <c r="K739" s="4"/>
      <c r="L739" s="4"/>
      <c r="M739" s="4"/>
      <c r="N739" s="2"/>
      <c r="O739" s="2"/>
      <c r="P739" s="2"/>
      <c r="Q739" s="643"/>
      <c r="R739" s="643"/>
      <c r="S739" s="896"/>
      <c r="T739" s="902"/>
      <c r="U739" s="646"/>
      <c r="V739" s="4"/>
      <c r="W739" s="4"/>
      <c r="X739" s="4"/>
      <c r="Y739" s="4"/>
      <c r="Z739" s="4"/>
    </row>
    <row r="740" spans="1:26" ht="15.75" customHeight="1" x14ac:dyDescent="0.2">
      <c r="A740" s="4"/>
      <c r="B740" s="4"/>
      <c r="C740" s="4"/>
      <c r="D740" s="4"/>
      <c r="E740" s="4"/>
      <c r="F740" s="4"/>
      <c r="G740" s="4"/>
      <c r="H740" s="4"/>
      <c r="I740" s="4"/>
      <c r="J740" s="4"/>
      <c r="K740" s="4"/>
      <c r="L740" s="4"/>
      <c r="M740" s="4"/>
      <c r="N740" s="2"/>
      <c r="O740" s="2"/>
      <c r="P740" s="2"/>
      <c r="Q740" s="643"/>
      <c r="R740" s="643"/>
      <c r="S740" s="896"/>
      <c r="T740" s="902"/>
      <c r="U740" s="646"/>
      <c r="V740" s="4"/>
      <c r="W740" s="4"/>
      <c r="X740" s="4"/>
      <c r="Y740" s="4"/>
      <c r="Z740" s="4"/>
    </row>
    <row r="741" spans="1:26" ht="15.75" customHeight="1" x14ac:dyDescent="0.2">
      <c r="A741" s="4"/>
      <c r="B741" s="4"/>
      <c r="C741" s="4"/>
      <c r="D741" s="4"/>
      <c r="E741" s="4"/>
      <c r="F741" s="4"/>
      <c r="G741" s="4"/>
      <c r="H741" s="4"/>
      <c r="I741" s="4"/>
      <c r="J741" s="4"/>
      <c r="K741" s="4"/>
      <c r="L741" s="4"/>
      <c r="M741" s="4"/>
      <c r="N741" s="2"/>
      <c r="O741" s="2"/>
      <c r="P741" s="2"/>
      <c r="Q741" s="643"/>
      <c r="R741" s="643"/>
      <c r="S741" s="896"/>
      <c r="T741" s="902"/>
      <c r="U741" s="646"/>
      <c r="V741" s="4"/>
      <c r="W741" s="4"/>
      <c r="X741" s="4"/>
      <c r="Y741" s="4"/>
      <c r="Z741" s="4"/>
    </row>
    <row r="742" spans="1:26" ht="15.75" customHeight="1" x14ac:dyDescent="0.2">
      <c r="A742" s="4"/>
      <c r="B742" s="4"/>
      <c r="C742" s="4"/>
      <c r="D742" s="4"/>
      <c r="E742" s="4"/>
      <c r="F742" s="4"/>
      <c r="G742" s="4"/>
      <c r="H742" s="4"/>
      <c r="I742" s="4"/>
      <c r="J742" s="4"/>
      <c r="K742" s="4"/>
      <c r="L742" s="4"/>
      <c r="M742" s="4"/>
      <c r="N742" s="2"/>
      <c r="O742" s="2"/>
      <c r="P742" s="2"/>
      <c r="Q742" s="643"/>
      <c r="R742" s="643"/>
      <c r="S742" s="896"/>
      <c r="T742" s="902"/>
      <c r="U742" s="646"/>
      <c r="V742" s="4"/>
      <c r="W742" s="4"/>
      <c r="X742" s="4"/>
      <c r="Y742" s="4"/>
      <c r="Z742" s="4"/>
    </row>
    <row r="743" spans="1:26" ht="15.75" customHeight="1" x14ac:dyDescent="0.2">
      <c r="A743" s="4"/>
      <c r="B743" s="4"/>
      <c r="C743" s="4"/>
      <c r="D743" s="4"/>
      <c r="E743" s="4"/>
      <c r="F743" s="4"/>
      <c r="G743" s="4"/>
      <c r="H743" s="4"/>
      <c r="I743" s="4"/>
      <c r="J743" s="4"/>
      <c r="K743" s="4"/>
      <c r="L743" s="4"/>
      <c r="M743" s="4"/>
      <c r="N743" s="2"/>
      <c r="O743" s="2"/>
      <c r="P743" s="2"/>
      <c r="Q743" s="643"/>
      <c r="R743" s="643"/>
      <c r="S743" s="896"/>
      <c r="T743" s="902"/>
      <c r="U743" s="646"/>
      <c r="V743" s="4"/>
      <c r="W743" s="4"/>
      <c r="X743" s="4"/>
      <c r="Y743" s="4"/>
      <c r="Z743" s="4"/>
    </row>
    <row r="744" spans="1:26" ht="15.75" customHeight="1" x14ac:dyDescent="0.2">
      <c r="A744" s="4"/>
      <c r="B744" s="4"/>
      <c r="C744" s="4"/>
      <c r="D744" s="4"/>
      <c r="E744" s="4"/>
      <c r="F744" s="4"/>
      <c r="G744" s="4"/>
      <c r="H744" s="4"/>
      <c r="I744" s="4"/>
      <c r="J744" s="4"/>
      <c r="K744" s="4"/>
      <c r="L744" s="4"/>
      <c r="M744" s="4"/>
      <c r="N744" s="2"/>
      <c r="O744" s="2"/>
      <c r="P744" s="2"/>
      <c r="Q744" s="643"/>
      <c r="R744" s="643"/>
      <c r="S744" s="896"/>
      <c r="T744" s="902"/>
      <c r="U744" s="646"/>
      <c r="V744" s="4"/>
      <c r="W744" s="4"/>
      <c r="X744" s="4"/>
      <c r="Y744" s="4"/>
      <c r="Z744" s="4"/>
    </row>
    <row r="745" spans="1:26" ht="15.75" customHeight="1" x14ac:dyDescent="0.2">
      <c r="A745" s="4"/>
      <c r="B745" s="4"/>
      <c r="C745" s="4"/>
      <c r="D745" s="4"/>
      <c r="E745" s="4"/>
      <c r="F745" s="4"/>
      <c r="G745" s="4"/>
      <c r="H745" s="4"/>
      <c r="I745" s="4"/>
      <c r="J745" s="4"/>
      <c r="K745" s="4"/>
      <c r="L745" s="4"/>
      <c r="M745" s="4"/>
      <c r="N745" s="2"/>
      <c r="O745" s="2"/>
      <c r="P745" s="2"/>
      <c r="Q745" s="643"/>
      <c r="R745" s="643"/>
      <c r="S745" s="896"/>
      <c r="T745" s="902"/>
      <c r="U745" s="646"/>
      <c r="V745" s="4"/>
      <c r="W745" s="4"/>
      <c r="X745" s="4"/>
      <c r="Y745" s="4"/>
      <c r="Z745" s="4"/>
    </row>
    <row r="746" spans="1:26" ht="15.75" customHeight="1" x14ac:dyDescent="0.2">
      <c r="A746" s="4"/>
      <c r="B746" s="4"/>
      <c r="C746" s="4"/>
      <c r="D746" s="4"/>
      <c r="E746" s="4"/>
      <c r="F746" s="4"/>
      <c r="G746" s="4"/>
      <c r="H746" s="4"/>
      <c r="I746" s="4"/>
      <c r="J746" s="4"/>
      <c r="K746" s="4"/>
      <c r="L746" s="4"/>
      <c r="M746" s="4"/>
      <c r="N746" s="2"/>
      <c r="O746" s="2"/>
      <c r="P746" s="2"/>
      <c r="Q746" s="643"/>
      <c r="R746" s="643"/>
      <c r="S746" s="896"/>
      <c r="T746" s="902"/>
      <c r="U746" s="646"/>
      <c r="V746" s="4"/>
      <c r="W746" s="4"/>
      <c r="X746" s="4"/>
      <c r="Y746" s="4"/>
      <c r="Z746" s="4"/>
    </row>
    <row r="747" spans="1:26" ht="15.75" customHeight="1" x14ac:dyDescent="0.2">
      <c r="A747" s="4"/>
      <c r="B747" s="4"/>
      <c r="C747" s="4"/>
      <c r="D747" s="4"/>
      <c r="E747" s="4"/>
      <c r="F747" s="4"/>
      <c r="G747" s="4"/>
      <c r="H747" s="4"/>
      <c r="I747" s="4"/>
      <c r="J747" s="4"/>
      <c r="K747" s="4"/>
      <c r="L747" s="4"/>
      <c r="M747" s="4"/>
      <c r="N747" s="2"/>
      <c r="O747" s="2"/>
      <c r="P747" s="2"/>
      <c r="Q747" s="643"/>
      <c r="R747" s="643"/>
      <c r="S747" s="896"/>
      <c r="T747" s="902"/>
      <c r="U747" s="646"/>
      <c r="V747" s="4"/>
      <c r="W747" s="4"/>
      <c r="X747" s="4"/>
      <c r="Y747" s="4"/>
      <c r="Z747" s="4"/>
    </row>
    <row r="748" spans="1:26" ht="15.75" customHeight="1" x14ac:dyDescent="0.2">
      <c r="A748" s="4"/>
      <c r="B748" s="4"/>
      <c r="C748" s="4"/>
      <c r="D748" s="4"/>
      <c r="E748" s="4"/>
      <c r="F748" s="4"/>
      <c r="G748" s="4"/>
      <c r="H748" s="4"/>
      <c r="I748" s="4"/>
      <c r="J748" s="4"/>
      <c r="K748" s="4"/>
      <c r="L748" s="4"/>
      <c r="M748" s="4"/>
      <c r="N748" s="2"/>
      <c r="O748" s="2"/>
      <c r="P748" s="2"/>
      <c r="Q748" s="643"/>
      <c r="R748" s="643"/>
      <c r="S748" s="896"/>
      <c r="T748" s="902"/>
      <c r="U748" s="646"/>
      <c r="V748" s="4"/>
      <c r="W748" s="4"/>
      <c r="X748" s="4"/>
      <c r="Y748" s="4"/>
      <c r="Z748" s="4"/>
    </row>
    <row r="749" spans="1:26" ht="15.75" customHeight="1" x14ac:dyDescent="0.2">
      <c r="A749" s="4"/>
      <c r="B749" s="4"/>
      <c r="C749" s="4"/>
      <c r="D749" s="4"/>
      <c r="E749" s="4"/>
      <c r="F749" s="4"/>
      <c r="G749" s="4"/>
      <c r="H749" s="4"/>
      <c r="I749" s="4"/>
      <c r="J749" s="4"/>
      <c r="K749" s="4"/>
      <c r="L749" s="4"/>
      <c r="M749" s="4"/>
      <c r="N749" s="2"/>
      <c r="O749" s="2"/>
      <c r="P749" s="2"/>
      <c r="Q749" s="643"/>
      <c r="R749" s="643"/>
      <c r="S749" s="896"/>
      <c r="T749" s="902"/>
      <c r="U749" s="646"/>
      <c r="V749" s="4"/>
      <c r="W749" s="4"/>
      <c r="X749" s="4"/>
      <c r="Y749" s="4"/>
      <c r="Z749" s="4"/>
    </row>
    <row r="750" spans="1:26" ht="15.75" customHeight="1" x14ac:dyDescent="0.2">
      <c r="A750" s="4"/>
      <c r="B750" s="4"/>
      <c r="C750" s="4"/>
      <c r="D750" s="4"/>
      <c r="E750" s="4"/>
      <c r="F750" s="4"/>
      <c r="G750" s="4"/>
      <c r="H750" s="4"/>
      <c r="I750" s="4"/>
      <c r="J750" s="4"/>
      <c r="K750" s="4"/>
      <c r="L750" s="4"/>
      <c r="M750" s="4"/>
      <c r="N750" s="2"/>
      <c r="O750" s="2"/>
      <c r="P750" s="2"/>
      <c r="Q750" s="643"/>
      <c r="R750" s="643"/>
      <c r="S750" s="896"/>
      <c r="T750" s="902"/>
      <c r="U750" s="646"/>
      <c r="V750" s="4"/>
      <c r="W750" s="4"/>
      <c r="X750" s="4"/>
      <c r="Y750" s="4"/>
      <c r="Z750" s="4"/>
    </row>
    <row r="751" spans="1:26" ht="15.75" customHeight="1" x14ac:dyDescent="0.2">
      <c r="A751" s="4"/>
      <c r="B751" s="4"/>
      <c r="C751" s="4"/>
      <c r="D751" s="4"/>
      <c r="E751" s="4"/>
      <c r="F751" s="4"/>
      <c r="G751" s="4"/>
      <c r="H751" s="4"/>
      <c r="I751" s="4"/>
      <c r="J751" s="4"/>
      <c r="K751" s="4"/>
      <c r="L751" s="4"/>
      <c r="M751" s="4"/>
      <c r="N751" s="2"/>
      <c r="O751" s="2"/>
      <c r="P751" s="2"/>
      <c r="Q751" s="643"/>
      <c r="R751" s="643"/>
      <c r="S751" s="896"/>
      <c r="T751" s="902"/>
      <c r="U751" s="646"/>
      <c r="V751" s="4"/>
      <c r="W751" s="4"/>
      <c r="X751" s="4"/>
      <c r="Y751" s="4"/>
      <c r="Z751" s="4"/>
    </row>
    <row r="752" spans="1:26" ht="15.75" customHeight="1" x14ac:dyDescent="0.2">
      <c r="A752" s="4"/>
      <c r="B752" s="4"/>
      <c r="C752" s="4"/>
      <c r="D752" s="4"/>
      <c r="E752" s="4"/>
      <c r="F752" s="4"/>
      <c r="G752" s="4"/>
      <c r="H752" s="4"/>
      <c r="I752" s="4"/>
      <c r="J752" s="4"/>
      <c r="K752" s="4"/>
      <c r="L752" s="4"/>
      <c r="M752" s="4"/>
      <c r="N752" s="2"/>
      <c r="O752" s="2"/>
      <c r="P752" s="2"/>
      <c r="Q752" s="643"/>
      <c r="R752" s="643"/>
      <c r="S752" s="896"/>
      <c r="T752" s="902"/>
      <c r="U752" s="646"/>
      <c r="V752" s="4"/>
      <c r="W752" s="4"/>
      <c r="X752" s="4"/>
      <c r="Y752" s="4"/>
      <c r="Z752" s="4"/>
    </row>
    <row r="753" spans="1:26" ht="15.75" customHeight="1" x14ac:dyDescent="0.2">
      <c r="A753" s="4"/>
      <c r="B753" s="4"/>
      <c r="C753" s="4"/>
      <c r="D753" s="4"/>
      <c r="E753" s="4"/>
      <c r="F753" s="4"/>
      <c r="G753" s="4"/>
      <c r="H753" s="4"/>
      <c r="I753" s="4"/>
      <c r="J753" s="4"/>
      <c r="K753" s="4"/>
      <c r="L753" s="4"/>
      <c r="M753" s="4"/>
      <c r="N753" s="2"/>
      <c r="O753" s="2"/>
      <c r="P753" s="2"/>
      <c r="Q753" s="643"/>
      <c r="R753" s="643"/>
      <c r="S753" s="896"/>
      <c r="T753" s="902"/>
      <c r="U753" s="646"/>
      <c r="V753" s="4"/>
      <c r="W753" s="4"/>
      <c r="X753" s="4"/>
      <c r="Y753" s="4"/>
      <c r="Z753" s="4"/>
    </row>
    <row r="754" spans="1:26" ht="15.75" customHeight="1" x14ac:dyDescent="0.2">
      <c r="A754" s="4"/>
      <c r="B754" s="4"/>
      <c r="C754" s="4"/>
      <c r="D754" s="4"/>
      <c r="E754" s="4"/>
      <c r="F754" s="4"/>
      <c r="G754" s="4"/>
      <c r="H754" s="4"/>
      <c r="I754" s="4"/>
      <c r="J754" s="4"/>
      <c r="K754" s="4"/>
      <c r="L754" s="4"/>
      <c r="M754" s="4"/>
      <c r="N754" s="2"/>
      <c r="O754" s="2"/>
      <c r="P754" s="2"/>
      <c r="Q754" s="643"/>
      <c r="R754" s="643"/>
      <c r="S754" s="896"/>
      <c r="T754" s="902"/>
      <c r="U754" s="646"/>
      <c r="V754" s="4"/>
      <c r="W754" s="4"/>
      <c r="X754" s="4"/>
      <c r="Y754" s="4"/>
      <c r="Z754" s="4"/>
    </row>
    <row r="755" spans="1:26" ht="15.75" customHeight="1" x14ac:dyDescent="0.2">
      <c r="A755" s="4"/>
      <c r="B755" s="4"/>
      <c r="C755" s="4"/>
      <c r="D755" s="4"/>
      <c r="E755" s="4"/>
      <c r="F755" s="4"/>
      <c r="G755" s="4"/>
      <c r="H755" s="4"/>
      <c r="I755" s="4"/>
      <c r="J755" s="4"/>
      <c r="K755" s="4"/>
      <c r="L755" s="4"/>
      <c r="M755" s="4"/>
      <c r="N755" s="2"/>
      <c r="O755" s="2"/>
      <c r="P755" s="2"/>
      <c r="Q755" s="643"/>
      <c r="R755" s="643"/>
      <c r="S755" s="896"/>
      <c r="T755" s="902"/>
      <c r="U755" s="646"/>
      <c r="V755" s="4"/>
      <c r="W755" s="4"/>
      <c r="X755" s="4"/>
      <c r="Y755" s="4"/>
      <c r="Z755" s="4"/>
    </row>
    <row r="756" spans="1:26" ht="15.75" customHeight="1" x14ac:dyDescent="0.2">
      <c r="A756" s="4"/>
      <c r="B756" s="4"/>
      <c r="C756" s="4"/>
      <c r="D756" s="4"/>
      <c r="E756" s="4"/>
      <c r="F756" s="4"/>
      <c r="G756" s="4"/>
      <c r="H756" s="4"/>
      <c r="I756" s="4"/>
      <c r="J756" s="4"/>
      <c r="K756" s="4"/>
      <c r="L756" s="4"/>
      <c r="M756" s="4"/>
      <c r="N756" s="2"/>
      <c r="O756" s="2"/>
      <c r="P756" s="2"/>
      <c r="Q756" s="643"/>
      <c r="R756" s="643"/>
      <c r="S756" s="896"/>
      <c r="T756" s="902"/>
      <c r="U756" s="646"/>
      <c r="V756" s="4"/>
      <c r="W756" s="4"/>
      <c r="X756" s="4"/>
      <c r="Y756" s="4"/>
      <c r="Z756" s="4"/>
    </row>
    <row r="757" spans="1:26" ht="15.75" customHeight="1" x14ac:dyDescent="0.2">
      <c r="A757" s="4"/>
      <c r="B757" s="4"/>
      <c r="C757" s="4"/>
      <c r="D757" s="4"/>
      <c r="E757" s="4"/>
      <c r="F757" s="4"/>
      <c r="G757" s="4"/>
      <c r="H757" s="4"/>
      <c r="I757" s="4"/>
      <c r="J757" s="4"/>
      <c r="K757" s="4"/>
      <c r="L757" s="4"/>
      <c r="M757" s="4"/>
      <c r="N757" s="2"/>
      <c r="O757" s="2"/>
      <c r="P757" s="2"/>
      <c r="Q757" s="643"/>
      <c r="R757" s="643"/>
      <c r="S757" s="896"/>
      <c r="T757" s="902"/>
      <c r="U757" s="646"/>
      <c r="V757" s="4"/>
      <c r="W757" s="4"/>
      <c r="X757" s="4"/>
      <c r="Y757" s="4"/>
      <c r="Z757" s="4"/>
    </row>
    <row r="758" spans="1:26" ht="15.75" customHeight="1" x14ac:dyDescent="0.2">
      <c r="A758" s="4"/>
      <c r="B758" s="4"/>
      <c r="C758" s="4"/>
      <c r="D758" s="4"/>
      <c r="E758" s="4"/>
      <c r="F758" s="4"/>
      <c r="G758" s="4"/>
      <c r="H758" s="4"/>
      <c r="I758" s="4"/>
      <c r="J758" s="4"/>
      <c r="K758" s="4"/>
      <c r="L758" s="4"/>
      <c r="M758" s="4"/>
      <c r="N758" s="2"/>
      <c r="O758" s="2"/>
      <c r="P758" s="2"/>
      <c r="Q758" s="643"/>
      <c r="R758" s="643"/>
      <c r="S758" s="896"/>
      <c r="T758" s="902"/>
      <c r="U758" s="646"/>
      <c r="V758" s="4"/>
      <c r="W758" s="4"/>
      <c r="X758" s="4"/>
      <c r="Y758" s="4"/>
      <c r="Z758" s="4"/>
    </row>
    <row r="759" spans="1:26" ht="15.75" customHeight="1" x14ac:dyDescent="0.2">
      <c r="A759" s="4"/>
      <c r="B759" s="4"/>
      <c r="C759" s="4"/>
      <c r="D759" s="4"/>
      <c r="E759" s="4"/>
      <c r="F759" s="4"/>
      <c r="G759" s="4"/>
      <c r="H759" s="4"/>
      <c r="I759" s="4"/>
      <c r="J759" s="4"/>
      <c r="K759" s="4"/>
      <c r="L759" s="4"/>
      <c r="M759" s="4"/>
      <c r="N759" s="2"/>
      <c r="O759" s="2"/>
      <c r="P759" s="2"/>
      <c r="Q759" s="643"/>
      <c r="R759" s="643"/>
      <c r="S759" s="896"/>
      <c r="T759" s="902"/>
      <c r="U759" s="646"/>
      <c r="V759" s="4"/>
      <c r="W759" s="4"/>
      <c r="X759" s="4"/>
      <c r="Y759" s="4"/>
      <c r="Z759" s="4"/>
    </row>
    <row r="760" spans="1:26" ht="15.75" customHeight="1" x14ac:dyDescent="0.2">
      <c r="A760" s="4"/>
      <c r="B760" s="4"/>
      <c r="C760" s="4"/>
      <c r="D760" s="4"/>
      <c r="E760" s="4"/>
      <c r="F760" s="4"/>
      <c r="G760" s="4"/>
      <c r="H760" s="4"/>
      <c r="I760" s="4"/>
      <c r="J760" s="4"/>
      <c r="K760" s="4"/>
      <c r="L760" s="4"/>
      <c r="M760" s="4"/>
      <c r="N760" s="2"/>
      <c r="O760" s="2"/>
      <c r="P760" s="2"/>
      <c r="Q760" s="643"/>
      <c r="R760" s="643"/>
      <c r="S760" s="896"/>
      <c r="T760" s="902"/>
      <c r="U760" s="646"/>
      <c r="V760" s="4"/>
      <c r="W760" s="4"/>
      <c r="X760" s="4"/>
      <c r="Y760" s="4"/>
      <c r="Z760" s="4"/>
    </row>
    <row r="761" spans="1:26" ht="15.75" customHeight="1" x14ac:dyDescent="0.2">
      <c r="A761" s="4"/>
      <c r="B761" s="4"/>
      <c r="C761" s="4"/>
      <c r="D761" s="4"/>
      <c r="E761" s="4"/>
      <c r="F761" s="4"/>
      <c r="G761" s="4"/>
      <c r="H761" s="4"/>
      <c r="I761" s="4"/>
      <c r="J761" s="4"/>
      <c r="K761" s="4"/>
      <c r="L761" s="4"/>
      <c r="M761" s="4"/>
      <c r="N761" s="2"/>
      <c r="O761" s="2"/>
      <c r="P761" s="2"/>
      <c r="Q761" s="643"/>
      <c r="R761" s="643"/>
      <c r="S761" s="896"/>
      <c r="T761" s="902"/>
      <c r="U761" s="646"/>
      <c r="V761" s="4"/>
      <c r="W761" s="4"/>
      <c r="X761" s="4"/>
      <c r="Y761" s="4"/>
      <c r="Z761" s="4"/>
    </row>
    <row r="762" spans="1:26" ht="15.75" customHeight="1" x14ac:dyDescent="0.2">
      <c r="A762" s="4"/>
      <c r="B762" s="4"/>
      <c r="C762" s="4"/>
      <c r="D762" s="4"/>
      <c r="E762" s="4"/>
      <c r="F762" s="4"/>
      <c r="G762" s="4"/>
      <c r="H762" s="4"/>
      <c r="I762" s="4"/>
      <c r="J762" s="4"/>
      <c r="K762" s="4"/>
      <c r="L762" s="4"/>
      <c r="M762" s="4"/>
      <c r="N762" s="2"/>
      <c r="O762" s="2"/>
      <c r="P762" s="2"/>
      <c r="Q762" s="643"/>
      <c r="R762" s="643"/>
      <c r="S762" s="896"/>
      <c r="T762" s="902"/>
      <c r="U762" s="646"/>
      <c r="V762" s="4"/>
      <c r="W762" s="4"/>
      <c r="X762" s="4"/>
      <c r="Y762" s="4"/>
      <c r="Z762" s="4"/>
    </row>
    <row r="763" spans="1:26" ht="15.75" customHeight="1" x14ac:dyDescent="0.2">
      <c r="A763" s="4"/>
      <c r="B763" s="4"/>
      <c r="C763" s="4"/>
      <c r="D763" s="4"/>
      <c r="E763" s="4"/>
      <c r="F763" s="4"/>
      <c r="G763" s="4"/>
      <c r="H763" s="4"/>
      <c r="I763" s="4"/>
      <c r="J763" s="4"/>
      <c r="K763" s="4"/>
      <c r="L763" s="4"/>
      <c r="M763" s="4"/>
      <c r="N763" s="2"/>
      <c r="O763" s="2"/>
      <c r="P763" s="2"/>
      <c r="Q763" s="643"/>
      <c r="R763" s="643"/>
      <c r="S763" s="896"/>
      <c r="T763" s="902"/>
      <c r="U763" s="646"/>
      <c r="V763" s="4"/>
      <c r="W763" s="4"/>
      <c r="X763" s="4"/>
      <c r="Y763" s="4"/>
      <c r="Z763" s="4"/>
    </row>
    <row r="764" spans="1:26" ht="15.75" customHeight="1" x14ac:dyDescent="0.2">
      <c r="A764" s="4"/>
      <c r="B764" s="4"/>
      <c r="C764" s="4"/>
      <c r="D764" s="4"/>
      <c r="E764" s="4"/>
      <c r="F764" s="4"/>
      <c r="G764" s="4"/>
      <c r="H764" s="4"/>
      <c r="I764" s="4"/>
      <c r="J764" s="4"/>
      <c r="K764" s="4"/>
      <c r="L764" s="4"/>
      <c r="M764" s="4"/>
      <c r="N764" s="2"/>
      <c r="O764" s="2"/>
      <c r="P764" s="2"/>
      <c r="Q764" s="643"/>
      <c r="R764" s="643"/>
      <c r="S764" s="896"/>
      <c r="T764" s="902"/>
      <c r="U764" s="646"/>
      <c r="V764" s="4"/>
      <c r="W764" s="4"/>
      <c r="X764" s="4"/>
      <c r="Y764" s="4"/>
      <c r="Z764" s="4"/>
    </row>
    <row r="765" spans="1:26" ht="15.75" customHeight="1" x14ac:dyDescent="0.2">
      <c r="A765" s="4"/>
      <c r="B765" s="4"/>
      <c r="C765" s="4"/>
      <c r="D765" s="4"/>
      <c r="E765" s="4"/>
      <c r="F765" s="4"/>
      <c r="G765" s="4"/>
      <c r="H765" s="4"/>
      <c r="I765" s="4"/>
      <c r="J765" s="4"/>
      <c r="K765" s="4"/>
      <c r="L765" s="4"/>
      <c r="M765" s="4"/>
      <c r="N765" s="2"/>
      <c r="O765" s="2"/>
      <c r="P765" s="2"/>
      <c r="Q765" s="643"/>
      <c r="R765" s="643"/>
      <c r="S765" s="896"/>
      <c r="T765" s="902"/>
      <c r="U765" s="646"/>
      <c r="V765" s="4"/>
      <c r="W765" s="4"/>
      <c r="X765" s="4"/>
      <c r="Y765" s="4"/>
      <c r="Z765" s="4"/>
    </row>
    <row r="766" spans="1:26" ht="15.75" customHeight="1" x14ac:dyDescent="0.2">
      <c r="A766" s="4"/>
      <c r="B766" s="4"/>
      <c r="C766" s="4"/>
      <c r="D766" s="4"/>
      <c r="E766" s="4"/>
      <c r="F766" s="4"/>
      <c r="G766" s="4"/>
      <c r="H766" s="4"/>
      <c r="I766" s="4"/>
      <c r="J766" s="4"/>
      <c r="K766" s="4"/>
      <c r="L766" s="4"/>
      <c r="M766" s="4"/>
      <c r="N766" s="2"/>
      <c r="O766" s="2"/>
      <c r="P766" s="2"/>
      <c r="Q766" s="643"/>
      <c r="R766" s="643"/>
      <c r="S766" s="896"/>
      <c r="T766" s="902"/>
      <c r="U766" s="646"/>
      <c r="V766" s="4"/>
      <c r="W766" s="4"/>
      <c r="X766" s="4"/>
      <c r="Y766" s="4"/>
      <c r="Z766" s="4"/>
    </row>
    <row r="767" spans="1:26" ht="15.75" customHeight="1" x14ac:dyDescent="0.2">
      <c r="A767" s="4"/>
      <c r="B767" s="4"/>
      <c r="C767" s="4"/>
      <c r="D767" s="4"/>
      <c r="E767" s="4"/>
      <c r="F767" s="4"/>
      <c r="G767" s="4"/>
      <c r="H767" s="4"/>
      <c r="I767" s="4"/>
      <c r="J767" s="4"/>
      <c r="K767" s="4"/>
      <c r="L767" s="4"/>
      <c r="M767" s="4"/>
      <c r="N767" s="2"/>
      <c r="O767" s="2"/>
      <c r="P767" s="2"/>
      <c r="Q767" s="643"/>
      <c r="R767" s="643"/>
      <c r="S767" s="896"/>
      <c r="T767" s="902"/>
      <c r="U767" s="646"/>
      <c r="V767" s="4"/>
      <c r="W767" s="4"/>
      <c r="X767" s="4"/>
      <c r="Y767" s="4"/>
      <c r="Z767" s="4"/>
    </row>
    <row r="768" spans="1:26" ht="15.75" customHeight="1" x14ac:dyDescent="0.2">
      <c r="A768" s="4"/>
      <c r="B768" s="4"/>
      <c r="C768" s="4"/>
      <c r="D768" s="4"/>
      <c r="E768" s="4"/>
      <c r="F768" s="4"/>
      <c r="G768" s="4"/>
      <c r="H768" s="4"/>
      <c r="I768" s="4"/>
      <c r="J768" s="4"/>
      <c r="K768" s="4"/>
      <c r="L768" s="4"/>
      <c r="M768" s="4"/>
      <c r="N768" s="2"/>
      <c r="O768" s="2"/>
      <c r="P768" s="2"/>
      <c r="Q768" s="643"/>
      <c r="R768" s="643"/>
      <c r="S768" s="896"/>
      <c r="T768" s="902"/>
      <c r="U768" s="646"/>
      <c r="V768" s="4"/>
      <c r="W768" s="4"/>
      <c r="X768" s="4"/>
      <c r="Y768" s="4"/>
      <c r="Z768" s="4"/>
    </row>
    <row r="769" spans="1:26" ht="15.75" customHeight="1" x14ac:dyDescent="0.2">
      <c r="A769" s="4"/>
      <c r="B769" s="4"/>
      <c r="C769" s="4"/>
      <c r="D769" s="4"/>
      <c r="E769" s="4"/>
      <c r="F769" s="4"/>
      <c r="G769" s="4"/>
      <c r="H769" s="4"/>
      <c r="I769" s="4"/>
      <c r="J769" s="4"/>
      <c r="K769" s="4"/>
      <c r="L769" s="4"/>
      <c r="M769" s="4"/>
      <c r="N769" s="2"/>
      <c r="O769" s="2"/>
      <c r="P769" s="2"/>
      <c r="Q769" s="643"/>
      <c r="R769" s="643"/>
      <c r="S769" s="896"/>
      <c r="T769" s="902"/>
      <c r="U769" s="646"/>
      <c r="V769" s="4"/>
      <c r="W769" s="4"/>
      <c r="X769" s="4"/>
      <c r="Y769" s="4"/>
      <c r="Z769" s="4"/>
    </row>
    <row r="770" spans="1:26" ht="15.75" customHeight="1" x14ac:dyDescent="0.2">
      <c r="A770" s="4"/>
      <c r="B770" s="4"/>
      <c r="C770" s="4"/>
      <c r="D770" s="4"/>
      <c r="E770" s="4"/>
      <c r="F770" s="4"/>
      <c r="G770" s="4"/>
      <c r="H770" s="4"/>
      <c r="I770" s="4"/>
      <c r="J770" s="4"/>
      <c r="K770" s="4"/>
      <c r="L770" s="4"/>
      <c r="M770" s="4"/>
      <c r="N770" s="2"/>
      <c r="O770" s="2"/>
      <c r="P770" s="2"/>
      <c r="Q770" s="643"/>
      <c r="R770" s="643"/>
      <c r="S770" s="896"/>
      <c r="T770" s="902"/>
      <c r="U770" s="646"/>
      <c r="V770" s="4"/>
      <c r="W770" s="4"/>
      <c r="X770" s="4"/>
      <c r="Y770" s="4"/>
      <c r="Z770" s="4"/>
    </row>
    <row r="771" spans="1:26" ht="15.75" customHeight="1" x14ac:dyDescent="0.2">
      <c r="A771" s="4"/>
      <c r="B771" s="4"/>
      <c r="C771" s="4"/>
      <c r="D771" s="4"/>
      <c r="E771" s="4"/>
      <c r="F771" s="4"/>
      <c r="G771" s="4"/>
      <c r="H771" s="4"/>
      <c r="I771" s="4"/>
      <c r="J771" s="4"/>
      <c r="K771" s="4"/>
      <c r="L771" s="4"/>
      <c r="M771" s="4"/>
      <c r="N771" s="2"/>
      <c r="O771" s="2"/>
      <c r="P771" s="2"/>
      <c r="Q771" s="643"/>
      <c r="R771" s="643"/>
      <c r="S771" s="896"/>
      <c r="T771" s="902"/>
      <c r="U771" s="646"/>
      <c r="V771" s="4"/>
      <c r="W771" s="4"/>
      <c r="X771" s="4"/>
      <c r="Y771" s="4"/>
      <c r="Z771" s="4"/>
    </row>
    <row r="772" spans="1:26" ht="15.75" customHeight="1" x14ac:dyDescent="0.2">
      <c r="A772" s="4"/>
      <c r="B772" s="4"/>
      <c r="C772" s="4"/>
      <c r="D772" s="4"/>
      <c r="E772" s="4"/>
      <c r="F772" s="4"/>
      <c r="G772" s="4"/>
      <c r="H772" s="4"/>
      <c r="I772" s="4"/>
      <c r="J772" s="4"/>
      <c r="K772" s="4"/>
      <c r="L772" s="4"/>
      <c r="M772" s="4"/>
      <c r="N772" s="2"/>
      <c r="O772" s="2"/>
      <c r="P772" s="2"/>
      <c r="Q772" s="643"/>
      <c r="R772" s="643"/>
      <c r="S772" s="896"/>
      <c r="T772" s="902"/>
      <c r="U772" s="646"/>
      <c r="V772" s="4"/>
      <c r="W772" s="4"/>
      <c r="X772" s="4"/>
      <c r="Y772" s="4"/>
      <c r="Z772" s="4"/>
    </row>
    <row r="773" spans="1:26" ht="15.75" customHeight="1" x14ac:dyDescent="0.2">
      <c r="A773" s="4"/>
      <c r="B773" s="4"/>
      <c r="C773" s="4"/>
      <c r="D773" s="4"/>
      <c r="E773" s="4"/>
      <c r="F773" s="4"/>
      <c r="G773" s="4"/>
      <c r="H773" s="4"/>
      <c r="I773" s="4"/>
      <c r="J773" s="4"/>
      <c r="K773" s="4"/>
      <c r="L773" s="4"/>
      <c r="M773" s="4"/>
      <c r="N773" s="2"/>
      <c r="O773" s="2"/>
      <c r="P773" s="2"/>
      <c r="Q773" s="643"/>
      <c r="R773" s="643"/>
      <c r="S773" s="896"/>
      <c r="T773" s="902"/>
      <c r="U773" s="646"/>
      <c r="V773" s="4"/>
      <c r="W773" s="4"/>
      <c r="X773" s="4"/>
      <c r="Y773" s="4"/>
      <c r="Z773" s="4"/>
    </row>
    <row r="774" spans="1:26" ht="15.75" customHeight="1" x14ac:dyDescent="0.2">
      <c r="A774" s="4"/>
      <c r="B774" s="4"/>
      <c r="C774" s="4"/>
      <c r="D774" s="4"/>
      <c r="E774" s="4"/>
      <c r="F774" s="4"/>
      <c r="G774" s="4"/>
      <c r="H774" s="4"/>
      <c r="I774" s="4"/>
      <c r="J774" s="4"/>
      <c r="K774" s="4"/>
      <c r="L774" s="4"/>
      <c r="M774" s="4"/>
      <c r="N774" s="2"/>
      <c r="O774" s="2"/>
      <c r="P774" s="2"/>
      <c r="Q774" s="643"/>
      <c r="R774" s="643"/>
      <c r="S774" s="896"/>
      <c r="T774" s="902"/>
      <c r="U774" s="646"/>
      <c r="V774" s="4"/>
      <c r="W774" s="4"/>
      <c r="X774" s="4"/>
      <c r="Y774" s="4"/>
      <c r="Z774" s="4"/>
    </row>
    <row r="775" spans="1:26" ht="15.75" customHeight="1" x14ac:dyDescent="0.2">
      <c r="A775" s="4"/>
      <c r="B775" s="4"/>
      <c r="C775" s="4"/>
      <c r="D775" s="4"/>
      <c r="E775" s="4"/>
      <c r="F775" s="4"/>
      <c r="G775" s="4"/>
      <c r="H775" s="4"/>
      <c r="I775" s="4"/>
      <c r="J775" s="4"/>
      <c r="K775" s="4"/>
      <c r="L775" s="4"/>
      <c r="M775" s="4"/>
      <c r="N775" s="2"/>
      <c r="O775" s="2"/>
      <c r="P775" s="2"/>
      <c r="Q775" s="643"/>
      <c r="R775" s="643"/>
      <c r="S775" s="896"/>
      <c r="T775" s="902"/>
      <c r="U775" s="646"/>
      <c r="V775" s="4"/>
      <c r="W775" s="4"/>
      <c r="X775" s="4"/>
      <c r="Y775" s="4"/>
      <c r="Z775" s="4"/>
    </row>
    <row r="776" spans="1:26" ht="15.75" customHeight="1" x14ac:dyDescent="0.2">
      <c r="A776" s="4"/>
      <c r="B776" s="4"/>
      <c r="C776" s="4"/>
      <c r="D776" s="4"/>
      <c r="E776" s="4"/>
      <c r="F776" s="4"/>
      <c r="G776" s="4"/>
      <c r="H776" s="4"/>
      <c r="I776" s="4"/>
      <c r="J776" s="4"/>
      <c r="K776" s="4"/>
      <c r="L776" s="4"/>
      <c r="M776" s="4"/>
      <c r="N776" s="2"/>
      <c r="O776" s="2"/>
      <c r="P776" s="2"/>
      <c r="Q776" s="643"/>
      <c r="R776" s="643"/>
      <c r="S776" s="896"/>
      <c r="T776" s="902"/>
      <c r="U776" s="646"/>
      <c r="V776" s="4"/>
      <c r="W776" s="4"/>
      <c r="X776" s="4"/>
      <c r="Y776" s="4"/>
      <c r="Z776" s="4"/>
    </row>
    <row r="777" spans="1:26" ht="15.75" customHeight="1" x14ac:dyDescent="0.2">
      <c r="A777" s="4"/>
      <c r="B777" s="4"/>
      <c r="C777" s="4"/>
      <c r="D777" s="4"/>
      <c r="E777" s="4"/>
      <c r="F777" s="4"/>
      <c r="G777" s="4"/>
      <c r="H777" s="4"/>
      <c r="I777" s="4"/>
      <c r="J777" s="4"/>
      <c r="K777" s="4"/>
      <c r="L777" s="4"/>
      <c r="M777" s="4"/>
      <c r="N777" s="2"/>
      <c r="O777" s="2"/>
      <c r="P777" s="2"/>
      <c r="Q777" s="643"/>
      <c r="R777" s="643"/>
      <c r="S777" s="896"/>
      <c r="T777" s="902"/>
      <c r="U777" s="646"/>
      <c r="V777" s="4"/>
      <c r="W777" s="4"/>
      <c r="X777" s="4"/>
      <c r="Y777" s="4"/>
      <c r="Z777" s="4"/>
    </row>
    <row r="778" spans="1:26" ht="15.75" customHeight="1" x14ac:dyDescent="0.2">
      <c r="A778" s="4"/>
      <c r="B778" s="4"/>
      <c r="C778" s="4"/>
      <c r="D778" s="4"/>
      <c r="E778" s="4"/>
      <c r="F778" s="4"/>
      <c r="G778" s="4"/>
      <c r="H778" s="4"/>
      <c r="I778" s="4"/>
      <c r="J778" s="4"/>
      <c r="K778" s="4"/>
      <c r="L778" s="4"/>
      <c r="M778" s="4"/>
      <c r="N778" s="2"/>
      <c r="O778" s="2"/>
      <c r="P778" s="2"/>
      <c r="Q778" s="643"/>
      <c r="R778" s="643"/>
      <c r="S778" s="896"/>
      <c r="T778" s="902"/>
      <c r="U778" s="646"/>
      <c r="V778" s="4"/>
      <c r="W778" s="4"/>
      <c r="X778" s="4"/>
      <c r="Y778" s="4"/>
      <c r="Z778" s="4"/>
    </row>
    <row r="779" spans="1:26" ht="15.75" customHeight="1" x14ac:dyDescent="0.2">
      <c r="A779" s="4"/>
      <c r="B779" s="4"/>
      <c r="C779" s="4"/>
      <c r="D779" s="4"/>
      <c r="E779" s="4"/>
      <c r="F779" s="4"/>
      <c r="G779" s="4"/>
      <c r="H779" s="4"/>
      <c r="I779" s="4"/>
      <c r="J779" s="4"/>
      <c r="K779" s="4"/>
      <c r="L779" s="4"/>
      <c r="M779" s="4"/>
      <c r="N779" s="2"/>
      <c r="O779" s="2"/>
      <c r="P779" s="2"/>
      <c r="Q779" s="643"/>
      <c r="R779" s="643"/>
      <c r="S779" s="896"/>
      <c r="T779" s="902"/>
      <c r="U779" s="646"/>
      <c r="V779" s="4"/>
      <c r="W779" s="4"/>
      <c r="X779" s="4"/>
      <c r="Y779" s="4"/>
      <c r="Z779" s="4"/>
    </row>
    <row r="780" spans="1:26" ht="15.75" customHeight="1" x14ac:dyDescent="0.2">
      <c r="A780" s="4"/>
      <c r="B780" s="4"/>
      <c r="C780" s="4"/>
      <c r="D780" s="4"/>
      <c r="E780" s="4"/>
      <c r="F780" s="4"/>
      <c r="G780" s="4"/>
      <c r="H780" s="4"/>
      <c r="I780" s="4"/>
      <c r="J780" s="4"/>
      <c r="K780" s="4"/>
      <c r="L780" s="4"/>
      <c r="M780" s="4"/>
      <c r="N780" s="2"/>
      <c r="O780" s="2"/>
      <c r="P780" s="2"/>
      <c r="Q780" s="643"/>
      <c r="R780" s="643"/>
      <c r="S780" s="896"/>
      <c r="T780" s="902"/>
      <c r="U780" s="646"/>
      <c r="V780" s="4"/>
      <c r="W780" s="4"/>
      <c r="X780" s="4"/>
      <c r="Y780" s="4"/>
      <c r="Z780" s="4"/>
    </row>
    <row r="781" spans="1:26" ht="15.75" customHeight="1" x14ac:dyDescent="0.2">
      <c r="A781" s="4"/>
      <c r="B781" s="4"/>
      <c r="C781" s="4"/>
      <c r="D781" s="4"/>
      <c r="E781" s="4"/>
      <c r="F781" s="4"/>
      <c r="G781" s="4"/>
      <c r="H781" s="4"/>
      <c r="I781" s="4"/>
      <c r="J781" s="4"/>
      <c r="K781" s="4"/>
      <c r="L781" s="4"/>
      <c r="M781" s="4"/>
      <c r="N781" s="2"/>
      <c r="O781" s="2"/>
      <c r="P781" s="2"/>
      <c r="Q781" s="643"/>
      <c r="R781" s="643"/>
      <c r="S781" s="896"/>
      <c r="T781" s="902"/>
      <c r="U781" s="646"/>
      <c r="V781" s="4"/>
      <c r="W781" s="4"/>
      <c r="X781" s="4"/>
      <c r="Y781" s="4"/>
      <c r="Z781" s="4"/>
    </row>
    <row r="782" spans="1:26" ht="15.75" customHeight="1" x14ac:dyDescent="0.2">
      <c r="A782" s="4"/>
      <c r="B782" s="4"/>
      <c r="C782" s="4"/>
      <c r="D782" s="4"/>
      <c r="E782" s="4"/>
      <c r="F782" s="4"/>
      <c r="G782" s="4"/>
      <c r="H782" s="4"/>
      <c r="I782" s="4"/>
      <c r="J782" s="4"/>
      <c r="K782" s="4"/>
      <c r="L782" s="4"/>
      <c r="M782" s="4"/>
      <c r="N782" s="2"/>
      <c r="O782" s="2"/>
      <c r="P782" s="2"/>
      <c r="Q782" s="643"/>
      <c r="R782" s="643"/>
      <c r="S782" s="896"/>
      <c r="T782" s="902"/>
      <c r="U782" s="646"/>
      <c r="V782" s="4"/>
      <c r="W782" s="4"/>
      <c r="X782" s="4"/>
      <c r="Y782" s="4"/>
      <c r="Z782" s="4"/>
    </row>
    <row r="783" spans="1:26" ht="15.75" customHeight="1" x14ac:dyDescent="0.2">
      <c r="A783" s="4"/>
      <c r="B783" s="4"/>
      <c r="C783" s="4"/>
      <c r="D783" s="4"/>
      <c r="E783" s="4"/>
      <c r="F783" s="4"/>
      <c r="G783" s="4"/>
      <c r="H783" s="4"/>
      <c r="I783" s="4"/>
      <c r="J783" s="4"/>
      <c r="K783" s="4"/>
      <c r="L783" s="4"/>
      <c r="M783" s="4"/>
      <c r="N783" s="2"/>
      <c r="O783" s="2"/>
      <c r="P783" s="2"/>
      <c r="Q783" s="643"/>
      <c r="R783" s="643"/>
      <c r="S783" s="896"/>
      <c r="T783" s="902"/>
      <c r="U783" s="646"/>
      <c r="V783" s="4"/>
      <c r="W783" s="4"/>
      <c r="X783" s="4"/>
      <c r="Y783" s="4"/>
      <c r="Z783" s="4"/>
    </row>
    <row r="784" spans="1:26" ht="15.75" customHeight="1" x14ac:dyDescent="0.2">
      <c r="A784" s="4"/>
      <c r="B784" s="4"/>
      <c r="C784" s="4"/>
      <c r="D784" s="4"/>
      <c r="E784" s="4"/>
      <c r="F784" s="4"/>
      <c r="G784" s="4"/>
      <c r="H784" s="4"/>
      <c r="I784" s="4"/>
      <c r="J784" s="4"/>
      <c r="K784" s="4"/>
      <c r="L784" s="4"/>
      <c r="M784" s="4"/>
      <c r="N784" s="2"/>
      <c r="O784" s="2"/>
      <c r="P784" s="2"/>
      <c r="Q784" s="643"/>
      <c r="R784" s="643"/>
      <c r="S784" s="896"/>
      <c r="T784" s="902"/>
      <c r="U784" s="646"/>
      <c r="V784" s="4"/>
      <c r="W784" s="4"/>
      <c r="X784" s="4"/>
      <c r="Y784" s="4"/>
      <c r="Z784" s="4"/>
    </row>
    <row r="785" spans="1:26" ht="15.75" customHeight="1" x14ac:dyDescent="0.2">
      <c r="A785" s="4"/>
      <c r="B785" s="4"/>
      <c r="C785" s="4"/>
      <c r="D785" s="4"/>
      <c r="E785" s="4"/>
      <c r="F785" s="4"/>
      <c r="G785" s="4"/>
      <c r="H785" s="4"/>
      <c r="I785" s="4"/>
      <c r="J785" s="4"/>
      <c r="K785" s="4"/>
      <c r="L785" s="4"/>
      <c r="M785" s="4"/>
      <c r="N785" s="2"/>
      <c r="O785" s="2"/>
      <c r="P785" s="2"/>
      <c r="Q785" s="643"/>
      <c r="R785" s="643"/>
      <c r="S785" s="896"/>
      <c r="T785" s="902"/>
      <c r="U785" s="646"/>
      <c r="V785" s="4"/>
      <c r="W785" s="4"/>
      <c r="X785" s="4"/>
      <c r="Y785" s="4"/>
      <c r="Z785" s="4"/>
    </row>
    <row r="786" spans="1:26" ht="15.75" customHeight="1" x14ac:dyDescent="0.2">
      <c r="A786" s="4"/>
      <c r="B786" s="4"/>
      <c r="C786" s="4"/>
      <c r="D786" s="4"/>
      <c r="E786" s="4"/>
      <c r="F786" s="4"/>
      <c r="G786" s="4"/>
      <c r="H786" s="4"/>
      <c r="I786" s="4"/>
      <c r="J786" s="4"/>
      <c r="K786" s="4"/>
      <c r="L786" s="4"/>
      <c r="M786" s="4"/>
      <c r="N786" s="2"/>
      <c r="O786" s="2"/>
      <c r="P786" s="2"/>
      <c r="Q786" s="643"/>
      <c r="R786" s="643"/>
      <c r="S786" s="896"/>
      <c r="T786" s="902"/>
      <c r="U786" s="646"/>
      <c r="V786" s="4"/>
      <c r="W786" s="4"/>
      <c r="X786" s="4"/>
      <c r="Y786" s="4"/>
      <c r="Z786" s="4"/>
    </row>
    <row r="787" spans="1:26" ht="15.75" customHeight="1" x14ac:dyDescent="0.2">
      <c r="A787" s="4"/>
      <c r="B787" s="4"/>
      <c r="C787" s="4"/>
      <c r="D787" s="4"/>
      <c r="E787" s="4"/>
      <c r="F787" s="4"/>
      <c r="G787" s="4"/>
      <c r="H787" s="4"/>
      <c r="I787" s="4"/>
      <c r="J787" s="4"/>
      <c r="K787" s="4"/>
      <c r="L787" s="4"/>
      <c r="M787" s="4"/>
      <c r="N787" s="2"/>
      <c r="O787" s="2"/>
      <c r="P787" s="2"/>
      <c r="Q787" s="643"/>
      <c r="R787" s="643"/>
      <c r="S787" s="896"/>
      <c r="T787" s="902"/>
      <c r="U787" s="646"/>
      <c r="V787" s="4"/>
      <c r="W787" s="4"/>
      <c r="X787" s="4"/>
      <c r="Y787" s="4"/>
      <c r="Z787" s="4"/>
    </row>
    <row r="788" spans="1:26" ht="15.75" customHeight="1" x14ac:dyDescent="0.2">
      <c r="A788" s="4"/>
      <c r="B788" s="4"/>
      <c r="C788" s="4"/>
      <c r="D788" s="4"/>
      <c r="E788" s="4"/>
      <c r="F788" s="4"/>
      <c r="G788" s="4"/>
      <c r="H788" s="4"/>
      <c r="I788" s="4"/>
      <c r="J788" s="4"/>
      <c r="K788" s="4"/>
      <c r="L788" s="4"/>
      <c r="M788" s="4"/>
      <c r="N788" s="2"/>
      <c r="O788" s="2"/>
      <c r="P788" s="2"/>
      <c r="Q788" s="643"/>
      <c r="R788" s="643"/>
      <c r="S788" s="896"/>
      <c r="T788" s="902"/>
      <c r="U788" s="646"/>
      <c r="V788" s="4"/>
      <c r="W788" s="4"/>
      <c r="X788" s="4"/>
      <c r="Y788" s="4"/>
      <c r="Z788" s="4"/>
    </row>
    <row r="789" spans="1:26" ht="15.75" customHeight="1" x14ac:dyDescent="0.2">
      <c r="A789" s="4"/>
      <c r="B789" s="4"/>
      <c r="C789" s="4"/>
      <c r="D789" s="4"/>
      <c r="E789" s="4"/>
      <c r="F789" s="4"/>
      <c r="G789" s="4"/>
      <c r="H789" s="4"/>
      <c r="I789" s="4"/>
      <c r="J789" s="4"/>
      <c r="K789" s="4"/>
      <c r="L789" s="4"/>
      <c r="M789" s="4"/>
      <c r="N789" s="2"/>
      <c r="O789" s="2"/>
      <c r="P789" s="2"/>
      <c r="Q789" s="643"/>
      <c r="R789" s="643"/>
      <c r="S789" s="896"/>
      <c r="T789" s="902"/>
      <c r="U789" s="646"/>
      <c r="V789" s="4"/>
      <c r="W789" s="4"/>
      <c r="X789" s="4"/>
      <c r="Y789" s="4"/>
      <c r="Z789" s="4"/>
    </row>
    <row r="790" spans="1:26" ht="15.75" customHeight="1" x14ac:dyDescent="0.2">
      <c r="A790" s="4"/>
      <c r="B790" s="4"/>
      <c r="C790" s="4"/>
      <c r="D790" s="4"/>
      <c r="E790" s="4"/>
      <c r="F790" s="4"/>
      <c r="G790" s="4"/>
      <c r="H790" s="4"/>
      <c r="I790" s="4"/>
      <c r="J790" s="4"/>
      <c r="K790" s="4"/>
      <c r="L790" s="4"/>
      <c r="M790" s="4"/>
      <c r="N790" s="2"/>
      <c r="O790" s="2"/>
      <c r="P790" s="2"/>
      <c r="Q790" s="643"/>
      <c r="R790" s="643"/>
      <c r="S790" s="896"/>
      <c r="T790" s="902"/>
      <c r="U790" s="646"/>
      <c r="V790" s="4"/>
      <c r="W790" s="4"/>
      <c r="X790" s="4"/>
      <c r="Y790" s="4"/>
      <c r="Z790" s="4"/>
    </row>
    <row r="791" spans="1:26" ht="15.75" customHeight="1" x14ac:dyDescent="0.2">
      <c r="A791" s="4"/>
      <c r="B791" s="4"/>
      <c r="C791" s="4"/>
      <c r="D791" s="4"/>
      <c r="E791" s="4"/>
      <c r="F791" s="4"/>
      <c r="G791" s="4"/>
      <c r="H791" s="4"/>
      <c r="I791" s="4"/>
      <c r="J791" s="4"/>
      <c r="K791" s="4"/>
      <c r="L791" s="4"/>
      <c r="M791" s="4"/>
      <c r="N791" s="2"/>
      <c r="O791" s="2"/>
      <c r="P791" s="2"/>
      <c r="Q791" s="643"/>
      <c r="R791" s="643"/>
      <c r="S791" s="896"/>
      <c r="T791" s="902"/>
      <c r="U791" s="646"/>
      <c r="V791" s="4"/>
      <c r="W791" s="4"/>
      <c r="X791" s="4"/>
      <c r="Y791" s="4"/>
      <c r="Z791" s="4"/>
    </row>
    <row r="792" spans="1:26" ht="15.75" customHeight="1" x14ac:dyDescent="0.2">
      <c r="A792" s="4"/>
      <c r="B792" s="4"/>
      <c r="C792" s="4"/>
      <c r="D792" s="4"/>
      <c r="E792" s="4"/>
      <c r="F792" s="4"/>
      <c r="G792" s="4"/>
      <c r="H792" s="4"/>
      <c r="I792" s="4"/>
      <c r="J792" s="4"/>
      <c r="K792" s="4"/>
      <c r="L792" s="4"/>
      <c r="M792" s="4"/>
      <c r="N792" s="2"/>
      <c r="O792" s="2"/>
      <c r="P792" s="2"/>
      <c r="Q792" s="643"/>
      <c r="R792" s="643"/>
      <c r="S792" s="896"/>
      <c r="T792" s="902"/>
      <c r="U792" s="646"/>
      <c r="V792" s="4"/>
      <c r="W792" s="4"/>
      <c r="X792" s="4"/>
      <c r="Y792" s="4"/>
      <c r="Z792" s="4"/>
    </row>
    <row r="793" spans="1:26" ht="15.75" customHeight="1" x14ac:dyDescent="0.2">
      <c r="A793" s="4"/>
      <c r="B793" s="4"/>
      <c r="C793" s="4"/>
      <c r="D793" s="4"/>
      <c r="E793" s="4"/>
      <c r="F793" s="4"/>
      <c r="G793" s="4"/>
      <c r="H793" s="4"/>
      <c r="I793" s="4"/>
      <c r="J793" s="4"/>
      <c r="K793" s="4"/>
      <c r="L793" s="4"/>
      <c r="M793" s="4"/>
      <c r="N793" s="2"/>
      <c r="O793" s="2"/>
      <c r="P793" s="2"/>
      <c r="Q793" s="643"/>
      <c r="R793" s="643"/>
      <c r="S793" s="896"/>
      <c r="T793" s="902"/>
      <c r="U793" s="646"/>
      <c r="V793" s="4"/>
      <c r="W793" s="4"/>
      <c r="X793" s="4"/>
      <c r="Y793" s="4"/>
      <c r="Z793" s="4"/>
    </row>
    <row r="794" spans="1:26" ht="15.75" customHeight="1" x14ac:dyDescent="0.2">
      <c r="A794" s="4"/>
      <c r="B794" s="4"/>
      <c r="C794" s="4"/>
      <c r="D794" s="4"/>
      <c r="E794" s="4"/>
      <c r="F794" s="4"/>
      <c r="G794" s="4"/>
      <c r="H794" s="4"/>
      <c r="I794" s="4"/>
      <c r="J794" s="4"/>
      <c r="K794" s="4"/>
      <c r="L794" s="4"/>
      <c r="M794" s="4"/>
      <c r="N794" s="2"/>
      <c r="O794" s="2"/>
      <c r="P794" s="2"/>
      <c r="Q794" s="643"/>
      <c r="R794" s="643"/>
      <c r="S794" s="896"/>
      <c r="T794" s="902"/>
      <c r="U794" s="646"/>
      <c r="V794" s="4"/>
      <c r="W794" s="4"/>
      <c r="X794" s="4"/>
      <c r="Y794" s="4"/>
      <c r="Z794" s="4"/>
    </row>
    <row r="795" spans="1:26" ht="15.75" customHeight="1" x14ac:dyDescent="0.2">
      <c r="A795" s="4"/>
      <c r="B795" s="4"/>
      <c r="C795" s="4"/>
      <c r="D795" s="4"/>
      <c r="E795" s="4"/>
      <c r="F795" s="4"/>
      <c r="G795" s="4"/>
      <c r="H795" s="4"/>
      <c r="I795" s="4"/>
      <c r="J795" s="4"/>
      <c r="K795" s="4"/>
      <c r="L795" s="4"/>
      <c r="M795" s="4"/>
      <c r="N795" s="2"/>
      <c r="O795" s="2"/>
      <c r="P795" s="2"/>
      <c r="Q795" s="643"/>
      <c r="R795" s="643"/>
      <c r="S795" s="896"/>
      <c r="T795" s="902"/>
      <c r="U795" s="646"/>
      <c r="V795" s="4"/>
      <c r="W795" s="4"/>
      <c r="X795" s="4"/>
      <c r="Y795" s="4"/>
      <c r="Z795" s="4"/>
    </row>
    <row r="796" spans="1:26" ht="15.75" customHeight="1" x14ac:dyDescent="0.2">
      <c r="A796" s="4"/>
      <c r="B796" s="4"/>
      <c r="C796" s="4"/>
      <c r="D796" s="4"/>
      <c r="E796" s="4"/>
      <c r="F796" s="4"/>
      <c r="G796" s="4"/>
      <c r="H796" s="4"/>
      <c r="I796" s="4"/>
      <c r="J796" s="4"/>
      <c r="K796" s="4"/>
      <c r="L796" s="4"/>
      <c r="M796" s="4"/>
      <c r="N796" s="2"/>
      <c r="O796" s="2"/>
      <c r="P796" s="2"/>
      <c r="Q796" s="643"/>
      <c r="R796" s="643"/>
      <c r="S796" s="896"/>
      <c r="T796" s="902"/>
      <c r="U796" s="646"/>
      <c r="V796" s="4"/>
      <c r="W796" s="4"/>
      <c r="X796" s="4"/>
      <c r="Y796" s="4"/>
      <c r="Z796" s="4"/>
    </row>
    <row r="797" spans="1:26" ht="15.75" customHeight="1" x14ac:dyDescent="0.2">
      <c r="A797" s="4"/>
      <c r="B797" s="4"/>
      <c r="C797" s="4"/>
      <c r="D797" s="4"/>
      <c r="E797" s="4"/>
      <c r="F797" s="4"/>
      <c r="G797" s="4"/>
      <c r="H797" s="4"/>
      <c r="I797" s="4"/>
      <c r="J797" s="4"/>
      <c r="K797" s="4"/>
      <c r="L797" s="4"/>
      <c r="M797" s="4"/>
      <c r="N797" s="2"/>
      <c r="O797" s="2"/>
      <c r="P797" s="2"/>
      <c r="Q797" s="643"/>
      <c r="R797" s="643"/>
      <c r="S797" s="896"/>
      <c r="T797" s="902"/>
      <c r="U797" s="646"/>
      <c r="V797" s="4"/>
      <c r="W797" s="4"/>
      <c r="X797" s="4"/>
      <c r="Y797" s="4"/>
      <c r="Z797" s="4"/>
    </row>
    <row r="798" spans="1:26" ht="15.75" customHeight="1" x14ac:dyDescent="0.2">
      <c r="A798" s="4"/>
      <c r="B798" s="4"/>
      <c r="C798" s="4"/>
      <c r="D798" s="4"/>
      <c r="E798" s="4"/>
      <c r="F798" s="4"/>
      <c r="G798" s="4"/>
      <c r="H798" s="4"/>
      <c r="I798" s="4"/>
      <c r="J798" s="4"/>
      <c r="K798" s="4"/>
      <c r="L798" s="4"/>
      <c r="M798" s="4"/>
      <c r="N798" s="2"/>
      <c r="O798" s="2"/>
      <c r="P798" s="2"/>
      <c r="Q798" s="643"/>
      <c r="R798" s="643"/>
      <c r="S798" s="896"/>
      <c r="T798" s="902"/>
      <c r="U798" s="646"/>
      <c r="V798" s="4"/>
      <c r="W798" s="4"/>
      <c r="X798" s="4"/>
      <c r="Y798" s="4"/>
      <c r="Z798" s="4"/>
    </row>
    <row r="799" spans="1:26" ht="15.75" customHeight="1" x14ac:dyDescent="0.2">
      <c r="A799" s="4"/>
      <c r="B799" s="4"/>
      <c r="C799" s="4"/>
      <c r="D799" s="4"/>
      <c r="E799" s="4"/>
      <c r="F799" s="4"/>
      <c r="G799" s="4"/>
      <c r="H799" s="4"/>
      <c r="I799" s="4"/>
      <c r="J799" s="4"/>
      <c r="K799" s="4"/>
      <c r="L799" s="4"/>
      <c r="M799" s="4"/>
      <c r="N799" s="2"/>
      <c r="O799" s="2"/>
      <c r="P799" s="2"/>
      <c r="Q799" s="643"/>
      <c r="R799" s="643"/>
      <c r="S799" s="896"/>
      <c r="T799" s="902"/>
      <c r="U799" s="646"/>
      <c r="V799" s="4"/>
      <c r="W799" s="4"/>
      <c r="X799" s="4"/>
      <c r="Y799" s="4"/>
      <c r="Z799" s="4"/>
    </row>
    <row r="800" spans="1:26" ht="15.75" customHeight="1" x14ac:dyDescent="0.2">
      <c r="A800" s="4"/>
      <c r="B800" s="4"/>
      <c r="C800" s="4"/>
      <c r="D800" s="4"/>
      <c r="E800" s="4"/>
      <c r="F800" s="4"/>
      <c r="G800" s="4"/>
      <c r="H800" s="4"/>
      <c r="I800" s="4"/>
      <c r="J800" s="4"/>
      <c r="K800" s="4"/>
      <c r="L800" s="4"/>
      <c r="M800" s="4"/>
      <c r="N800" s="2"/>
      <c r="O800" s="2"/>
      <c r="P800" s="2"/>
      <c r="Q800" s="643"/>
      <c r="R800" s="643"/>
      <c r="S800" s="896"/>
      <c r="T800" s="902"/>
      <c r="U800" s="646"/>
      <c r="V800" s="4"/>
      <c r="W800" s="4"/>
      <c r="X800" s="4"/>
      <c r="Y800" s="4"/>
      <c r="Z800" s="4"/>
    </row>
    <row r="801" spans="1:26" ht="15.75" customHeight="1" x14ac:dyDescent="0.2">
      <c r="A801" s="4"/>
      <c r="B801" s="4"/>
      <c r="C801" s="4"/>
      <c r="D801" s="4"/>
      <c r="E801" s="4"/>
      <c r="F801" s="4"/>
      <c r="G801" s="4"/>
      <c r="H801" s="4"/>
      <c r="I801" s="4"/>
      <c r="J801" s="4"/>
      <c r="K801" s="4"/>
      <c r="L801" s="4"/>
      <c r="M801" s="4"/>
      <c r="N801" s="2"/>
      <c r="O801" s="2"/>
      <c r="P801" s="2"/>
      <c r="Q801" s="643"/>
      <c r="R801" s="643"/>
      <c r="S801" s="896"/>
      <c r="T801" s="902"/>
      <c r="U801" s="646"/>
      <c r="V801" s="4"/>
      <c r="W801" s="4"/>
      <c r="X801" s="4"/>
      <c r="Y801" s="4"/>
      <c r="Z801" s="4"/>
    </row>
    <row r="802" spans="1:26" ht="15.75" customHeight="1" x14ac:dyDescent="0.2">
      <c r="A802" s="4"/>
      <c r="B802" s="4"/>
      <c r="C802" s="4"/>
      <c r="D802" s="4"/>
      <c r="E802" s="4"/>
      <c r="F802" s="4"/>
      <c r="G802" s="4"/>
      <c r="H802" s="4"/>
      <c r="I802" s="4"/>
      <c r="J802" s="4"/>
      <c r="K802" s="4"/>
      <c r="L802" s="4"/>
      <c r="M802" s="4"/>
      <c r="N802" s="2"/>
      <c r="O802" s="2"/>
      <c r="P802" s="2"/>
      <c r="Q802" s="643"/>
      <c r="R802" s="643"/>
      <c r="S802" s="896"/>
      <c r="T802" s="902"/>
      <c r="U802" s="646"/>
      <c r="V802" s="4"/>
      <c r="W802" s="4"/>
      <c r="X802" s="4"/>
      <c r="Y802" s="4"/>
      <c r="Z802" s="4"/>
    </row>
    <row r="803" spans="1:26" ht="15.75" customHeight="1" x14ac:dyDescent="0.2">
      <c r="A803" s="4"/>
      <c r="B803" s="4"/>
      <c r="C803" s="4"/>
      <c r="D803" s="4"/>
      <c r="E803" s="4"/>
      <c r="F803" s="4"/>
      <c r="G803" s="4"/>
      <c r="H803" s="4"/>
      <c r="I803" s="4"/>
      <c r="J803" s="4"/>
      <c r="K803" s="4"/>
      <c r="L803" s="4"/>
      <c r="M803" s="4"/>
      <c r="N803" s="2"/>
      <c r="O803" s="2"/>
      <c r="P803" s="2"/>
      <c r="Q803" s="643"/>
      <c r="R803" s="643"/>
      <c r="S803" s="896"/>
      <c r="T803" s="902"/>
      <c r="U803" s="646"/>
      <c r="V803" s="4"/>
      <c r="W803" s="4"/>
      <c r="X803" s="4"/>
      <c r="Y803" s="4"/>
      <c r="Z803" s="4"/>
    </row>
    <row r="804" spans="1:26" ht="15.75" customHeight="1" x14ac:dyDescent="0.2">
      <c r="A804" s="4"/>
      <c r="B804" s="4"/>
      <c r="C804" s="4"/>
      <c r="D804" s="4"/>
      <c r="E804" s="4"/>
      <c r="F804" s="4"/>
      <c r="G804" s="4"/>
      <c r="H804" s="4"/>
      <c r="I804" s="4"/>
      <c r="J804" s="4"/>
      <c r="K804" s="4"/>
      <c r="L804" s="4"/>
      <c r="M804" s="4"/>
      <c r="N804" s="2"/>
      <c r="O804" s="2"/>
      <c r="P804" s="2"/>
      <c r="Q804" s="643"/>
      <c r="R804" s="643"/>
      <c r="S804" s="896"/>
      <c r="T804" s="902"/>
      <c r="U804" s="646"/>
      <c r="V804" s="4"/>
      <c r="W804" s="4"/>
      <c r="X804" s="4"/>
      <c r="Y804" s="4"/>
      <c r="Z804" s="4"/>
    </row>
    <row r="805" spans="1:26" ht="15.75" customHeight="1" x14ac:dyDescent="0.2">
      <c r="A805" s="4"/>
      <c r="B805" s="4"/>
      <c r="C805" s="4"/>
      <c r="D805" s="4"/>
      <c r="E805" s="4"/>
      <c r="F805" s="4"/>
      <c r="G805" s="4"/>
      <c r="H805" s="4"/>
      <c r="I805" s="4"/>
      <c r="J805" s="4"/>
      <c r="K805" s="4"/>
      <c r="L805" s="4"/>
      <c r="M805" s="4"/>
      <c r="N805" s="2"/>
      <c r="O805" s="2"/>
      <c r="P805" s="2"/>
      <c r="Q805" s="643"/>
      <c r="R805" s="643"/>
      <c r="S805" s="896"/>
      <c r="T805" s="902"/>
      <c r="U805" s="646"/>
      <c r="V805" s="4"/>
      <c r="W805" s="4"/>
      <c r="X805" s="4"/>
      <c r="Y805" s="4"/>
      <c r="Z805" s="4"/>
    </row>
    <row r="806" spans="1:26" ht="15.75" customHeight="1" x14ac:dyDescent="0.2">
      <c r="A806" s="4"/>
      <c r="B806" s="4"/>
      <c r="C806" s="4"/>
      <c r="D806" s="4"/>
      <c r="E806" s="4"/>
      <c r="F806" s="4"/>
      <c r="G806" s="4"/>
      <c r="H806" s="4"/>
      <c r="I806" s="4"/>
      <c r="J806" s="4"/>
      <c r="K806" s="4"/>
      <c r="L806" s="4"/>
      <c r="M806" s="4"/>
      <c r="N806" s="2"/>
      <c r="O806" s="2"/>
      <c r="P806" s="2"/>
      <c r="Q806" s="643"/>
      <c r="R806" s="643"/>
      <c r="S806" s="896"/>
      <c r="T806" s="902"/>
      <c r="U806" s="646"/>
      <c r="V806" s="4"/>
      <c r="W806" s="4"/>
      <c r="X806" s="4"/>
      <c r="Y806" s="4"/>
      <c r="Z806" s="4"/>
    </row>
    <row r="807" spans="1:26" ht="15.75" customHeight="1" x14ac:dyDescent="0.2">
      <c r="A807" s="4"/>
      <c r="B807" s="4"/>
      <c r="C807" s="4"/>
      <c r="D807" s="4"/>
      <c r="E807" s="4"/>
      <c r="F807" s="4"/>
      <c r="G807" s="4"/>
      <c r="H807" s="4"/>
      <c r="I807" s="4"/>
      <c r="J807" s="4"/>
      <c r="K807" s="4"/>
      <c r="L807" s="4"/>
      <c r="M807" s="4"/>
      <c r="N807" s="2"/>
      <c r="O807" s="2"/>
      <c r="P807" s="2"/>
      <c r="Q807" s="643"/>
      <c r="R807" s="643"/>
      <c r="S807" s="896"/>
      <c r="T807" s="902"/>
      <c r="U807" s="646"/>
      <c r="V807" s="4"/>
      <c r="W807" s="4"/>
      <c r="X807" s="4"/>
      <c r="Y807" s="4"/>
      <c r="Z807" s="4"/>
    </row>
    <row r="808" spans="1:26" ht="15.75" customHeight="1" x14ac:dyDescent="0.2">
      <c r="A808" s="4"/>
      <c r="B808" s="4"/>
      <c r="C808" s="4"/>
      <c r="D808" s="4"/>
      <c r="E808" s="4"/>
      <c r="F808" s="4"/>
      <c r="G808" s="4"/>
      <c r="H808" s="4"/>
      <c r="I808" s="4"/>
      <c r="J808" s="4"/>
      <c r="K808" s="4"/>
      <c r="L808" s="4"/>
      <c r="M808" s="4"/>
      <c r="N808" s="2"/>
      <c r="O808" s="2"/>
      <c r="P808" s="2"/>
      <c r="Q808" s="643"/>
      <c r="R808" s="643"/>
      <c r="S808" s="896"/>
      <c r="T808" s="902"/>
      <c r="U808" s="646"/>
      <c r="V808" s="4"/>
      <c r="W808" s="4"/>
      <c r="X808" s="4"/>
      <c r="Y808" s="4"/>
      <c r="Z808" s="4"/>
    </row>
    <row r="809" spans="1:26" ht="15.75" customHeight="1" x14ac:dyDescent="0.2">
      <c r="A809" s="4"/>
      <c r="B809" s="4"/>
      <c r="C809" s="4"/>
      <c r="D809" s="4"/>
      <c r="E809" s="4"/>
      <c r="F809" s="4"/>
      <c r="G809" s="4"/>
      <c r="H809" s="4"/>
      <c r="I809" s="4"/>
      <c r="J809" s="4"/>
      <c r="K809" s="4"/>
      <c r="L809" s="4"/>
      <c r="M809" s="4"/>
      <c r="N809" s="2"/>
      <c r="O809" s="2"/>
      <c r="P809" s="2"/>
      <c r="Q809" s="643"/>
      <c r="R809" s="643"/>
      <c r="S809" s="896"/>
      <c r="T809" s="902"/>
      <c r="U809" s="646"/>
      <c r="V809" s="4"/>
      <c r="W809" s="4"/>
      <c r="X809" s="4"/>
      <c r="Y809" s="4"/>
      <c r="Z809" s="4"/>
    </row>
    <row r="810" spans="1:26" ht="15.75" customHeight="1" x14ac:dyDescent="0.2">
      <c r="A810" s="4"/>
      <c r="B810" s="4"/>
      <c r="C810" s="4"/>
      <c r="D810" s="4"/>
      <c r="E810" s="4"/>
      <c r="F810" s="4"/>
      <c r="G810" s="4"/>
      <c r="H810" s="4"/>
      <c r="I810" s="4"/>
      <c r="J810" s="4"/>
      <c r="K810" s="4"/>
      <c r="L810" s="4"/>
      <c r="M810" s="4"/>
      <c r="N810" s="2"/>
      <c r="O810" s="2"/>
      <c r="P810" s="2"/>
      <c r="Q810" s="643"/>
      <c r="R810" s="643"/>
      <c r="S810" s="896"/>
      <c r="T810" s="902"/>
      <c r="U810" s="646"/>
      <c r="V810" s="4"/>
      <c r="W810" s="4"/>
      <c r="X810" s="4"/>
      <c r="Y810" s="4"/>
      <c r="Z810" s="4"/>
    </row>
    <row r="811" spans="1:26" ht="15.75" customHeight="1" x14ac:dyDescent="0.2">
      <c r="A811" s="4"/>
      <c r="B811" s="4"/>
      <c r="C811" s="4"/>
      <c r="D811" s="4"/>
      <c r="E811" s="4"/>
      <c r="F811" s="4"/>
      <c r="G811" s="4"/>
      <c r="H811" s="4"/>
      <c r="I811" s="4"/>
      <c r="J811" s="4"/>
      <c r="K811" s="4"/>
      <c r="L811" s="4"/>
      <c r="M811" s="4"/>
      <c r="N811" s="2"/>
      <c r="O811" s="2"/>
      <c r="P811" s="2"/>
      <c r="Q811" s="643"/>
      <c r="R811" s="643"/>
      <c r="S811" s="896"/>
      <c r="T811" s="902"/>
      <c r="U811" s="646"/>
      <c r="V811" s="4"/>
      <c r="W811" s="4"/>
      <c r="X811" s="4"/>
      <c r="Y811" s="4"/>
      <c r="Z811" s="4"/>
    </row>
    <row r="812" spans="1:26" ht="15.75" customHeight="1" x14ac:dyDescent="0.2">
      <c r="A812" s="4"/>
      <c r="B812" s="4"/>
      <c r="C812" s="4"/>
      <c r="D812" s="4"/>
      <c r="E812" s="4"/>
      <c r="F812" s="4"/>
      <c r="G812" s="4"/>
      <c r="H812" s="4"/>
      <c r="I812" s="4"/>
      <c r="J812" s="4"/>
      <c r="K812" s="4"/>
      <c r="L812" s="4"/>
      <c r="M812" s="4"/>
      <c r="N812" s="2"/>
      <c r="O812" s="2"/>
      <c r="P812" s="2"/>
      <c r="Q812" s="643"/>
      <c r="R812" s="643"/>
      <c r="S812" s="896"/>
      <c r="T812" s="902"/>
      <c r="U812" s="646"/>
      <c r="V812" s="4"/>
      <c r="W812" s="4"/>
      <c r="X812" s="4"/>
      <c r="Y812" s="4"/>
      <c r="Z812" s="4"/>
    </row>
    <row r="813" spans="1:26" ht="15.75" customHeight="1" x14ac:dyDescent="0.2">
      <c r="A813" s="4"/>
      <c r="B813" s="4"/>
      <c r="C813" s="4"/>
      <c r="D813" s="4"/>
      <c r="E813" s="4"/>
      <c r="F813" s="4"/>
      <c r="G813" s="4"/>
      <c r="H813" s="4"/>
      <c r="I813" s="4"/>
      <c r="J813" s="4"/>
      <c r="K813" s="4"/>
      <c r="L813" s="4"/>
      <c r="M813" s="4"/>
      <c r="N813" s="2"/>
      <c r="O813" s="2"/>
      <c r="P813" s="2"/>
      <c r="Q813" s="643"/>
      <c r="R813" s="643"/>
      <c r="S813" s="896"/>
      <c r="T813" s="902"/>
      <c r="U813" s="646"/>
      <c r="V813" s="4"/>
      <c r="W813" s="4"/>
      <c r="X813" s="4"/>
      <c r="Y813" s="4"/>
      <c r="Z813" s="4"/>
    </row>
    <row r="814" spans="1:26" ht="15.75" customHeight="1" x14ac:dyDescent="0.2">
      <c r="A814" s="4"/>
      <c r="B814" s="4"/>
      <c r="C814" s="4"/>
      <c r="D814" s="4"/>
      <c r="E814" s="4"/>
      <c r="F814" s="4"/>
      <c r="G814" s="4"/>
      <c r="H814" s="4"/>
      <c r="I814" s="4"/>
      <c r="J814" s="4"/>
      <c r="K814" s="4"/>
      <c r="L814" s="4"/>
      <c r="M814" s="4"/>
      <c r="N814" s="2"/>
      <c r="O814" s="2"/>
      <c r="P814" s="2"/>
      <c r="Q814" s="643"/>
      <c r="R814" s="643"/>
      <c r="S814" s="896"/>
      <c r="T814" s="902"/>
      <c r="U814" s="646"/>
      <c r="V814" s="4"/>
      <c r="W814" s="4"/>
      <c r="X814" s="4"/>
      <c r="Y814" s="4"/>
      <c r="Z814" s="4"/>
    </row>
    <row r="815" spans="1:26" ht="15.75" customHeight="1" x14ac:dyDescent="0.2">
      <c r="A815" s="4"/>
      <c r="B815" s="4"/>
      <c r="C815" s="4"/>
      <c r="D815" s="4"/>
      <c r="E815" s="4"/>
      <c r="F815" s="4"/>
      <c r="G815" s="4"/>
      <c r="H815" s="4"/>
      <c r="I815" s="4"/>
      <c r="J815" s="4"/>
      <c r="K815" s="4"/>
      <c r="L815" s="4"/>
      <c r="M815" s="4"/>
      <c r="N815" s="2"/>
      <c r="O815" s="2"/>
      <c r="P815" s="2"/>
      <c r="Q815" s="643"/>
      <c r="R815" s="643"/>
      <c r="S815" s="896"/>
      <c r="T815" s="902"/>
      <c r="U815" s="646"/>
      <c r="V815" s="4"/>
      <c r="W815" s="4"/>
      <c r="X815" s="4"/>
      <c r="Y815" s="4"/>
      <c r="Z815" s="4"/>
    </row>
    <row r="816" spans="1:26" ht="15.75" customHeight="1" x14ac:dyDescent="0.2">
      <c r="A816" s="4"/>
      <c r="B816" s="4"/>
      <c r="C816" s="4"/>
      <c r="D816" s="4"/>
      <c r="E816" s="4"/>
      <c r="F816" s="4"/>
      <c r="G816" s="4"/>
      <c r="H816" s="4"/>
      <c r="I816" s="4"/>
      <c r="J816" s="4"/>
      <c r="K816" s="4"/>
      <c r="L816" s="4"/>
      <c r="M816" s="4"/>
      <c r="N816" s="2"/>
      <c r="O816" s="2"/>
      <c r="P816" s="2"/>
      <c r="Q816" s="643"/>
      <c r="R816" s="643"/>
      <c r="S816" s="896"/>
      <c r="T816" s="902"/>
      <c r="U816" s="646"/>
      <c r="V816" s="4"/>
      <c r="W816" s="4"/>
      <c r="X816" s="4"/>
      <c r="Y816" s="4"/>
      <c r="Z816" s="4"/>
    </row>
    <row r="817" spans="1:26" ht="15.75" customHeight="1" x14ac:dyDescent="0.2">
      <c r="A817" s="4"/>
      <c r="B817" s="4"/>
      <c r="C817" s="4"/>
      <c r="D817" s="4"/>
      <c r="E817" s="4"/>
      <c r="F817" s="4"/>
      <c r="G817" s="4"/>
      <c r="H817" s="4"/>
      <c r="I817" s="4"/>
      <c r="J817" s="4"/>
      <c r="K817" s="4"/>
      <c r="L817" s="4"/>
      <c r="M817" s="4"/>
      <c r="N817" s="2"/>
      <c r="O817" s="2"/>
      <c r="P817" s="2"/>
      <c r="Q817" s="643"/>
      <c r="R817" s="643"/>
      <c r="S817" s="896"/>
      <c r="T817" s="902"/>
      <c r="U817" s="646"/>
      <c r="V817" s="4"/>
      <c r="W817" s="4"/>
      <c r="X817" s="4"/>
      <c r="Y817" s="4"/>
      <c r="Z817" s="4"/>
    </row>
    <row r="818" spans="1:26" ht="15.75" customHeight="1" x14ac:dyDescent="0.2">
      <c r="A818" s="4"/>
      <c r="B818" s="4"/>
      <c r="C818" s="4"/>
      <c r="D818" s="4"/>
      <c r="E818" s="4"/>
      <c r="F818" s="4"/>
      <c r="G818" s="4"/>
      <c r="H818" s="4"/>
      <c r="I818" s="4"/>
      <c r="J818" s="4"/>
      <c r="K818" s="4"/>
      <c r="L818" s="4"/>
      <c r="M818" s="4"/>
      <c r="N818" s="2"/>
      <c r="O818" s="2"/>
      <c r="P818" s="2"/>
      <c r="Q818" s="643"/>
      <c r="R818" s="643"/>
      <c r="S818" s="896"/>
      <c r="T818" s="902"/>
      <c r="U818" s="646"/>
      <c r="V818" s="4"/>
      <c r="W818" s="4"/>
      <c r="X818" s="4"/>
      <c r="Y818" s="4"/>
      <c r="Z818" s="4"/>
    </row>
    <row r="819" spans="1:26" ht="15.75" customHeight="1" x14ac:dyDescent="0.2">
      <c r="A819" s="4"/>
      <c r="B819" s="4"/>
      <c r="C819" s="4"/>
      <c r="D819" s="4"/>
      <c r="E819" s="4"/>
      <c r="F819" s="4"/>
      <c r="G819" s="4"/>
      <c r="H819" s="4"/>
      <c r="I819" s="4"/>
      <c r="J819" s="4"/>
      <c r="K819" s="4"/>
      <c r="L819" s="4"/>
      <c r="M819" s="4"/>
      <c r="N819" s="2"/>
      <c r="O819" s="2"/>
      <c r="P819" s="2"/>
      <c r="Q819" s="643"/>
      <c r="R819" s="643"/>
      <c r="S819" s="896"/>
      <c r="T819" s="902"/>
      <c r="U819" s="646"/>
      <c r="V819" s="4"/>
      <c r="W819" s="4"/>
      <c r="X819" s="4"/>
      <c r="Y819" s="4"/>
      <c r="Z819" s="4"/>
    </row>
    <row r="820" spans="1:26" ht="15.75" customHeight="1" x14ac:dyDescent="0.2">
      <c r="A820" s="4"/>
      <c r="B820" s="4"/>
      <c r="C820" s="4"/>
      <c r="D820" s="4"/>
      <c r="E820" s="4"/>
      <c r="F820" s="4"/>
      <c r="G820" s="4"/>
      <c r="H820" s="4"/>
      <c r="I820" s="4"/>
      <c r="J820" s="4"/>
      <c r="K820" s="4"/>
      <c r="L820" s="4"/>
      <c r="M820" s="4"/>
      <c r="N820" s="2"/>
      <c r="O820" s="2"/>
      <c r="P820" s="2"/>
      <c r="Q820" s="643"/>
      <c r="R820" s="643"/>
      <c r="S820" s="896"/>
      <c r="T820" s="902"/>
      <c r="U820" s="646"/>
      <c r="V820" s="4"/>
      <c r="W820" s="4"/>
      <c r="X820" s="4"/>
      <c r="Y820" s="4"/>
      <c r="Z820" s="4"/>
    </row>
    <row r="821" spans="1:26" ht="15.75" customHeight="1" x14ac:dyDescent="0.2">
      <c r="A821" s="4"/>
      <c r="B821" s="4"/>
      <c r="C821" s="4"/>
      <c r="D821" s="4"/>
      <c r="E821" s="4"/>
      <c r="F821" s="4"/>
      <c r="G821" s="4"/>
      <c r="H821" s="4"/>
      <c r="I821" s="4"/>
      <c r="J821" s="4"/>
      <c r="K821" s="4"/>
      <c r="L821" s="4"/>
      <c r="M821" s="4"/>
      <c r="N821" s="2"/>
      <c r="O821" s="2"/>
      <c r="P821" s="2"/>
      <c r="Q821" s="643"/>
      <c r="R821" s="643"/>
      <c r="S821" s="896"/>
      <c r="T821" s="902"/>
      <c r="U821" s="646"/>
      <c r="V821" s="4"/>
      <c r="W821" s="4"/>
      <c r="X821" s="4"/>
      <c r="Y821" s="4"/>
      <c r="Z821" s="4"/>
    </row>
    <row r="822" spans="1:26" ht="15.75" customHeight="1" x14ac:dyDescent="0.2">
      <c r="A822" s="4"/>
      <c r="B822" s="4"/>
      <c r="C822" s="4"/>
      <c r="D822" s="4"/>
      <c r="E822" s="4"/>
      <c r="F822" s="4"/>
      <c r="G822" s="4"/>
      <c r="H822" s="4"/>
      <c r="I822" s="4"/>
      <c r="J822" s="4"/>
      <c r="K822" s="4"/>
      <c r="L822" s="4"/>
      <c r="M822" s="4"/>
      <c r="N822" s="2"/>
      <c r="O822" s="2"/>
      <c r="P822" s="2"/>
      <c r="Q822" s="643"/>
      <c r="R822" s="643"/>
      <c r="S822" s="896"/>
      <c r="T822" s="902"/>
      <c r="U822" s="646"/>
      <c r="V822" s="4"/>
      <c r="W822" s="4"/>
      <c r="X822" s="4"/>
      <c r="Y822" s="4"/>
      <c r="Z822" s="4"/>
    </row>
    <row r="823" spans="1:26" ht="15.75" customHeight="1" x14ac:dyDescent="0.2">
      <c r="A823" s="4"/>
      <c r="B823" s="4"/>
      <c r="C823" s="4"/>
      <c r="D823" s="4"/>
      <c r="E823" s="4"/>
      <c r="F823" s="4"/>
      <c r="G823" s="4"/>
      <c r="H823" s="4"/>
      <c r="I823" s="4"/>
      <c r="J823" s="4"/>
      <c r="K823" s="4"/>
      <c r="L823" s="4"/>
      <c r="M823" s="4"/>
      <c r="N823" s="2"/>
      <c r="O823" s="2"/>
      <c r="P823" s="2"/>
      <c r="Q823" s="643"/>
      <c r="R823" s="643"/>
      <c r="S823" s="896"/>
      <c r="T823" s="902"/>
      <c r="U823" s="646"/>
      <c r="V823" s="4"/>
      <c r="W823" s="4"/>
      <c r="X823" s="4"/>
      <c r="Y823" s="4"/>
      <c r="Z823" s="4"/>
    </row>
    <row r="824" spans="1:26" ht="15.75" customHeight="1" x14ac:dyDescent="0.2">
      <c r="A824" s="4"/>
      <c r="B824" s="4"/>
      <c r="C824" s="4"/>
      <c r="D824" s="4"/>
      <c r="E824" s="4"/>
      <c r="F824" s="4"/>
      <c r="G824" s="4"/>
      <c r="H824" s="4"/>
      <c r="I824" s="4"/>
      <c r="J824" s="4"/>
      <c r="K824" s="4"/>
      <c r="L824" s="4"/>
      <c r="M824" s="4"/>
      <c r="N824" s="2"/>
      <c r="O824" s="2"/>
      <c r="P824" s="2"/>
      <c r="Q824" s="643"/>
      <c r="R824" s="643"/>
      <c r="S824" s="896"/>
      <c r="T824" s="902"/>
      <c r="U824" s="646"/>
      <c r="V824" s="4"/>
      <c r="W824" s="4"/>
      <c r="X824" s="4"/>
      <c r="Y824" s="4"/>
      <c r="Z824" s="4"/>
    </row>
    <row r="825" spans="1:26" ht="15.75" customHeight="1" x14ac:dyDescent="0.2">
      <c r="A825" s="4"/>
      <c r="B825" s="4"/>
      <c r="C825" s="4"/>
      <c r="D825" s="4"/>
      <c r="E825" s="4"/>
      <c r="F825" s="4"/>
      <c r="G825" s="4"/>
      <c r="H825" s="4"/>
      <c r="I825" s="4"/>
      <c r="J825" s="4"/>
      <c r="K825" s="4"/>
      <c r="L825" s="4"/>
      <c r="M825" s="4"/>
      <c r="N825" s="2"/>
      <c r="O825" s="2"/>
      <c r="P825" s="2"/>
      <c r="Q825" s="643"/>
      <c r="R825" s="643"/>
      <c r="S825" s="896"/>
      <c r="T825" s="902"/>
      <c r="U825" s="646"/>
      <c r="V825" s="4"/>
      <c r="W825" s="4"/>
      <c r="X825" s="4"/>
      <c r="Y825" s="4"/>
      <c r="Z825" s="4"/>
    </row>
    <row r="826" spans="1:26" ht="15.75" customHeight="1" x14ac:dyDescent="0.2">
      <c r="A826" s="4"/>
      <c r="B826" s="4"/>
      <c r="C826" s="4"/>
      <c r="D826" s="4"/>
      <c r="E826" s="4"/>
      <c r="F826" s="4"/>
      <c r="G826" s="4"/>
      <c r="H826" s="4"/>
      <c r="I826" s="4"/>
      <c r="J826" s="4"/>
      <c r="K826" s="4"/>
      <c r="L826" s="4"/>
      <c r="M826" s="4"/>
      <c r="N826" s="2"/>
      <c r="O826" s="2"/>
      <c r="P826" s="2"/>
      <c r="Q826" s="643"/>
      <c r="R826" s="643"/>
      <c r="S826" s="896"/>
      <c r="T826" s="902"/>
      <c r="U826" s="646"/>
      <c r="V826" s="4"/>
      <c r="W826" s="4"/>
      <c r="X826" s="4"/>
      <c r="Y826" s="4"/>
      <c r="Z826" s="4"/>
    </row>
    <row r="827" spans="1:26" ht="15.75" customHeight="1" x14ac:dyDescent="0.2">
      <c r="A827" s="4"/>
      <c r="B827" s="4"/>
      <c r="C827" s="4"/>
      <c r="D827" s="4"/>
      <c r="E827" s="4"/>
      <c r="F827" s="4"/>
      <c r="G827" s="4"/>
      <c r="H827" s="4"/>
      <c r="I827" s="4"/>
      <c r="J827" s="4"/>
      <c r="K827" s="4"/>
      <c r="L827" s="4"/>
      <c r="M827" s="4"/>
      <c r="N827" s="2"/>
      <c r="O827" s="2"/>
      <c r="P827" s="2"/>
      <c r="Q827" s="643"/>
      <c r="R827" s="643"/>
      <c r="S827" s="896"/>
      <c r="T827" s="902"/>
      <c r="U827" s="646"/>
      <c r="V827" s="4"/>
      <c r="W827" s="4"/>
      <c r="X827" s="4"/>
      <c r="Y827" s="4"/>
      <c r="Z827" s="4"/>
    </row>
    <row r="828" spans="1:26" ht="15.75" customHeight="1" x14ac:dyDescent="0.2">
      <c r="A828" s="4"/>
      <c r="B828" s="4"/>
      <c r="C828" s="4"/>
      <c r="D828" s="4"/>
      <c r="E828" s="4"/>
      <c r="F828" s="4"/>
      <c r="G828" s="4"/>
      <c r="H828" s="4"/>
      <c r="I828" s="4"/>
      <c r="J828" s="4"/>
      <c r="K828" s="4"/>
      <c r="L828" s="4"/>
      <c r="M828" s="4"/>
      <c r="N828" s="2"/>
      <c r="O828" s="2"/>
      <c r="P828" s="2"/>
      <c r="Q828" s="643"/>
      <c r="R828" s="643"/>
      <c r="S828" s="896"/>
      <c r="T828" s="902"/>
      <c r="U828" s="646"/>
      <c r="V828" s="4"/>
      <c r="W828" s="4"/>
      <c r="X828" s="4"/>
      <c r="Y828" s="4"/>
      <c r="Z828" s="4"/>
    </row>
    <row r="829" spans="1:26" ht="15.75" customHeight="1" x14ac:dyDescent="0.2">
      <c r="A829" s="4"/>
      <c r="B829" s="4"/>
      <c r="C829" s="4"/>
      <c r="D829" s="4"/>
      <c r="E829" s="4"/>
      <c r="F829" s="4"/>
      <c r="G829" s="4"/>
      <c r="H829" s="4"/>
      <c r="I829" s="4"/>
      <c r="J829" s="4"/>
      <c r="K829" s="4"/>
      <c r="L829" s="4"/>
      <c r="M829" s="4"/>
      <c r="N829" s="2"/>
      <c r="O829" s="2"/>
      <c r="P829" s="2"/>
      <c r="Q829" s="643"/>
      <c r="R829" s="643"/>
      <c r="S829" s="896"/>
      <c r="T829" s="902"/>
      <c r="U829" s="646"/>
      <c r="V829" s="4"/>
      <c r="W829" s="4"/>
      <c r="X829" s="4"/>
      <c r="Y829" s="4"/>
      <c r="Z829" s="4"/>
    </row>
    <row r="830" spans="1:26" ht="15.75" customHeight="1" x14ac:dyDescent="0.2">
      <c r="A830" s="4"/>
      <c r="B830" s="4"/>
      <c r="C830" s="4"/>
      <c r="D830" s="4"/>
      <c r="E830" s="4"/>
      <c r="F830" s="4"/>
      <c r="G830" s="4"/>
      <c r="H830" s="4"/>
      <c r="I830" s="4"/>
      <c r="J830" s="4"/>
      <c r="K830" s="4"/>
      <c r="L830" s="4"/>
      <c r="M830" s="4"/>
      <c r="N830" s="2"/>
      <c r="O830" s="2"/>
      <c r="P830" s="2"/>
      <c r="Q830" s="643"/>
      <c r="R830" s="643"/>
      <c r="S830" s="896"/>
      <c r="T830" s="902"/>
      <c r="U830" s="646"/>
      <c r="V830" s="4"/>
      <c r="W830" s="4"/>
      <c r="X830" s="4"/>
      <c r="Y830" s="4"/>
      <c r="Z830" s="4"/>
    </row>
    <row r="831" spans="1:26" ht="15.75" customHeight="1" x14ac:dyDescent="0.2">
      <c r="A831" s="4"/>
      <c r="B831" s="4"/>
      <c r="C831" s="4"/>
      <c r="D831" s="4"/>
      <c r="E831" s="4"/>
      <c r="F831" s="4"/>
      <c r="G831" s="4"/>
      <c r="H831" s="4"/>
      <c r="I831" s="4"/>
      <c r="J831" s="4"/>
      <c r="K831" s="4"/>
      <c r="L831" s="4"/>
      <c r="M831" s="4"/>
      <c r="N831" s="2"/>
      <c r="O831" s="2"/>
      <c r="P831" s="2"/>
      <c r="Q831" s="643"/>
      <c r="R831" s="643"/>
      <c r="S831" s="896"/>
      <c r="T831" s="902"/>
      <c r="U831" s="646"/>
      <c r="V831" s="4"/>
      <c r="W831" s="4"/>
      <c r="X831" s="4"/>
      <c r="Y831" s="4"/>
      <c r="Z831" s="4"/>
    </row>
    <row r="832" spans="1:26" ht="15.75" customHeight="1" x14ac:dyDescent="0.2">
      <c r="A832" s="4"/>
      <c r="B832" s="4"/>
      <c r="C832" s="4"/>
      <c r="D832" s="4"/>
      <c r="E832" s="4"/>
      <c r="F832" s="4"/>
      <c r="G832" s="4"/>
      <c r="H832" s="4"/>
      <c r="I832" s="4"/>
      <c r="J832" s="4"/>
      <c r="K832" s="4"/>
      <c r="L832" s="4"/>
      <c r="M832" s="4"/>
      <c r="N832" s="2"/>
      <c r="O832" s="2"/>
      <c r="P832" s="2"/>
      <c r="Q832" s="643"/>
      <c r="R832" s="643"/>
      <c r="S832" s="896"/>
      <c r="T832" s="902"/>
      <c r="U832" s="646"/>
      <c r="V832" s="4"/>
      <c r="W832" s="4"/>
      <c r="X832" s="4"/>
      <c r="Y832" s="4"/>
      <c r="Z832" s="4"/>
    </row>
    <row r="833" spans="1:26" ht="15.75" customHeight="1" x14ac:dyDescent="0.2">
      <c r="A833" s="4"/>
      <c r="B833" s="4"/>
      <c r="C833" s="4"/>
      <c r="D833" s="4"/>
      <c r="E833" s="4"/>
      <c r="F833" s="4"/>
      <c r="G833" s="4"/>
      <c r="H833" s="4"/>
      <c r="I833" s="4"/>
      <c r="J833" s="4"/>
      <c r="K833" s="4"/>
      <c r="L833" s="4"/>
      <c r="M833" s="4"/>
      <c r="N833" s="2"/>
      <c r="O833" s="2"/>
      <c r="P833" s="2"/>
      <c r="Q833" s="643"/>
      <c r="R833" s="643"/>
      <c r="S833" s="896"/>
      <c r="T833" s="902"/>
      <c r="U833" s="646"/>
      <c r="V833" s="4"/>
      <c r="W833" s="4"/>
      <c r="X833" s="4"/>
      <c r="Y833" s="4"/>
      <c r="Z833" s="4"/>
    </row>
    <row r="834" spans="1:26" ht="15.75" customHeight="1" x14ac:dyDescent="0.2">
      <c r="A834" s="4"/>
      <c r="B834" s="4"/>
      <c r="C834" s="4"/>
      <c r="D834" s="4"/>
      <c r="E834" s="4"/>
      <c r="F834" s="4"/>
      <c r="G834" s="4"/>
      <c r="H834" s="4"/>
      <c r="I834" s="4"/>
      <c r="J834" s="4"/>
      <c r="K834" s="4"/>
      <c r="L834" s="4"/>
      <c r="M834" s="4"/>
      <c r="N834" s="2"/>
      <c r="O834" s="2"/>
      <c r="P834" s="2"/>
      <c r="Q834" s="643"/>
      <c r="R834" s="643"/>
      <c r="S834" s="896"/>
      <c r="T834" s="902"/>
      <c r="U834" s="646"/>
      <c r="V834" s="4"/>
      <c r="W834" s="4"/>
      <c r="X834" s="4"/>
      <c r="Y834" s="4"/>
      <c r="Z834" s="4"/>
    </row>
    <row r="835" spans="1:26" ht="15.75" customHeight="1" x14ac:dyDescent="0.2">
      <c r="A835" s="4"/>
      <c r="B835" s="4"/>
      <c r="C835" s="4"/>
      <c r="D835" s="4"/>
      <c r="E835" s="4"/>
      <c r="F835" s="4"/>
      <c r="G835" s="4"/>
      <c r="H835" s="4"/>
      <c r="I835" s="4"/>
      <c r="J835" s="4"/>
      <c r="K835" s="4"/>
      <c r="L835" s="4"/>
      <c r="M835" s="4"/>
      <c r="N835" s="2"/>
      <c r="O835" s="2"/>
      <c r="P835" s="2"/>
      <c r="Q835" s="643"/>
      <c r="R835" s="643"/>
      <c r="S835" s="896"/>
      <c r="T835" s="902"/>
      <c r="U835" s="646"/>
      <c r="V835" s="4"/>
      <c r="W835" s="4"/>
      <c r="X835" s="4"/>
      <c r="Y835" s="4"/>
      <c r="Z835" s="4"/>
    </row>
    <row r="836" spans="1:26" ht="15.75" customHeight="1" x14ac:dyDescent="0.2">
      <c r="A836" s="4"/>
      <c r="B836" s="4"/>
      <c r="C836" s="4"/>
      <c r="D836" s="4"/>
      <c r="E836" s="4"/>
      <c r="F836" s="4"/>
      <c r="G836" s="4"/>
      <c r="H836" s="4"/>
      <c r="I836" s="4"/>
      <c r="J836" s="4"/>
      <c r="K836" s="4"/>
      <c r="L836" s="4"/>
      <c r="M836" s="4"/>
      <c r="N836" s="2"/>
      <c r="O836" s="2"/>
      <c r="P836" s="2"/>
      <c r="Q836" s="643"/>
      <c r="R836" s="643"/>
      <c r="S836" s="896"/>
      <c r="T836" s="902"/>
      <c r="U836" s="646"/>
      <c r="V836" s="4"/>
      <c r="W836" s="4"/>
      <c r="X836" s="4"/>
      <c r="Y836" s="4"/>
      <c r="Z836" s="4"/>
    </row>
    <row r="837" spans="1:26" ht="15.75" customHeight="1" x14ac:dyDescent="0.2">
      <c r="A837" s="4"/>
      <c r="B837" s="4"/>
      <c r="C837" s="4"/>
      <c r="D837" s="4"/>
      <c r="E837" s="4"/>
      <c r="F837" s="4"/>
      <c r="G837" s="4"/>
      <c r="H837" s="4"/>
      <c r="I837" s="4"/>
      <c r="J837" s="4"/>
      <c r="K837" s="4"/>
      <c r="L837" s="4"/>
      <c r="M837" s="4"/>
      <c r="N837" s="2"/>
      <c r="O837" s="2"/>
      <c r="P837" s="2"/>
      <c r="Q837" s="643"/>
      <c r="R837" s="643"/>
      <c r="S837" s="896"/>
      <c r="T837" s="902"/>
      <c r="U837" s="646"/>
      <c r="V837" s="4"/>
      <c r="W837" s="4"/>
      <c r="X837" s="4"/>
      <c r="Y837" s="4"/>
      <c r="Z837" s="4"/>
    </row>
    <row r="838" spans="1:26" ht="15.75" customHeight="1" x14ac:dyDescent="0.2">
      <c r="A838" s="4"/>
      <c r="B838" s="4"/>
      <c r="C838" s="4"/>
      <c r="D838" s="4"/>
      <c r="E838" s="4"/>
      <c r="F838" s="4"/>
      <c r="G838" s="4"/>
      <c r="H838" s="4"/>
      <c r="I838" s="4"/>
      <c r="J838" s="4"/>
      <c r="K838" s="4"/>
      <c r="L838" s="4"/>
      <c r="M838" s="4"/>
      <c r="N838" s="2"/>
      <c r="O838" s="2"/>
      <c r="P838" s="2"/>
      <c r="Q838" s="643"/>
      <c r="R838" s="643"/>
      <c r="S838" s="896"/>
      <c r="T838" s="902"/>
      <c r="U838" s="646"/>
      <c r="V838" s="4"/>
      <c r="W838" s="4"/>
      <c r="X838" s="4"/>
      <c r="Y838" s="4"/>
      <c r="Z838" s="4"/>
    </row>
    <row r="839" spans="1:26" ht="15.75" customHeight="1" x14ac:dyDescent="0.2">
      <c r="A839" s="4"/>
      <c r="B839" s="4"/>
      <c r="C839" s="4"/>
      <c r="D839" s="4"/>
      <c r="E839" s="4"/>
      <c r="F839" s="4"/>
      <c r="G839" s="4"/>
      <c r="H839" s="4"/>
      <c r="I839" s="4"/>
      <c r="J839" s="4"/>
      <c r="K839" s="4"/>
      <c r="L839" s="4"/>
      <c r="M839" s="4"/>
      <c r="N839" s="2"/>
      <c r="O839" s="2"/>
      <c r="P839" s="2"/>
      <c r="Q839" s="643"/>
      <c r="R839" s="643"/>
      <c r="S839" s="896"/>
      <c r="T839" s="902"/>
      <c r="U839" s="646"/>
      <c r="V839" s="4"/>
      <c r="W839" s="4"/>
      <c r="X839" s="4"/>
      <c r="Y839" s="4"/>
      <c r="Z839" s="4"/>
    </row>
    <row r="840" spans="1:26" ht="15.75" customHeight="1" x14ac:dyDescent="0.2">
      <c r="A840" s="4"/>
      <c r="B840" s="4"/>
      <c r="C840" s="4"/>
      <c r="D840" s="4"/>
      <c r="E840" s="4"/>
      <c r="F840" s="4"/>
      <c r="G840" s="4"/>
      <c r="H840" s="4"/>
      <c r="I840" s="4"/>
      <c r="J840" s="4"/>
      <c r="K840" s="4"/>
      <c r="L840" s="4"/>
      <c r="M840" s="4"/>
      <c r="N840" s="2"/>
      <c r="O840" s="2"/>
      <c r="P840" s="2"/>
      <c r="Q840" s="643"/>
      <c r="R840" s="643"/>
      <c r="S840" s="896"/>
      <c r="T840" s="902"/>
      <c r="U840" s="646"/>
      <c r="V840" s="4"/>
      <c r="W840" s="4"/>
      <c r="X840" s="4"/>
      <c r="Y840" s="4"/>
      <c r="Z840" s="4"/>
    </row>
    <row r="841" spans="1:26" ht="15.75" customHeight="1" x14ac:dyDescent="0.2">
      <c r="A841" s="4"/>
      <c r="B841" s="4"/>
      <c r="C841" s="4"/>
      <c r="D841" s="4"/>
      <c r="E841" s="4"/>
      <c r="F841" s="4"/>
      <c r="G841" s="4"/>
      <c r="H841" s="4"/>
      <c r="I841" s="4"/>
      <c r="J841" s="4"/>
      <c r="K841" s="4"/>
      <c r="L841" s="4"/>
      <c r="M841" s="4"/>
      <c r="N841" s="2"/>
      <c r="O841" s="2"/>
      <c r="P841" s="2"/>
      <c r="Q841" s="643"/>
      <c r="R841" s="643"/>
      <c r="S841" s="896"/>
      <c r="T841" s="902"/>
      <c r="U841" s="646"/>
      <c r="V841" s="4"/>
      <c r="W841" s="4"/>
      <c r="X841" s="4"/>
      <c r="Y841" s="4"/>
      <c r="Z841" s="4"/>
    </row>
    <row r="842" spans="1:26" ht="15.75" customHeight="1" x14ac:dyDescent="0.2">
      <c r="A842" s="4"/>
      <c r="B842" s="4"/>
      <c r="C842" s="4"/>
      <c r="D842" s="4"/>
      <c r="E842" s="4"/>
      <c r="F842" s="4"/>
      <c r="G842" s="4"/>
      <c r="H842" s="4"/>
      <c r="I842" s="4"/>
      <c r="J842" s="4"/>
      <c r="K842" s="4"/>
      <c r="L842" s="4"/>
      <c r="M842" s="4"/>
      <c r="N842" s="2"/>
      <c r="O842" s="2"/>
      <c r="P842" s="2"/>
      <c r="Q842" s="643"/>
      <c r="R842" s="643"/>
      <c r="S842" s="896"/>
      <c r="T842" s="902"/>
      <c r="U842" s="646"/>
      <c r="V842" s="4"/>
      <c r="W842" s="4"/>
      <c r="X842" s="4"/>
      <c r="Y842" s="4"/>
      <c r="Z842" s="4"/>
    </row>
    <row r="843" spans="1:26" ht="15.75" customHeight="1" x14ac:dyDescent="0.2">
      <c r="A843" s="4"/>
      <c r="B843" s="4"/>
      <c r="C843" s="4"/>
      <c r="D843" s="4"/>
      <c r="E843" s="4"/>
      <c r="F843" s="4"/>
      <c r="G843" s="4"/>
      <c r="H843" s="4"/>
      <c r="I843" s="4"/>
      <c r="J843" s="4"/>
      <c r="K843" s="4"/>
      <c r="L843" s="4"/>
      <c r="M843" s="4"/>
      <c r="N843" s="2"/>
      <c r="O843" s="2"/>
      <c r="P843" s="2"/>
      <c r="Q843" s="643"/>
      <c r="R843" s="643"/>
      <c r="S843" s="896"/>
      <c r="T843" s="902"/>
      <c r="U843" s="646"/>
      <c r="V843" s="4"/>
      <c r="W843" s="4"/>
      <c r="X843" s="4"/>
      <c r="Y843" s="4"/>
      <c r="Z843" s="4"/>
    </row>
    <row r="844" spans="1:26" ht="15.75" customHeight="1" x14ac:dyDescent="0.2">
      <c r="A844" s="4"/>
      <c r="B844" s="4"/>
      <c r="C844" s="4"/>
      <c r="D844" s="4"/>
      <c r="E844" s="4"/>
      <c r="F844" s="4"/>
      <c r="G844" s="4"/>
      <c r="H844" s="4"/>
      <c r="I844" s="4"/>
      <c r="J844" s="4"/>
      <c r="K844" s="4"/>
      <c r="L844" s="4"/>
      <c r="M844" s="4"/>
      <c r="N844" s="2"/>
      <c r="O844" s="2"/>
      <c r="P844" s="2"/>
      <c r="Q844" s="643"/>
      <c r="R844" s="643"/>
      <c r="S844" s="896"/>
      <c r="T844" s="902"/>
      <c r="U844" s="646"/>
      <c r="V844" s="4"/>
      <c r="W844" s="4"/>
      <c r="X844" s="4"/>
      <c r="Y844" s="4"/>
      <c r="Z844" s="4"/>
    </row>
    <row r="845" spans="1:26" ht="15.75" customHeight="1" x14ac:dyDescent="0.2">
      <c r="A845" s="4"/>
      <c r="B845" s="4"/>
      <c r="C845" s="4"/>
      <c r="D845" s="4"/>
      <c r="E845" s="4"/>
      <c r="F845" s="4"/>
      <c r="G845" s="4"/>
      <c r="H845" s="4"/>
      <c r="I845" s="4"/>
      <c r="J845" s="4"/>
      <c r="K845" s="4"/>
      <c r="L845" s="4"/>
      <c r="M845" s="4"/>
      <c r="N845" s="2"/>
      <c r="O845" s="2"/>
      <c r="P845" s="2"/>
      <c r="Q845" s="643"/>
      <c r="R845" s="643"/>
      <c r="S845" s="896"/>
      <c r="T845" s="902"/>
      <c r="U845" s="646"/>
      <c r="V845" s="4"/>
      <c r="W845" s="4"/>
      <c r="X845" s="4"/>
      <c r="Y845" s="4"/>
      <c r="Z845" s="4"/>
    </row>
    <row r="846" spans="1:26" ht="15.75" customHeight="1" x14ac:dyDescent="0.2">
      <c r="A846" s="4"/>
      <c r="B846" s="4"/>
      <c r="C846" s="4"/>
      <c r="D846" s="4"/>
      <c r="E846" s="4"/>
      <c r="F846" s="4"/>
      <c r="G846" s="4"/>
      <c r="H846" s="4"/>
      <c r="I846" s="4"/>
      <c r="J846" s="4"/>
      <c r="K846" s="4"/>
      <c r="L846" s="4"/>
      <c r="M846" s="4"/>
      <c r="N846" s="2"/>
      <c r="O846" s="2"/>
      <c r="P846" s="2"/>
      <c r="Q846" s="643"/>
      <c r="R846" s="643"/>
      <c r="S846" s="896"/>
      <c r="T846" s="902"/>
      <c r="U846" s="646"/>
      <c r="V846" s="4"/>
      <c r="W846" s="4"/>
      <c r="X846" s="4"/>
      <c r="Y846" s="4"/>
      <c r="Z846" s="4"/>
    </row>
    <row r="847" spans="1:26" ht="15.75" customHeight="1" x14ac:dyDescent="0.2">
      <c r="A847" s="4"/>
      <c r="B847" s="4"/>
      <c r="C847" s="4"/>
      <c r="D847" s="4"/>
      <c r="E847" s="4"/>
      <c r="F847" s="4"/>
      <c r="G847" s="4"/>
      <c r="H847" s="4"/>
      <c r="I847" s="4"/>
      <c r="J847" s="4"/>
      <c r="K847" s="4"/>
      <c r="L847" s="4"/>
      <c r="M847" s="4"/>
      <c r="N847" s="2"/>
      <c r="O847" s="2"/>
      <c r="P847" s="2"/>
      <c r="Q847" s="643"/>
      <c r="R847" s="643"/>
      <c r="S847" s="896"/>
      <c r="T847" s="902"/>
      <c r="U847" s="646"/>
      <c r="V847" s="4"/>
      <c r="W847" s="4"/>
      <c r="X847" s="4"/>
      <c r="Y847" s="4"/>
      <c r="Z847" s="4"/>
    </row>
    <row r="848" spans="1:26" ht="15.75" customHeight="1" x14ac:dyDescent="0.2">
      <c r="A848" s="4"/>
      <c r="B848" s="4"/>
      <c r="C848" s="4"/>
      <c r="D848" s="4"/>
      <c r="E848" s="4"/>
      <c r="F848" s="4"/>
      <c r="G848" s="4"/>
      <c r="H848" s="4"/>
      <c r="I848" s="4"/>
      <c r="J848" s="4"/>
      <c r="K848" s="4"/>
      <c r="L848" s="4"/>
      <c r="M848" s="4"/>
      <c r="N848" s="2"/>
      <c r="O848" s="2"/>
      <c r="P848" s="2"/>
      <c r="Q848" s="643"/>
      <c r="R848" s="643"/>
      <c r="S848" s="896"/>
      <c r="T848" s="902"/>
      <c r="U848" s="646"/>
      <c r="V848" s="4"/>
      <c r="W848" s="4"/>
      <c r="X848" s="4"/>
      <c r="Y848" s="4"/>
      <c r="Z848" s="4"/>
    </row>
    <row r="849" spans="1:26" ht="15.75" customHeight="1" x14ac:dyDescent="0.2">
      <c r="A849" s="4"/>
      <c r="B849" s="4"/>
      <c r="C849" s="4"/>
      <c r="D849" s="4"/>
      <c r="E849" s="4"/>
      <c r="F849" s="4"/>
      <c r="G849" s="4"/>
      <c r="H849" s="4"/>
      <c r="I849" s="4"/>
      <c r="J849" s="4"/>
      <c r="K849" s="4"/>
      <c r="L849" s="4"/>
      <c r="M849" s="4"/>
      <c r="N849" s="2"/>
      <c r="O849" s="2"/>
      <c r="P849" s="2"/>
      <c r="Q849" s="643"/>
      <c r="R849" s="643"/>
      <c r="S849" s="896"/>
      <c r="T849" s="902"/>
      <c r="U849" s="646"/>
      <c r="V849" s="4"/>
      <c r="W849" s="4"/>
      <c r="X849" s="4"/>
      <c r="Y849" s="4"/>
      <c r="Z849" s="4"/>
    </row>
    <row r="850" spans="1:26" ht="15.75" customHeight="1" x14ac:dyDescent="0.2">
      <c r="A850" s="4"/>
      <c r="B850" s="4"/>
      <c r="C850" s="4"/>
      <c r="D850" s="4"/>
      <c r="E850" s="4"/>
      <c r="F850" s="4"/>
      <c r="G850" s="4"/>
      <c r="H850" s="4"/>
      <c r="I850" s="4"/>
      <c r="J850" s="4"/>
      <c r="K850" s="4"/>
      <c r="L850" s="4"/>
      <c r="M850" s="4"/>
      <c r="N850" s="2"/>
      <c r="O850" s="2"/>
      <c r="P850" s="2"/>
      <c r="Q850" s="643"/>
      <c r="R850" s="643"/>
      <c r="S850" s="896"/>
      <c r="T850" s="902"/>
      <c r="U850" s="646"/>
      <c r="V850" s="4"/>
      <c r="W850" s="4"/>
      <c r="X850" s="4"/>
      <c r="Y850" s="4"/>
      <c r="Z850" s="4"/>
    </row>
    <row r="851" spans="1:26" ht="15.75" customHeight="1" x14ac:dyDescent="0.2">
      <c r="A851" s="4"/>
      <c r="B851" s="4"/>
      <c r="C851" s="4"/>
      <c r="D851" s="4"/>
      <c r="E851" s="4"/>
      <c r="F851" s="4"/>
      <c r="G851" s="4"/>
      <c r="H851" s="4"/>
      <c r="I851" s="4"/>
      <c r="J851" s="4"/>
      <c r="K851" s="4"/>
      <c r="L851" s="4"/>
      <c r="M851" s="4"/>
      <c r="N851" s="2"/>
      <c r="O851" s="2"/>
      <c r="P851" s="2"/>
      <c r="Q851" s="643"/>
      <c r="R851" s="643"/>
      <c r="S851" s="896"/>
      <c r="T851" s="902"/>
      <c r="U851" s="646"/>
      <c r="V851" s="4"/>
      <c r="W851" s="4"/>
      <c r="X851" s="4"/>
      <c r="Y851" s="4"/>
      <c r="Z851" s="4"/>
    </row>
    <row r="852" spans="1:26" ht="15.75" customHeight="1" x14ac:dyDescent="0.2">
      <c r="A852" s="4"/>
      <c r="B852" s="4"/>
      <c r="C852" s="4"/>
      <c r="D852" s="4"/>
      <c r="E852" s="4"/>
      <c r="F852" s="4"/>
      <c r="G852" s="4"/>
      <c r="H852" s="4"/>
      <c r="I852" s="4"/>
      <c r="J852" s="4"/>
      <c r="K852" s="4"/>
      <c r="L852" s="4"/>
      <c r="M852" s="4"/>
      <c r="N852" s="2"/>
      <c r="O852" s="2"/>
      <c r="P852" s="2"/>
      <c r="Q852" s="643"/>
      <c r="R852" s="643"/>
      <c r="S852" s="896"/>
      <c r="T852" s="902"/>
      <c r="U852" s="646"/>
      <c r="V852" s="4"/>
      <c r="W852" s="4"/>
      <c r="X852" s="4"/>
      <c r="Y852" s="4"/>
      <c r="Z852" s="4"/>
    </row>
    <row r="853" spans="1:26" ht="15.75" customHeight="1" x14ac:dyDescent="0.2">
      <c r="A853" s="4"/>
      <c r="B853" s="4"/>
      <c r="C853" s="4"/>
      <c r="D853" s="4"/>
      <c r="E853" s="4"/>
      <c r="F853" s="4"/>
      <c r="G853" s="4"/>
      <c r="H853" s="4"/>
      <c r="I853" s="4"/>
      <c r="J853" s="4"/>
      <c r="K853" s="4"/>
      <c r="L853" s="4"/>
      <c r="M853" s="4"/>
      <c r="N853" s="2"/>
      <c r="O853" s="2"/>
      <c r="P853" s="2"/>
      <c r="Q853" s="643"/>
      <c r="R853" s="643"/>
      <c r="S853" s="896"/>
      <c r="T853" s="902"/>
      <c r="U853" s="646"/>
      <c r="V853" s="4"/>
      <c r="W853" s="4"/>
      <c r="X853" s="4"/>
      <c r="Y853" s="4"/>
      <c r="Z853" s="4"/>
    </row>
    <row r="854" spans="1:26" ht="15.75" customHeight="1" x14ac:dyDescent="0.2">
      <c r="A854" s="4"/>
      <c r="B854" s="4"/>
      <c r="C854" s="4"/>
      <c r="D854" s="4"/>
      <c r="E854" s="4"/>
      <c r="F854" s="4"/>
      <c r="G854" s="4"/>
      <c r="H854" s="4"/>
      <c r="I854" s="4"/>
      <c r="J854" s="4"/>
      <c r="K854" s="4"/>
      <c r="L854" s="4"/>
      <c r="M854" s="4"/>
      <c r="N854" s="2"/>
      <c r="O854" s="2"/>
      <c r="P854" s="2"/>
      <c r="Q854" s="643"/>
      <c r="R854" s="643"/>
      <c r="S854" s="896"/>
      <c r="T854" s="902"/>
      <c r="U854" s="646"/>
      <c r="V854" s="4"/>
      <c r="W854" s="4"/>
      <c r="X854" s="4"/>
      <c r="Y854" s="4"/>
      <c r="Z854" s="4"/>
    </row>
    <row r="855" spans="1:26" ht="15.75" customHeight="1" x14ac:dyDescent="0.2">
      <c r="A855" s="4"/>
      <c r="B855" s="4"/>
      <c r="C855" s="4"/>
      <c r="D855" s="4"/>
      <c r="E855" s="4"/>
      <c r="F855" s="4"/>
      <c r="G855" s="4"/>
      <c r="H855" s="4"/>
      <c r="I855" s="4"/>
      <c r="J855" s="4"/>
      <c r="K855" s="4"/>
      <c r="L855" s="4"/>
      <c r="M855" s="4"/>
      <c r="N855" s="2"/>
      <c r="O855" s="2"/>
      <c r="P855" s="2"/>
      <c r="Q855" s="643"/>
      <c r="R855" s="643"/>
      <c r="S855" s="896"/>
      <c r="T855" s="902"/>
      <c r="U855" s="646"/>
      <c r="V855" s="4"/>
      <c r="W855" s="4"/>
      <c r="X855" s="4"/>
      <c r="Y855" s="4"/>
      <c r="Z855" s="4"/>
    </row>
    <row r="856" spans="1:26" ht="15.75" customHeight="1" x14ac:dyDescent="0.2">
      <c r="A856" s="4"/>
      <c r="B856" s="4"/>
      <c r="C856" s="4"/>
      <c r="D856" s="4"/>
      <c r="E856" s="4"/>
      <c r="F856" s="4"/>
      <c r="G856" s="4"/>
      <c r="H856" s="4"/>
      <c r="I856" s="4"/>
      <c r="J856" s="4"/>
      <c r="K856" s="4"/>
      <c r="L856" s="4"/>
      <c r="M856" s="4"/>
      <c r="N856" s="2"/>
      <c r="O856" s="2"/>
      <c r="P856" s="2"/>
      <c r="Q856" s="643"/>
      <c r="R856" s="643"/>
      <c r="S856" s="896"/>
      <c r="T856" s="902"/>
      <c r="U856" s="646"/>
      <c r="V856" s="4"/>
      <c r="W856" s="4"/>
      <c r="X856" s="4"/>
      <c r="Y856" s="4"/>
      <c r="Z856" s="4"/>
    </row>
    <row r="857" spans="1:26" ht="15.75" customHeight="1" x14ac:dyDescent="0.2">
      <c r="A857" s="4"/>
      <c r="B857" s="4"/>
      <c r="C857" s="4"/>
      <c r="D857" s="4"/>
      <c r="E857" s="4"/>
      <c r="F857" s="4"/>
      <c r="G857" s="4"/>
      <c r="H857" s="4"/>
      <c r="I857" s="4"/>
      <c r="J857" s="4"/>
      <c r="K857" s="4"/>
      <c r="L857" s="4"/>
      <c r="M857" s="4"/>
      <c r="N857" s="2"/>
      <c r="O857" s="2"/>
      <c r="P857" s="2"/>
      <c r="Q857" s="643"/>
      <c r="R857" s="643"/>
      <c r="S857" s="896"/>
      <c r="T857" s="902"/>
      <c r="U857" s="646"/>
      <c r="V857" s="4"/>
      <c r="W857" s="4"/>
      <c r="X857" s="4"/>
      <c r="Y857" s="4"/>
      <c r="Z857" s="4"/>
    </row>
    <row r="858" spans="1:26" ht="15.75" customHeight="1" x14ac:dyDescent="0.2">
      <c r="A858" s="4"/>
      <c r="B858" s="4"/>
      <c r="C858" s="4"/>
      <c r="D858" s="4"/>
      <c r="E858" s="4"/>
      <c r="F858" s="4"/>
      <c r="G858" s="4"/>
      <c r="H858" s="4"/>
      <c r="I858" s="4"/>
      <c r="J858" s="4"/>
      <c r="K858" s="4"/>
      <c r="L858" s="4"/>
      <c r="M858" s="4"/>
      <c r="N858" s="2"/>
      <c r="O858" s="2"/>
      <c r="P858" s="2"/>
      <c r="Q858" s="643"/>
      <c r="R858" s="643"/>
      <c r="S858" s="896"/>
      <c r="T858" s="902"/>
      <c r="U858" s="646"/>
      <c r="V858" s="4"/>
      <c r="W858" s="4"/>
      <c r="X858" s="4"/>
      <c r="Y858" s="4"/>
      <c r="Z858" s="4"/>
    </row>
    <row r="859" spans="1:26" ht="15.75" customHeight="1" x14ac:dyDescent="0.2">
      <c r="A859" s="4"/>
      <c r="B859" s="4"/>
      <c r="C859" s="4"/>
      <c r="D859" s="4"/>
      <c r="E859" s="4"/>
      <c r="F859" s="4"/>
      <c r="G859" s="4"/>
      <c r="H859" s="4"/>
      <c r="I859" s="4"/>
      <c r="J859" s="4"/>
      <c r="K859" s="4"/>
      <c r="L859" s="4"/>
      <c r="M859" s="4"/>
      <c r="N859" s="2"/>
      <c r="O859" s="2"/>
      <c r="P859" s="2"/>
      <c r="Q859" s="643"/>
      <c r="R859" s="643"/>
      <c r="S859" s="896"/>
      <c r="T859" s="902"/>
      <c r="U859" s="646"/>
      <c r="V859" s="4"/>
      <c r="W859" s="4"/>
      <c r="X859" s="4"/>
      <c r="Y859" s="4"/>
      <c r="Z859" s="4"/>
    </row>
    <row r="860" spans="1:26" ht="15.75" customHeight="1" x14ac:dyDescent="0.2">
      <c r="A860" s="4"/>
      <c r="B860" s="4"/>
      <c r="C860" s="4"/>
      <c r="D860" s="4"/>
      <c r="E860" s="4"/>
      <c r="F860" s="4"/>
      <c r="G860" s="4"/>
      <c r="H860" s="4"/>
      <c r="I860" s="4"/>
      <c r="J860" s="4"/>
      <c r="K860" s="4"/>
      <c r="L860" s="4"/>
      <c r="M860" s="4"/>
      <c r="N860" s="2"/>
      <c r="O860" s="2"/>
      <c r="P860" s="2"/>
      <c r="Q860" s="643"/>
      <c r="R860" s="643"/>
      <c r="S860" s="896"/>
      <c r="T860" s="902"/>
      <c r="U860" s="646"/>
      <c r="V860" s="4"/>
      <c r="W860" s="4"/>
      <c r="X860" s="4"/>
      <c r="Y860" s="4"/>
      <c r="Z860" s="4"/>
    </row>
    <row r="861" spans="1:26" ht="15.75" customHeight="1" x14ac:dyDescent="0.2">
      <c r="A861" s="4"/>
      <c r="B861" s="4"/>
      <c r="C861" s="4"/>
      <c r="D861" s="4"/>
      <c r="E861" s="4"/>
      <c r="F861" s="4"/>
      <c r="G861" s="4"/>
      <c r="H861" s="4"/>
      <c r="I861" s="4"/>
      <c r="J861" s="4"/>
      <c r="K861" s="4"/>
      <c r="L861" s="4"/>
      <c r="M861" s="4"/>
      <c r="N861" s="2"/>
      <c r="O861" s="2"/>
      <c r="P861" s="2"/>
      <c r="Q861" s="643"/>
      <c r="R861" s="643"/>
      <c r="S861" s="896"/>
      <c r="T861" s="902"/>
      <c r="U861" s="646"/>
      <c r="V861" s="4"/>
      <c r="W861" s="4"/>
      <c r="X861" s="4"/>
      <c r="Y861" s="4"/>
      <c r="Z861" s="4"/>
    </row>
    <row r="862" spans="1:26" ht="15.75" customHeight="1" x14ac:dyDescent="0.2">
      <c r="A862" s="4"/>
      <c r="B862" s="4"/>
      <c r="C862" s="4"/>
      <c r="D862" s="4"/>
      <c r="E862" s="4"/>
      <c r="F862" s="4"/>
      <c r="G862" s="4"/>
      <c r="H862" s="4"/>
      <c r="I862" s="4"/>
      <c r="J862" s="4"/>
      <c r="K862" s="4"/>
      <c r="L862" s="4"/>
      <c r="M862" s="4"/>
      <c r="N862" s="2"/>
      <c r="O862" s="2"/>
      <c r="P862" s="2"/>
      <c r="Q862" s="643"/>
      <c r="R862" s="643"/>
      <c r="S862" s="896"/>
      <c r="T862" s="902"/>
      <c r="U862" s="646"/>
      <c r="V862" s="4"/>
      <c r="W862" s="4"/>
      <c r="X862" s="4"/>
      <c r="Y862" s="4"/>
      <c r="Z862" s="4"/>
    </row>
    <row r="863" spans="1:26" ht="15.75" customHeight="1" x14ac:dyDescent="0.2">
      <c r="A863" s="4"/>
      <c r="B863" s="4"/>
      <c r="C863" s="4"/>
      <c r="D863" s="4"/>
      <c r="E863" s="4"/>
      <c r="F863" s="4"/>
      <c r="G863" s="4"/>
      <c r="H863" s="4"/>
      <c r="I863" s="4"/>
      <c r="J863" s="4"/>
      <c r="K863" s="4"/>
      <c r="L863" s="4"/>
      <c r="M863" s="4"/>
      <c r="N863" s="2"/>
      <c r="O863" s="2"/>
      <c r="P863" s="2"/>
      <c r="Q863" s="643"/>
      <c r="R863" s="643"/>
      <c r="S863" s="896"/>
      <c r="T863" s="902"/>
      <c r="U863" s="646"/>
      <c r="V863" s="4"/>
      <c r="W863" s="4"/>
      <c r="X863" s="4"/>
      <c r="Y863" s="4"/>
      <c r="Z863" s="4"/>
    </row>
    <row r="864" spans="1:26" ht="15.75" customHeight="1" x14ac:dyDescent="0.2">
      <c r="A864" s="4"/>
      <c r="B864" s="4"/>
      <c r="C864" s="4"/>
      <c r="D864" s="4"/>
      <c r="E864" s="4"/>
      <c r="F864" s="4"/>
      <c r="G864" s="4"/>
      <c r="H864" s="4"/>
      <c r="I864" s="4"/>
      <c r="J864" s="4"/>
      <c r="K864" s="4"/>
      <c r="L864" s="4"/>
      <c r="M864" s="4"/>
      <c r="N864" s="2"/>
      <c r="O864" s="2"/>
      <c r="P864" s="2"/>
      <c r="Q864" s="643"/>
      <c r="R864" s="643"/>
      <c r="S864" s="896"/>
      <c r="T864" s="902"/>
      <c r="U864" s="646"/>
      <c r="V864" s="4"/>
      <c r="W864" s="4"/>
      <c r="X864" s="4"/>
      <c r="Y864" s="4"/>
      <c r="Z864" s="4"/>
    </row>
    <row r="865" spans="1:26" ht="15.75" customHeight="1" x14ac:dyDescent="0.2">
      <c r="A865" s="4"/>
      <c r="B865" s="4"/>
      <c r="C865" s="4"/>
      <c r="D865" s="4"/>
      <c r="E865" s="4"/>
      <c r="F865" s="4"/>
      <c r="G865" s="4"/>
      <c r="H865" s="4"/>
      <c r="I865" s="4"/>
      <c r="J865" s="4"/>
      <c r="K865" s="4"/>
      <c r="L865" s="4"/>
      <c r="M865" s="4"/>
      <c r="N865" s="2"/>
      <c r="O865" s="2"/>
      <c r="P865" s="2"/>
      <c r="Q865" s="643"/>
      <c r="R865" s="643"/>
      <c r="S865" s="896"/>
      <c r="T865" s="902"/>
      <c r="U865" s="646"/>
      <c r="V865" s="4"/>
      <c r="W865" s="4"/>
      <c r="X865" s="4"/>
      <c r="Y865" s="4"/>
      <c r="Z865" s="4"/>
    </row>
    <row r="866" spans="1:26" ht="15.75" customHeight="1" x14ac:dyDescent="0.2">
      <c r="A866" s="4"/>
      <c r="B866" s="4"/>
      <c r="C866" s="4"/>
      <c r="D866" s="4"/>
      <c r="E866" s="4"/>
      <c r="F866" s="4"/>
      <c r="G866" s="4"/>
      <c r="H866" s="4"/>
      <c r="I866" s="4"/>
      <c r="J866" s="4"/>
      <c r="K866" s="4"/>
      <c r="L866" s="4"/>
      <c r="M866" s="4"/>
      <c r="N866" s="2"/>
      <c r="O866" s="2"/>
      <c r="P866" s="2"/>
      <c r="Q866" s="643"/>
      <c r="R866" s="643"/>
      <c r="S866" s="896"/>
      <c r="T866" s="902"/>
      <c r="U866" s="646"/>
      <c r="V866" s="4"/>
      <c r="W866" s="4"/>
      <c r="X866" s="4"/>
      <c r="Y866" s="4"/>
      <c r="Z866" s="4"/>
    </row>
    <row r="867" spans="1:26" ht="15.75" customHeight="1" x14ac:dyDescent="0.2">
      <c r="A867" s="4"/>
      <c r="B867" s="4"/>
      <c r="C867" s="4"/>
      <c r="D867" s="4"/>
      <c r="E867" s="4"/>
      <c r="F867" s="4"/>
      <c r="G867" s="4"/>
      <c r="H867" s="4"/>
      <c r="I867" s="4"/>
      <c r="J867" s="4"/>
      <c r="K867" s="4"/>
      <c r="L867" s="4"/>
      <c r="M867" s="4"/>
      <c r="N867" s="2"/>
      <c r="O867" s="2"/>
      <c r="P867" s="2"/>
      <c r="Q867" s="643"/>
      <c r="R867" s="643"/>
      <c r="S867" s="896"/>
      <c r="T867" s="902"/>
      <c r="U867" s="646"/>
      <c r="V867" s="4"/>
      <c r="W867" s="4"/>
      <c r="X867" s="4"/>
      <c r="Y867" s="4"/>
      <c r="Z867" s="4"/>
    </row>
    <row r="868" spans="1:26" ht="15.75" customHeight="1" x14ac:dyDescent="0.2">
      <c r="A868" s="4"/>
      <c r="B868" s="4"/>
      <c r="C868" s="4"/>
      <c r="D868" s="4"/>
      <c r="E868" s="4"/>
      <c r="F868" s="4"/>
      <c r="G868" s="4"/>
      <c r="H868" s="4"/>
      <c r="I868" s="4"/>
      <c r="J868" s="4"/>
      <c r="K868" s="4"/>
      <c r="L868" s="4"/>
      <c r="M868" s="4"/>
      <c r="N868" s="2"/>
      <c r="O868" s="2"/>
      <c r="P868" s="2"/>
      <c r="Q868" s="643"/>
      <c r="R868" s="643"/>
      <c r="S868" s="896"/>
      <c r="T868" s="902"/>
      <c r="U868" s="646"/>
      <c r="V868" s="4"/>
      <c r="W868" s="4"/>
      <c r="X868" s="4"/>
      <c r="Y868" s="4"/>
      <c r="Z868" s="4"/>
    </row>
    <row r="869" spans="1:26" ht="15.75" customHeight="1" x14ac:dyDescent="0.2">
      <c r="A869" s="4"/>
      <c r="B869" s="4"/>
      <c r="C869" s="4"/>
      <c r="D869" s="4"/>
      <c r="E869" s="4"/>
      <c r="F869" s="4"/>
      <c r="G869" s="4"/>
      <c r="H869" s="4"/>
      <c r="I869" s="4"/>
      <c r="J869" s="4"/>
      <c r="K869" s="4"/>
      <c r="L869" s="4"/>
      <c r="M869" s="4"/>
      <c r="N869" s="2"/>
      <c r="O869" s="2"/>
      <c r="P869" s="2"/>
      <c r="Q869" s="643"/>
      <c r="R869" s="643"/>
      <c r="S869" s="896"/>
      <c r="T869" s="902"/>
      <c r="U869" s="646"/>
      <c r="V869" s="4"/>
      <c r="W869" s="4"/>
      <c r="X869" s="4"/>
      <c r="Y869" s="4"/>
      <c r="Z869" s="4"/>
    </row>
    <row r="870" spans="1:26" ht="15.75" customHeight="1" x14ac:dyDescent="0.2">
      <c r="A870" s="4"/>
      <c r="B870" s="4"/>
      <c r="C870" s="4"/>
      <c r="D870" s="4"/>
      <c r="E870" s="4"/>
      <c r="F870" s="4"/>
      <c r="G870" s="4"/>
      <c r="H870" s="4"/>
      <c r="I870" s="4"/>
      <c r="J870" s="4"/>
      <c r="K870" s="4"/>
      <c r="L870" s="4"/>
      <c r="M870" s="4"/>
      <c r="N870" s="2"/>
      <c r="O870" s="2"/>
      <c r="P870" s="2"/>
      <c r="Q870" s="643"/>
      <c r="R870" s="643"/>
      <c r="S870" s="896"/>
      <c r="T870" s="902"/>
      <c r="U870" s="646"/>
      <c r="V870" s="4"/>
      <c r="W870" s="4"/>
      <c r="X870" s="4"/>
      <c r="Y870" s="4"/>
      <c r="Z870" s="4"/>
    </row>
    <row r="871" spans="1:26" ht="15.75" customHeight="1" x14ac:dyDescent="0.2">
      <c r="A871" s="4"/>
      <c r="B871" s="4"/>
      <c r="C871" s="4"/>
      <c r="D871" s="4"/>
      <c r="E871" s="4"/>
      <c r="F871" s="4"/>
      <c r="G871" s="4"/>
      <c r="H871" s="4"/>
      <c r="I871" s="4"/>
      <c r="J871" s="4"/>
      <c r="K871" s="4"/>
      <c r="L871" s="4"/>
      <c r="M871" s="4"/>
      <c r="N871" s="2"/>
      <c r="O871" s="2"/>
      <c r="P871" s="2"/>
      <c r="Q871" s="643"/>
      <c r="R871" s="643"/>
      <c r="S871" s="896"/>
      <c r="T871" s="902"/>
      <c r="U871" s="646"/>
      <c r="V871" s="4"/>
      <c r="W871" s="4"/>
      <c r="X871" s="4"/>
      <c r="Y871" s="4"/>
      <c r="Z871" s="4"/>
    </row>
    <row r="872" spans="1:26" ht="15.75" customHeight="1" x14ac:dyDescent="0.2">
      <c r="A872" s="4"/>
      <c r="B872" s="4"/>
      <c r="C872" s="4"/>
      <c r="D872" s="4"/>
      <c r="E872" s="4"/>
      <c r="F872" s="4"/>
      <c r="G872" s="4"/>
      <c r="H872" s="4"/>
      <c r="I872" s="4"/>
      <c r="J872" s="4"/>
      <c r="K872" s="4"/>
      <c r="L872" s="4"/>
      <c r="M872" s="4"/>
      <c r="N872" s="2"/>
      <c r="O872" s="2"/>
      <c r="P872" s="2"/>
      <c r="Q872" s="643"/>
      <c r="R872" s="643"/>
      <c r="S872" s="896"/>
      <c r="T872" s="902"/>
      <c r="U872" s="646"/>
      <c r="V872" s="4"/>
      <c r="W872" s="4"/>
      <c r="X872" s="4"/>
      <c r="Y872" s="4"/>
      <c r="Z872" s="4"/>
    </row>
    <row r="873" spans="1:26" ht="15.75" customHeight="1" x14ac:dyDescent="0.2">
      <c r="A873" s="4"/>
      <c r="B873" s="4"/>
      <c r="C873" s="4"/>
      <c r="D873" s="4"/>
      <c r="E873" s="4"/>
      <c r="F873" s="4"/>
      <c r="G873" s="4"/>
      <c r="H873" s="4"/>
      <c r="I873" s="4"/>
      <c r="J873" s="4"/>
      <c r="K873" s="4"/>
      <c r="L873" s="4"/>
      <c r="M873" s="4"/>
      <c r="N873" s="2"/>
      <c r="O873" s="2"/>
      <c r="P873" s="2"/>
      <c r="Q873" s="643"/>
      <c r="R873" s="643"/>
      <c r="S873" s="896"/>
      <c r="T873" s="902"/>
      <c r="U873" s="646"/>
      <c r="V873" s="4"/>
      <c r="W873" s="4"/>
      <c r="X873" s="4"/>
      <c r="Y873" s="4"/>
      <c r="Z873" s="4"/>
    </row>
    <row r="874" spans="1:26" ht="15.75" customHeight="1" x14ac:dyDescent="0.2">
      <c r="A874" s="4"/>
      <c r="B874" s="4"/>
      <c r="C874" s="4"/>
      <c r="D874" s="4"/>
      <c r="E874" s="4"/>
      <c r="F874" s="4"/>
      <c r="G874" s="4"/>
      <c r="H874" s="4"/>
      <c r="I874" s="4"/>
      <c r="J874" s="4"/>
      <c r="K874" s="4"/>
      <c r="L874" s="4"/>
      <c r="M874" s="4"/>
      <c r="N874" s="2"/>
      <c r="O874" s="2"/>
      <c r="P874" s="2"/>
      <c r="Q874" s="643"/>
      <c r="R874" s="643"/>
      <c r="S874" s="896"/>
      <c r="T874" s="902"/>
      <c r="U874" s="646"/>
      <c r="V874" s="4"/>
      <c r="W874" s="4"/>
      <c r="X874" s="4"/>
      <c r="Y874" s="4"/>
      <c r="Z874" s="4"/>
    </row>
    <row r="875" spans="1:26" ht="15.75" customHeight="1" x14ac:dyDescent="0.2">
      <c r="A875" s="4"/>
      <c r="B875" s="4"/>
      <c r="C875" s="4"/>
      <c r="D875" s="4"/>
      <c r="E875" s="4"/>
      <c r="F875" s="4"/>
      <c r="G875" s="4"/>
      <c r="H875" s="4"/>
      <c r="I875" s="4"/>
      <c r="J875" s="4"/>
      <c r="K875" s="4"/>
      <c r="L875" s="4"/>
      <c r="M875" s="4"/>
      <c r="N875" s="2"/>
      <c r="O875" s="2"/>
      <c r="P875" s="2"/>
      <c r="Q875" s="643"/>
      <c r="R875" s="643"/>
      <c r="S875" s="896"/>
      <c r="T875" s="902"/>
      <c r="U875" s="646"/>
      <c r="V875" s="4"/>
      <c r="W875" s="4"/>
      <c r="X875" s="4"/>
      <c r="Y875" s="4"/>
      <c r="Z875" s="4"/>
    </row>
    <row r="876" spans="1:26" ht="15.75" customHeight="1" x14ac:dyDescent="0.2">
      <c r="A876" s="4"/>
      <c r="B876" s="4"/>
      <c r="C876" s="4"/>
      <c r="D876" s="4"/>
      <c r="E876" s="4"/>
      <c r="F876" s="4"/>
      <c r="G876" s="4"/>
      <c r="H876" s="4"/>
      <c r="I876" s="4"/>
      <c r="J876" s="4"/>
      <c r="K876" s="4"/>
      <c r="L876" s="4"/>
      <c r="M876" s="4"/>
      <c r="N876" s="2"/>
      <c r="O876" s="2"/>
      <c r="P876" s="2"/>
      <c r="Q876" s="643"/>
      <c r="R876" s="643"/>
      <c r="S876" s="896"/>
      <c r="T876" s="902"/>
      <c r="U876" s="646"/>
      <c r="V876" s="4"/>
      <c r="W876" s="4"/>
      <c r="X876" s="4"/>
      <c r="Y876" s="4"/>
      <c r="Z876" s="4"/>
    </row>
    <row r="877" spans="1:26" ht="15.75" customHeight="1" x14ac:dyDescent="0.2">
      <c r="A877" s="4"/>
      <c r="B877" s="4"/>
      <c r="C877" s="4"/>
      <c r="D877" s="4"/>
      <c r="E877" s="4"/>
      <c r="F877" s="4"/>
      <c r="G877" s="4"/>
      <c r="H877" s="4"/>
      <c r="I877" s="4"/>
      <c r="J877" s="4"/>
      <c r="K877" s="4"/>
      <c r="L877" s="4"/>
      <c r="M877" s="4"/>
      <c r="N877" s="2"/>
      <c r="O877" s="2"/>
      <c r="P877" s="2"/>
      <c r="Q877" s="643"/>
      <c r="R877" s="643"/>
      <c r="S877" s="896"/>
      <c r="T877" s="902"/>
      <c r="U877" s="646"/>
      <c r="V877" s="4"/>
      <c r="W877" s="4"/>
      <c r="X877" s="4"/>
      <c r="Y877" s="4"/>
      <c r="Z877" s="4"/>
    </row>
    <row r="878" spans="1:26" ht="15.75" customHeight="1" x14ac:dyDescent="0.2">
      <c r="A878" s="4"/>
      <c r="B878" s="4"/>
      <c r="C878" s="4"/>
      <c r="D878" s="4"/>
      <c r="E878" s="4"/>
      <c r="F878" s="4"/>
      <c r="G878" s="4"/>
      <c r="H878" s="4"/>
      <c r="I878" s="4"/>
      <c r="J878" s="4"/>
      <c r="K878" s="4"/>
      <c r="L878" s="4"/>
      <c r="M878" s="4"/>
      <c r="N878" s="2"/>
      <c r="O878" s="2"/>
      <c r="P878" s="2"/>
      <c r="Q878" s="643"/>
      <c r="R878" s="643"/>
      <c r="S878" s="896"/>
      <c r="T878" s="902"/>
      <c r="U878" s="646"/>
      <c r="V878" s="4"/>
      <c r="W878" s="4"/>
      <c r="X878" s="4"/>
      <c r="Y878" s="4"/>
      <c r="Z878" s="4"/>
    </row>
    <row r="879" spans="1:26" ht="15.75" customHeight="1" x14ac:dyDescent="0.2">
      <c r="A879" s="4"/>
      <c r="B879" s="4"/>
      <c r="C879" s="4"/>
      <c r="D879" s="4"/>
      <c r="E879" s="4"/>
      <c r="F879" s="4"/>
      <c r="G879" s="4"/>
      <c r="H879" s="4"/>
      <c r="I879" s="4"/>
      <c r="J879" s="4"/>
      <c r="K879" s="4"/>
      <c r="L879" s="4"/>
      <c r="M879" s="4"/>
      <c r="N879" s="2"/>
      <c r="O879" s="2"/>
      <c r="P879" s="2"/>
      <c r="Q879" s="643"/>
      <c r="R879" s="643"/>
      <c r="S879" s="896"/>
      <c r="T879" s="902"/>
      <c r="U879" s="646"/>
      <c r="V879" s="4"/>
      <c r="W879" s="4"/>
      <c r="X879" s="4"/>
      <c r="Y879" s="4"/>
      <c r="Z879" s="4"/>
    </row>
    <row r="880" spans="1:26" ht="15.75" customHeight="1" x14ac:dyDescent="0.2">
      <c r="A880" s="4"/>
      <c r="B880" s="4"/>
      <c r="C880" s="4"/>
      <c r="D880" s="4"/>
      <c r="E880" s="4"/>
      <c r="F880" s="4"/>
      <c r="G880" s="4"/>
      <c r="H880" s="4"/>
      <c r="I880" s="4"/>
      <c r="J880" s="4"/>
      <c r="K880" s="4"/>
      <c r="L880" s="4"/>
      <c r="M880" s="4"/>
      <c r="N880" s="2"/>
      <c r="O880" s="2"/>
      <c r="P880" s="2"/>
      <c r="Q880" s="643"/>
      <c r="R880" s="643"/>
      <c r="S880" s="896"/>
      <c r="T880" s="902"/>
      <c r="U880" s="646"/>
      <c r="V880" s="4"/>
      <c r="W880" s="4"/>
      <c r="X880" s="4"/>
      <c r="Y880" s="4"/>
      <c r="Z880" s="4"/>
    </row>
    <row r="881" spans="1:26" ht="15.75" customHeight="1" x14ac:dyDescent="0.2">
      <c r="A881" s="4"/>
      <c r="B881" s="4"/>
      <c r="C881" s="4"/>
      <c r="D881" s="4"/>
      <c r="E881" s="4"/>
      <c r="F881" s="4"/>
      <c r="G881" s="4"/>
      <c r="H881" s="4"/>
      <c r="I881" s="4"/>
      <c r="J881" s="4"/>
      <c r="K881" s="4"/>
      <c r="L881" s="4"/>
      <c r="M881" s="4"/>
      <c r="N881" s="2"/>
      <c r="O881" s="2"/>
      <c r="P881" s="2"/>
      <c r="Q881" s="643"/>
      <c r="R881" s="643"/>
      <c r="S881" s="896"/>
      <c r="T881" s="902"/>
      <c r="U881" s="646"/>
      <c r="V881" s="4"/>
      <c r="W881" s="4"/>
      <c r="X881" s="4"/>
      <c r="Y881" s="4"/>
      <c r="Z881" s="4"/>
    </row>
    <row r="882" spans="1:26" ht="15.75" customHeight="1" x14ac:dyDescent="0.2">
      <c r="A882" s="4"/>
      <c r="B882" s="4"/>
      <c r="C882" s="4"/>
      <c r="D882" s="4"/>
      <c r="E882" s="4"/>
      <c r="F882" s="4"/>
      <c r="G882" s="4"/>
      <c r="H882" s="4"/>
      <c r="I882" s="4"/>
      <c r="J882" s="4"/>
      <c r="K882" s="4"/>
      <c r="L882" s="4"/>
      <c r="M882" s="4"/>
      <c r="N882" s="2"/>
      <c r="O882" s="2"/>
      <c r="P882" s="2"/>
      <c r="Q882" s="643"/>
      <c r="R882" s="643"/>
      <c r="S882" s="896"/>
      <c r="T882" s="902"/>
      <c r="U882" s="646"/>
      <c r="V882" s="4"/>
      <c r="W882" s="4"/>
      <c r="X882" s="4"/>
      <c r="Y882" s="4"/>
      <c r="Z882" s="4"/>
    </row>
    <row r="883" spans="1:26" ht="15.75" customHeight="1" x14ac:dyDescent="0.2">
      <c r="A883" s="4"/>
      <c r="B883" s="4"/>
      <c r="C883" s="4"/>
      <c r="D883" s="4"/>
      <c r="E883" s="4"/>
      <c r="F883" s="4"/>
      <c r="G883" s="4"/>
      <c r="H883" s="4"/>
      <c r="I883" s="4"/>
      <c r="J883" s="4"/>
      <c r="K883" s="4"/>
      <c r="L883" s="4"/>
      <c r="M883" s="4"/>
      <c r="N883" s="2"/>
      <c r="O883" s="2"/>
      <c r="P883" s="2"/>
      <c r="Q883" s="643"/>
      <c r="R883" s="643"/>
      <c r="S883" s="896"/>
      <c r="T883" s="902"/>
      <c r="U883" s="646"/>
      <c r="V883" s="4"/>
      <c r="W883" s="4"/>
      <c r="X883" s="4"/>
      <c r="Y883" s="4"/>
      <c r="Z883" s="4"/>
    </row>
    <row r="884" spans="1:26" ht="15.75" customHeight="1" x14ac:dyDescent="0.2">
      <c r="A884" s="4"/>
      <c r="B884" s="4"/>
      <c r="C884" s="4"/>
      <c r="D884" s="4"/>
      <c r="E884" s="4"/>
      <c r="F884" s="4"/>
      <c r="G884" s="4"/>
      <c r="H884" s="4"/>
      <c r="I884" s="4"/>
      <c r="J884" s="4"/>
      <c r="K884" s="4"/>
      <c r="L884" s="4"/>
      <c r="M884" s="4"/>
      <c r="N884" s="2"/>
      <c r="O884" s="2"/>
      <c r="P884" s="2"/>
      <c r="Q884" s="643"/>
      <c r="R884" s="643"/>
      <c r="S884" s="896"/>
      <c r="T884" s="902"/>
      <c r="U884" s="646"/>
      <c r="V884" s="4"/>
      <c r="W884" s="4"/>
      <c r="X884" s="4"/>
      <c r="Y884" s="4"/>
      <c r="Z884" s="4"/>
    </row>
    <row r="885" spans="1:26" ht="15.75" customHeight="1" x14ac:dyDescent="0.2">
      <c r="A885" s="4"/>
      <c r="B885" s="4"/>
      <c r="C885" s="4"/>
      <c r="D885" s="4"/>
      <c r="E885" s="4"/>
      <c r="F885" s="4"/>
      <c r="G885" s="4"/>
      <c r="H885" s="4"/>
      <c r="I885" s="4"/>
      <c r="J885" s="4"/>
      <c r="K885" s="4"/>
      <c r="L885" s="4"/>
      <c r="M885" s="4"/>
      <c r="N885" s="2"/>
      <c r="O885" s="2"/>
      <c r="P885" s="2"/>
      <c r="Q885" s="643"/>
      <c r="R885" s="643"/>
      <c r="S885" s="896"/>
      <c r="T885" s="902"/>
      <c r="U885" s="646"/>
      <c r="V885" s="4"/>
      <c r="W885" s="4"/>
      <c r="X885" s="4"/>
      <c r="Y885" s="4"/>
      <c r="Z885" s="4"/>
    </row>
    <row r="886" spans="1:26" ht="15.75" customHeight="1" x14ac:dyDescent="0.2">
      <c r="A886" s="4"/>
      <c r="B886" s="4"/>
      <c r="C886" s="4"/>
      <c r="D886" s="4"/>
      <c r="E886" s="4"/>
      <c r="F886" s="4"/>
      <c r="G886" s="4"/>
      <c r="H886" s="4"/>
      <c r="I886" s="4"/>
      <c r="J886" s="4"/>
      <c r="K886" s="4"/>
      <c r="L886" s="4"/>
      <c r="M886" s="4"/>
      <c r="N886" s="2"/>
      <c r="O886" s="2"/>
      <c r="P886" s="2"/>
      <c r="Q886" s="643"/>
      <c r="R886" s="643"/>
      <c r="S886" s="896"/>
      <c r="T886" s="902"/>
      <c r="U886" s="646"/>
      <c r="V886" s="4"/>
      <c r="W886" s="4"/>
      <c r="X886" s="4"/>
      <c r="Y886" s="4"/>
      <c r="Z886" s="4"/>
    </row>
    <row r="887" spans="1:26" ht="15.75" customHeight="1" x14ac:dyDescent="0.2">
      <c r="A887" s="4"/>
      <c r="B887" s="4"/>
      <c r="C887" s="4"/>
      <c r="D887" s="4"/>
      <c r="E887" s="4"/>
      <c r="F887" s="4"/>
      <c r="G887" s="4"/>
      <c r="H887" s="4"/>
      <c r="I887" s="4"/>
      <c r="J887" s="4"/>
      <c r="K887" s="4"/>
      <c r="L887" s="4"/>
      <c r="M887" s="4"/>
      <c r="N887" s="2"/>
      <c r="O887" s="2"/>
      <c r="P887" s="2"/>
      <c r="Q887" s="643"/>
      <c r="R887" s="643"/>
      <c r="S887" s="896"/>
      <c r="T887" s="902"/>
      <c r="U887" s="646"/>
      <c r="V887" s="4"/>
      <c r="W887" s="4"/>
      <c r="X887" s="4"/>
      <c r="Y887" s="4"/>
      <c r="Z887" s="4"/>
    </row>
    <row r="888" spans="1:26" ht="15.75" customHeight="1" x14ac:dyDescent="0.2">
      <c r="A888" s="4"/>
      <c r="B888" s="4"/>
      <c r="C888" s="4"/>
      <c r="D888" s="4"/>
      <c r="E888" s="4"/>
      <c r="F888" s="4"/>
      <c r="G888" s="4"/>
      <c r="H888" s="4"/>
      <c r="I888" s="4"/>
      <c r="J888" s="4"/>
      <c r="K888" s="4"/>
      <c r="L888" s="4"/>
      <c r="M888" s="4"/>
      <c r="N888" s="2"/>
      <c r="O888" s="2"/>
      <c r="P888" s="2"/>
      <c r="Q888" s="643"/>
      <c r="R888" s="643"/>
      <c r="S888" s="896"/>
      <c r="T888" s="902"/>
      <c r="U888" s="646"/>
      <c r="V888" s="4"/>
      <c r="W888" s="4"/>
      <c r="X888" s="4"/>
      <c r="Y888" s="4"/>
      <c r="Z888" s="4"/>
    </row>
    <row r="889" spans="1:26" ht="15.75" customHeight="1" x14ac:dyDescent="0.2">
      <c r="A889" s="4"/>
      <c r="B889" s="4"/>
      <c r="C889" s="4"/>
      <c r="D889" s="4"/>
      <c r="E889" s="4"/>
      <c r="F889" s="4"/>
      <c r="G889" s="4"/>
      <c r="H889" s="4"/>
      <c r="I889" s="4"/>
      <c r="J889" s="4"/>
      <c r="K889" s="4"/>
      <c r="L889" s="4"/>
      <c r="M889" s="4"/>
      <c r="N889" s="2"/>
      <c r="O889" s="2"/>
      <c r="P889" s="2"/>
      <c r="Q889" s="643"/>
      <c r="R889" s="643"/>
      <c r="S889" s="896"/>
      <c r="T889" s="902"/>
      <c r="U889" s="646"/>
      <c r="V889" s="4"/>
      <c r="W889" s="4"/>
      <c r="X889" s="4"/>
      <c r="Y889" s="4"/>
      <c r="Z889" s="4"/>
    </row>
    <row r="890" spans="1:26" ht="15.75" customHeight="1" x14ac:dyDescent="0.2">
      <c r="A890" s="4"/>
      <c r="B890" s="4"/>
      <c r="C890" s="4"/>
      <c r="D890" s="4"/>
      <c r="E890" s="4"/>
      <c r="F890" s="4"/>
      <c r="G890" s="4"/>
      <c r="H890" s="4"/>
      <c r="I890" s="4"/>
      <c r="J890" s="4"/>
      <c r="K890" s="4"/>
      <c r="L890" s="4"/>
      <c r="M890" s="4"/>
      <c r="N890" s="2"/>
      <c r="O890" s="2"/>
      <c r="P890" s="2"/>
      <c r="Q890" s="643"/>
      <c r="R890" s="643"/>
      <c r="S890" s="896"/>
      <c r="T890" s="902"/>
      <c r="U890" s="646"/>
      <c r="V890" s="4"/>
      <c r="W890" s="4"/>
      <c r="X890" s="4"/>
      <c r="Y890" s="4"/>
      <c r="Z890" s="4"/>
    </row>
    <row r="891" spans="1:26" ht="15.75" customHeight="1" x14ac:dyDescent="0.2">
      <c r="A891" s="4"/>
      <c r="B891" s="4"/>
      <c r="C891" s="4"/>
      <c r="D891" s="4"/>
      <c r="E891" s="4"/>
      <c r="F891" s="4"/>
      <c r="G891" s="4"/>
      <c r="H891" s="4"/>
      <c r="I891" s="4"/>
      <c r="J891" s="4"/>
      <c r="K891" s="4"/>
      <c r="L891" s="4"/>
      <c r="M891" s="4"/>
      <c r="N891" s="2"/>
      <c r="O891" s="2"/>
      <c r="P891" s="2"/>
      <c r="Q891" s="643"/>
      <c r="R891" s="643"/>
      <c r="S891" s="896"/>
      <c r="T891" s="902"/>
      <c r="U891" s="646"/>
      <c r="V891" s="4"/>
      <c r="W891" s="4"/>
      <c r="X891" s="4"/>
      <c r="Y891" s="4"/>
      <c r="Z891" s="4"/>
    </row>
    <row r="892" spans="1:26" ht="15.75" customHeight="1" x14ac:dyDescent="0.2">
      <c r="A892" s="4"/>
      <c r="B892" s="4"/>
      <c r="C892" s="4"/>
      <c r="D892" s="4"/>
      <c r="E892" s="4"/>
      <c r="F892" s="4"/>
      <c r="G892" s="4"/>
      <c r="H892" s="4"/>
      <c r="I892" s="4"/>
      <c r="J892" s="4"/>
      <c r="K892" s="4"/>
      <c r="L892" s="4"/>
      <c r="M892" s="4"/>
      <c r="N892" s="2"/>
      <c r="O892" s="2"/>
      <c r="P892" s="2"/>
      <c r="Q892" s="643"/>
      <c r="R892" s="643"/>
      <c r="S892" s="896"/>
      <c r="T892" s="902"/>
      <c r="U892" s="646"/>
      <c r="V892" s="4"/>
      <c r="W892" s="4"/>
      <c r="X892" s="4"/>
      <c r="Y892" s="4"/>
      <c r="Z892" s="4"/>
    </row>
    <row r="893" spans="1:26" ht="15.75" customHeight="1" x14ac:dyDescent="0.2">
      <c r="A893" s="4"/>
      <c r="B893" s="4"/>
      <c r="C893" s="4"/>
      <c r="D893" s="4"/>
      <c r="E893" s="4"/>
      <c r="F893" s="4"/>
      <c r="G893" s="4"/>
      <c r="H893" s="4"/>
      <c r="I893" s="4"/>
      <c r="J893" s="4"/>
      <c r="K893" s="4"/>
      <c r="L893" s="4"/>
      <c r="M893" s="4"/>
      <c r="N893" s="2"/>
      <c r="O893" s="2"/>
      <c r="P893" s="2"/>
      <c r="Q893" s="643"/>
      <c r="R893" s="643"/>
      <c r="S893" s="896"/>
      <c r="T893" s="902"/>
      <c r="U893" s="646"/>
      <c r="V893" s="4"/>
      <c r="W893" s="4"/>
      <c r="X893" s="4"/>
      <c r="Y893" s="4"/>
      <c r="Z893" s="4"/>
    </row>
    <row r="894" spans="1:26" ht="15.75" customHeight="1" x14ac:dyDescent="0.2">
      <c r="A894" s="4"/>
      <c r="B894" s="4"/>
      <c r="C894" s="4"/>
      <c r="D894" s="4"/>
      <c r="E894" s="4"/>
      <c r="F894" s="4"/>
      <c r="G894" s="4"/>
      <c r="H894" s="4"/>
      <c r="I894" s="4"/>
      <c r="J894" s="4"/>
      <c r="K894" s="4"/>
      <c r="L894" s="4"/>
      <c r="M894" s="4"/>
      <c r="N894" s="2"/>
      <c r="O894" s="2"/>
      <c r="P894" s="2"/>
      <c r="Q894" s="643"/>
      <c r="R894" s="643"/>
      <c r="S894" s="896"/>
      <c r="T894" s="902"/>
      <c r="U894" s="646"/>
      <c r="V894" s="4"/>
      <c r="W894" s="4"/>
      <c r="X894" s="4"/>
      <c r="Y894" s="4"/>
      <c r="Z894" s="4"/>
    </row>
    <row r="895" spans="1:26" ht="15.75" customHeight="1" x14ac:dyDescent="0.2">
      <c r="A895" s="4"/>
      <c r="B895" s="4"/>
      <c r="C895" s="4"/>
      <c r="D895" s="4"/>
      <c r="E895" s="4"/>
      <c r="F895" s="4"/>
      <c r="G895" s="4"/>
      <c r="H895" s="4"/>
      <c r="I895" s="4"/>
      <c r="J895" s="4"/>
      <c r="K895" s="4"/>
      <c r="L895" s="4"/>
      <c r="M895" s="4"/>
      <c r="N895" s="2"/>
      <c r="O895" s="2"/>
      <c r="P895" s="2"/>
      <c r="Q895" s="643"/>
      <c r="R895" s="643"/>
      <c r="S895" s="896"/>
      <c r="T895" s="902"/>
      <c r="U895" s="646"/>
      <c r="V895" s="4"/>
      <c r="W895" s="4"/>
      <c r="X895" s="4"/>
      <c r="Y895" s="4"/>
      <c r="Z895" s="4"/>
    </row>
    <row r="896" spans="1:26" ht="15.75" customHeight="1" x14ac:dyDescent="0.2">
      <c r="A896" s="4"/>
      <c r="B896" s="4"/>
      <c r="C896" s="4"/>
      <c r="D896" s="4"/>
      <c r="E896" s="4"/>
      <c r="F896" s="4"/>
      <c r="G896" s="4"/>
      <c r="H896" s="4"/>
      <c r="I896" s="4"/>
      <c r="J896" s="4"/>
      <c r="K896" s="4"/>
      <c r="L896" s="4"/>
      <c r="M896" s="4"/>
      <c r="N896" s="2"/>
      <c r="O896" s="2"/>
      <c r="P896" s="2"/>
      <c r="Q896" s="643"/>
      <c r="R896" s="643"/>
      <c r="S896" s="896"/>
      <c r="T896" s="902"/>
      <c r="U896" s="646"/>
      <c r="V896" s="4"/>
      <c r="W896" s="4"/>
      <c r="X896" s="4"/>
      <c r="Y896" s="4"/>
      <c r="Z896" s="4"/>
    </row>
    <row r="897" spans="1:26" ht="15.75" customHeight="1" x14ac:dyDescent="0.2">
      <c r="A897" s="4"/>
      <c r="B897" s="4"/>
      <c r="C897" s="4"/>
      <c r="D897" s="4"/>
      <c r="E897" s="4"/>
      <c r="F897" s="4"/>
      <c r="G897" s="4"/>
      <c r="H897" s="4"/>
      <c r="I897" s="4"/>
      <c r="J897" s="4"/>
      <c r="K897" s="4"/>
      <c r="L897" s="4"/>
      <c r="M897" s="4"/>
      <c r="N897" s="2"/>
      <c r="O897" s="2"/>
      <c r="P897" s="2"/>
      <c r="Q897" s="643"/>
      <c r="R897" s="643"/>
      <c r="S897" s="896"/>
      <c r="T897" s="902"/>
      <c r="U897" s="646"/>
      <c r="V897" s="4"/>
      <c r="W897" s="4"/>
      <c r="X897" s="4"/>
      <c r="Y897" s="4"/>
      <c r="Z897" s="4"/>
    </row>
    <row r="898" spans="1:26" ht="15.75" customHeight="1" x14ac:dyDescent="0.2">
      <c r="A898" s="4"/>
      <c r="B898" s="4"/>
      <c r="C898" s="4"/>
      <c r="D898" s="4"/>
      <c r="E898" s="4"/>
      <c r="F898" s="4"/>
      <c r="G898" s="4"/>
      <c r="H898" s="4"/>
      <c r="I898" s="4"/>
      <c r="J898" s="4"/>
      <c r="K898" s="4"/>
      <c r="L898" s="4"/>
      <c r="M898" s="4"/>
      <c r="N898" s="2"/>
      <c r="O898" s="2"/>
      <c r="P898" s="2"/>
      <c r="Q898" s="643"/>
      <c r="R898" s="643"/>
      <c r="S898" s="896"/>
      <c r="T898" s="902"/>
      <c r="U898" s="646"/>
      <c r="V898" s="4"/>
      <c r="W898" s="4"/>
      <c r="X898" s="4"/>
      <c r="Y898" s="4"/>
      <c r="Z898" s="4"/>
    </row>
    <row r="899" spans="1:26" ht="15.75" customHeight="1" x14ac:dyDescent="0.2">
      <c r="A899" s="4"/>
      <c r="B899" s="4"/>
      <c r="C899" s="4"/>
      <c r="D899" s="4"/>
      <c r="E899" s="4"/>
      <c r="F899" s="4"/>
      <c r="G899" s="4"/>
      <c r="H899" s="4"/>
      <c r="I899" s="4"/>
      <c r="J899" s="4"/>
      <c r="K899" s="4"/>
      <c r="L899" s="4"/>
      <c r="M899" s="4"/>
      <c r="N899" s="2"/>
      <c r="O899" s="2"/>
      <c r="P899" s="2"/>
      <c r="Q899" s="643"/>
      <c r="R899" s="643"/>
      <c r="S899" s="896"/>
      <c r="T899" s="902"/>
      <c r="U899" s="646"/>
      <c r="V899" s="4"/>
      <c r="W899" s="4"/>
      <c r="X899" s="4"/>
      <c r="Y899" s="4"/>
      <c r="Z899" s="4"/>
    </row>
    <row r="900" spans="1:26" ht="15.75" customHeight="1" x14ac:dyDescent="0.2">
      <c r="A900" s="4"/>
      <c r="B900" s="4"/>
      <c r="C900" s="4"/>
      <c r="D900" s="4"/>
      <c r="E900" s="4"/>
      <c r="F900" s="4"/>
      <c r="G900" s="4"/>
      <c r="H900" s="4"/>
      <c r="I900" s="4"/>
      <c r="J900" s="4"/>
      <c r="K900" s="4"/>
      <c r="L900" s="4"/>
      <c r="M900" s="4"/>
      <c r="N900" s="2"/>
      <c r="O900" s="2"/>
      <c r="P900" s="2"/>
      <c r="Q900" s="643"/>
      <c r="R900" s="643"/>
      <c r="S900" s="896"/>
      <c r="T900" s="902"/>
      <c r="U900" s="646"/>
      <c r="V900" s="4"/>
      <c r="W900" s="4"/>
      <c r="X900" s="4"/>
      <c r="Y900" s="4"/>
      <c r="Z900" s="4"/>
    </row>
    <row r="901" spans="1:26" ht="15.75" customHeight="1" x14ac:dyDescent="0.2">
      <c r="A901" s="4"/>
      <c r="B901" s="4"/>
      <c r="C901" s="4"/>
      <c r="D901" s="4"/>
      <c r="E901" s="4"/>
      <c r="F901" s="4"/>
      <c r="G901" s="4"/>
      <c r="H901" s="4"/>
      <c r="I901" s="4"/>
      <c r="J901" s="4"/>
      <c r="K901" s="4"/>
      <c r="L901" s="4"/>
      <c r="M901" s="4"/>
      <c r="N901" s="2"/>
      <c r="O901" s="2"/>
      <c r="P901" s="2"/>
      <c r="Q901" s="643"/>
      <c r="R901" s="643"/>
      <c r="S901" s="896"/>
      <c r="T901" s="902"/>
      <c r="U901" s="646"/>
      <c r="V901" s="4"/>
      <c r="W901" s="4"/>
      <c r="X901" s="4"/>
      <c r="Y901" s="4"/>
      <c r="Z901" s="4"/>
    </row>
    <row r="902" spans="1:26" ht="15.75" customHeight="1" x14ac:dyDescent="0.2">
      <c r="A902" s="4"/>
      <c r="B902" s="4"/>
      <c r="C902" s="4"/>
      <c r="D902" s="4"/>
      <c r="E902" s="4"/>
      <c r="F902" s="4"/>
      <c r="G902" s="4"/>
      <c r="H902" s="4"/>
      <c r="I902" s="4"/>
      <c r="J902" s="4"/>
      <c r="K902" s="4"/>
      <c r="L902" s="4"/>
      <c r="M902" s="4"/>
      <c r="N902" s="2"/>
      <c r="O902" s="2"/>
      <c r="P902" s="2"/>
      <c r="Q902" s="643"/>
      <c r="R902" s="643"/>
      <c r="S902" s="896"/>
      <c r="T902" s="902"/>
      <c r="U902" s="646"/>
      <c r="V902" s="4"/>
      <c r="W902" s="4"/>
      <c r="X902" s="4"/>
      <c r="Y902" s="4"/>
      <c r="Z902" s="4"/>
    </row>
    <row r="903" spans="1:26" ht="15.75" customHeight="1" x14ac:dyDescent="0.2">
      <c r="A903" s="4"/>
      <c r="B903" s="4"/>
      <c r="C903" s="4"/>
      <c r="D903" s="4"/>
      <c r="E903" s="4"/>
      <c r="F903" s="4"/>
      <c r="G903" s="4"/>
      <c r="H903" s="4"/>
      <c r="I903" s="4"/>
      <c r="J903" s="4"/>
      <c r="K903" s="4"/>
      <c r="L903" s="4"/>
      <c r="M903" s="4"/>
      <c r="N903" s="2"/>
      <c r="O903" s="2"/>
      <c r="P903" s="2"/>
      <c r="Q903" s="643"/>
      <c r="R903" s="643"/>
      <c r="S903" s="896"/>
      <c r="T903" s="902"/>
      <c r="U903" s="646"/>
      <c r="V903" s="4"/>
      <c r="W903" s="4"/>
      <c r="X903" s="4"/>
      <c r="Y903" s="4"/>
      <c r="Z903" s="4"/>
    </row>
    <row r="904" spans="1:26" ht="15.75" customHeight="1" x14ac:dyDescent="0.2">
      <c r="A904" s="4"/>
      <c r="B904" s="4"/>
      <c r="C904" s="4"/>
      <c r="D904" s="4"/>
      <c r="E904" s="4"/>
      <c r="F904" s="4"/>
      <c r="G904" s="4"/>
      <c r="H904" s="4"/>
      <c r="I904" s="4"/>
      <c r="J904" s="4"/>
      <c r="K904" s="4"/>
      <c r="L904" s="4"/>
      <c r="M904" s="4"/>
      <c r="N904" s="2"/>
      <c r="O904" s="2"/>
      <c r="P904" s="2"/>
      <c r="Q904" s="643"/>
      <c r="R904" s="643"/>
      <c r="S904" s="896"/>
      <c r="T904" s="902"/>
      <c r="U904" s="646"/>
      <c r="V904" s="4"/>
      <c r="W904" s="4"/>
      <c r="X904" s="4"/>
      <c r="Y904" s="4"/>
      <c r="Z904" s="4"/>
    </row>
    <row r="905" spans="1:26" ht="15.75" customHeight="1" x14ac:dyDescent="0.2">
      <c r="A905" s="4"/>
      <c r="B905" s="4"/>
      <c r="C905" s="4"/>
      <c r="D905" s="4"/>
      <c r="E905" s="4"/>
      <c r="F905" s="4"/>
      <c r="G905" s="4"/>
      <c r="H905" s="4"/>
      <c r="I905" s="4"/>
      <c r="J905" s="4"/>
      <c r="K905" s="4"/>
      <c r="L905" s="4"/>
      <c r="M905" s="4"/>
      <c r="N905" s="2"/>
      <c r="O905" s="2"/>
      <c r="P905" s="2"/>
      <c r="Q905" s="643"/>
      <c r="R905" s="643"/>
      <c r="S905" s="896"/>
      <c r="T905" s="902"/>
      <c r="U905" s="646"/>
      <c r="V905" s="4"/>
      <c r="W905" s="4"/>
      <c r="X905" s="4"/>
      <c r="Y905" s="4"/>
      <c r="Z905" s="4"/>
    </row>
    <row r="906" spans="1:26" ht="15.75" customHeight="1" x14ac:dyDescent="0.2">
      <c r="A906" s="4"/>
      <c r="B906" s="4"/>
      <c r="C906" s="4"/>
      <c r="D906" s="4"/>
      <c r="E906" s="4"/>
      <c r="F906" s="4"/>
      <c r="G906" s="4"/>
      <c r="H906" s="4"/>
      <c r="I906" s="4"/>
      <c r="J906" s="4"/>
      <c r="K906" s="4"/>
      <c r="L906" s="4"/>
      <c r="M906" s="4"/>
      <c r="N906" s="2"/>
      <c r="O906" s="2"/>
      <c r="P906" s="2"/>
      <c r="Q906" s="643"/>
      <c r="R906" s="643"/>
      <c r="S906" s="896"/>
      <c r="T906" s="902"/>
      <c r="U906" s="646"/>
      <c r="V906" s="4"/>
      <c r="W906" s="4"/>
      <c r="X906" s="4"/>
      <c r="Y906" s="4"/>
      <c r="Z906" s="4"/>
    </row>
    <row r="907" spans="1:26" ht="15.75" customHeight="1" x14ac:dyDescent="0.2">
      <c r="A907" s="4"/>
      <c r="B907" s="4"/>
      <c r="C907" s="4"/>
      <c r="D907" s="4"/>
      <c r="E907" s="4"/>
      <c r="F907" s="4"/>
      <c r="G907" s="4"/>
      <c r="H907" s="4"/>
      <c r="I907" s="4"/>
      <c r="J907" s="4"/>
      <c r="K907" s="4"/>
      <c r="L907" s="4"/>
      <c r="M907" s="4"/>
      <c r="N907" s="2"/>
      <c r="O907" s="2"/>
      <c r="P907" s="2"/>
      <c r="Q907" s="643"/>
      <c r="R907" s="643"/>
      <c r="S907" s="896"/>
      <c r="T907" s="902"/>
      <c r="U907" s="646"/>
      <c r="V907" s="4"/>
      <c r="W907" s="4"/>
      <c r="X907" s="4"/>
      <c r="Y907" s="4"/>
      <c r="Z907" s="4"/>
    </row>
    <row r="908" spans="1:26" ht="15.75" customHeight="1" x14ac:dyDescent="0.2">
      <c r="A908" s="4"/>
      <c r="B908" s="4"/>
      <c r="C908" s="4"/>
      <c r="D908" s="4"/>
      <c r="E908" s="4"/>
      <c r="F908" s="4"/>
      <c r="G908" s="4"/>
      <c r="H908" s="4"/>
      <c r="I908" s="4"/>
      <c r="J908" s="4"/>
      <c r="K908" s="4"/>
      <c r="L908" s="4"/>
      <c r="M908" s="4"/>
      <c r="N908" s="2"/>
      <c r="O908" s="2"/>
      <c r="P908" s="2"/>
      <c r="Q908" s="643"/>
      <c r="R908" s="643"/>
      <c r="S908" s="896"/>
      <c r="T908" s="902"/>
      <c r="U908" s="646"/>
      <c r="V908" s="4"/>
      <c r="W908" s="4"/>
      <c r="X908" s="4"/>
      <c r="Y908" s="4"/>
      <c r="Z908" s="4"/>
    </row>
    <row r="909" spans="1:26" ht="15.75" customHeight="1" x14ac:dyDescent="0.2">
      <c r="A909" s="4"/>
      <c r="B909" s="4"/>
      <c r="C909" s="4"/>
      <c r="D909" s="4"/>
      <c r="E909" s="4"/>
      <c r="F909" s="4"/>
      <c r="G909" s="4"/>
      <c r="H909" s="4"/>
      <c r="I909" s="4"/>
      <c r="J909" s="4"/>
      <c r="K909" s="4"/>
      <c r="L909" s="4"/>
      <c r="M909" s="4"/>
      <c r="N909" s="2"/>
      <c r="O909" s="2"/>
      <c r="P909" s="2"/>
      <c r="Q909" s="643"/>
      <c r="R909" s="643"/>
      <c r="S909" s="896"/>
      <c r="T909" s="902"/>
      <c r="U909" s="646"/>
      <c r="V909" s="4"/>
      <c r="W909" s="4"/>
      <c r="X909" s="4"/>
      <c r="Y909" s="4"/>
      <c r="Z909" s="4"/>
    </row>
    <row r="910" spans="1:26" ht="15.75" customHeight="1" x14ac:dyDescent="0.2">
      <c r="A910" s="4"/>
      <c r="B910" s="4"/>
      <c r="C910" s="4"/>
      <c r="D910" s="4"/>
      <c r="E910" s="4"/>
      <c r="F910" s="4"/>
      <c r="G910" s="4"/>
      <c r="H910" s="4"/>
      <c r="I910" s="4"/>
      <c r="J910" s="4"/>
      <c r="K910" s="4"/>
      <c r="L910" s="4"/>
      <c r="M910" s="4"/>
      <c r="N910" s="2"/>
      <c r="O910" s="2"/>
      <c r="P910" s="2"/>
      <c r="Q910" s="643"/>
      <c r="R910" s="643"/>
      <c r="S910" s="896"/>
      <c r="T910" s="902"/>
      <c r="U910" s="646"/>
      <c r="V910" s="4"/>
      <c r="W910" s="4"/>
      <c r="X910" s="4"/>
      <c r="Y910" s="4"/>
      <c r="Z910" s="4"/>
    </row>
    <row r="911" spans="1:26" ht="15.75" customHeight="1" x14ac:dyDescent="0.2">
      <c r="A911" s="4"/>
      <c r="B911" s="4"/>
      <c r="C911" s="4"/>
      <c r="D911" s="4"/>
      <c r="E911" s="4"/>
      <c r="F911" s="4"/>
      <c r="G911" s="4"/>
      <c r="H911" s="4"/>
      <c r="I911" s="4"/>
      <c r="J911" s="4"/>
      <c r="K911" s="4"/>
      <c r="L911" s="4"/>
      <c r="M911" s="4"/>
      <c r="N911" s="2"/>
      <c r="O911" s="2"/>
      <c r="P911" s="2"/>
      <c r="Q911" s="643"/>
      <c r="R911" s="643"/>
      <c r="S911" s="896"/>
      <c r="T911" s="902"/>
      <c r="U911" s="646"/>
      <c r="V911" s="4"/>
      <c r="W911" s="4"/>
      <c r="X911" s="4"/>
      <c r="Y911" s="4"/>
      <c r="Z911" s="4"/>
    </row>
    <row r="912" spans="1:26" ht="15.75" customHeight="1" x14ac:dyDescent="0.2">
      <c r="A912" s="4"/>
      <c r="B912" s="4"/>
      <c r="C912" s="4"/>
      <c r="D912" s="4"/>
      <c r="E912" s="4"/>
      <c r="F912" s="4"/>
      <c r="G912" s="4"/>
      <c r="H912" s="4"/>
      <c r="I912" s="4"/>
      <c r="J912" s="4"/>
      <c r="K912" s="4"/>
      <c r="L912" s="4"/>
      <c r="M912" s="4"/>
      <c r="N912" s="2"/>
      <c r="O912" s="2"/>
      <c r="P912" s="2"/>
      <c r="Q912" s="643"/>
      <c r="R912" s="643"/>
      <c r="S912" s="896"/>
      <c r="T912" s="902"/>
      <c r="U912" s="646"/>
      <c r="V912" s="4"/>
      <c r="W912" s="4"/>
      <c r="X912" s="4"/>
      <c r="Y912" s="4"/>
      <c r="Z912" s="4"/>
    </row>
    <row r="913" spans="1:26" ht="15.75" customHeight="1" x14ac:dyDescent="0.2">
      <c r="A913" s="4"/>
      <c r="B913" s="4"/>
      <c r="C913" s="4"/>
      <c r="D913" s="4"/>
      <c r="E913" s="4"/>
      <c r="F913" s="4"/>
      <c r="G913" s="4"/>
      <c r="H913" s="4"/>
      <c r="I913" s="4"/>
      <c r="J913" s="4"/>
      <c r="K913" s="4"/>
      <c r="L913" s="4"/>
      <c r="M913" s="4"/>
      <c r="N913" s="2"/>
      <c r="O913" s="2"/>
      <c r="P913" s="2"/>
      <c r="Q913" s="643"/>
      <c r="R913" s="643"/>
      <c r="S913" s="896"/>
      <c r="T913" s="902"/>
      <c r="U913" s="646"/>
      <c r="V913" s="4"/>
      <c r="W913" s="4"/>
      <c r="X913" s="4"/>
      <c r="Y913" s="4"/>
      <c r="Z913" s="4"/>
    </row>
    <row r="914" spans="1:26" ht="15.75" customHeight="1" x14ac:dyDescent="0.2">
      <c r="A914" s="4"/>
      <c r="B914" s="4"/>
      <c r="C914" s="4"/>
      <c r="D914" s="4"/>
      <c r="E914" s="4"/>
      <c r="F914" s="4"/>
      <c r="G914" s="4"/>
      <c r="H914" s="4"/>
      <c r="I914" s="4"/>
      <c r="J914" s="4"/>
      <c r="K914" s="4"/>
      <c r="L914" s="4"/>
      <c r="M914" s="4"/>
      <c r="N914" s="2"/>
      <c r="O914" s="2"/>
      <c r="P914" s="2"/>
      <c r="Q914" s="643"/>
      <c r="R914" s="643"/>
      <c r="S914" s="896"/>
      <c r="T914" s="902"/>
      <c r="U914" s="646"/>
      <c r="V914" s="4"/>
      <c r="W914" s="4"/>
      <c r="X914" s="4"/>
      <c r="Y914" s="4"/>
      <c r="Z914" s="4"/>
    </row>
    <row r="915" spans="1:26" ht="15.75" customHeight="1" x14ac:dyDescent="0.2">
      <c r="A915" s="4"/>
      <c r="B915" s="4"/>
      <c r="C915" s="4"/>
      <c r="D915" s="4"/>
      <c r="E915" s="4"/>
      <c r="F915" s="4"/>
      <c r="G915" s="4"/>
      <c r="H915" s="4"/>
      <c r="I915" s="4"/>
      <c r="J915" s="4"/>
      <c r="K915" s="4"/>
      <c r="L915" s="4"/>
      <c r="M915" s="4"/>
      <c r="N915" s="2"/>
      <c r="O915" s="2"/>
      <c r="P915" s="2"/>
      <c r="Q915" s="643"/>
      <c r="R915" s="643"/>
      <c r="S915" s="896"/>
      <c r="T915" s="902"/>
      <c r="U915" s="646"/>
      <c r="V915" s="4"/>
      <c r="W915" s="4"/>
      <c r="X915" s="4"/>
      <c r="Y915" s="4"/>
      <c r="Z915" s="4"/>
    </row>
    <row r="916" spans="1:26" ht="15.75" customHeight="1" x14ac:dyDescent="0.2">
      <c r="A916" s="4"/>
      <c r="B916" s="4"/>
      <c r="C916" s="4"/>
      <c r="D916" s="4"/>
      <c r="E916" s="4"/>
      <c r="F916" s="4"/>
      <c r="G916" s="4"/>
      <c r="H916" s="4"/>
      <c r="I916" s="4"/>
      <c r="J916" s="4"/>
      <c r="K916" s="4"/>
      <c r="L916" s="4"/>
      <c r="M916" s="4"/>
      <c r="N916" s="2"/>
      <c r="O916" s="2"/>
      <c r="P916" s="2"/>
      <c r="Q916" s="643"/>
      <c r="R916" s="643"/>
      <c r="S916" s="896"/>
      <c r="T916" s="902"/>
      <c r="U916" s="646"/>
      <c r="V916" s="4"/>
      <c r="W916" s="4"/>
      <c r="X916" s="4"/>
      <c r="Y916" s="4"/>
      <c r="Z916" s="4"/>
    </row>
    <row r="917" spans="1:26" ht="15.75" customHeight="1" x14ac:dyDescent="0.2">
      <c r="A917" s="4"/>
      <c r="B917" s="4"/>
      <c r="C917" s="4"/>
      <c r="D917" s="4"/>
      <c r="E917" s="4"/>
      <c r="F917" s="4"/>
      <c r="G917" s="4"/>
      <c r="H917" s="4"/>
      <c r="I917" s="4"/>
      <c r="J917" s="4"/>
      <c r="K917" s="4"/>
      <c r="L917" s="4"/>
      <c r="M917" s="4"/>
      <c r="N917" s="2"/>
      <c r="O917" s="2"/>
      <c r="P917" s="2"/>
      <c r="Q917" s="643"/>
      <c r="R917" s="643"/>
      <c r="S917" s="896"/>
      <c r="T917" s="902"/>
      <c r="U917" s="646"/>
      <c r="V917" s="4"/>
      <c r="W917" s="4"/>
      <c r="X917" s="4"/>
      <c r="Y917" s="4"/>
      <c r="Z917" s="4"/>
    </row>
    <row r="918" spans="1:26" ht="15.75" customHeight="1" x14ac:dyDescent="0.2">
      <c r="A918" s="4"/>
      <c r="B918" s="4"/>
      <c r="C918" s="4"/>
      <c r="D918" s="4"/>
      <c r="E918" s="4"/>
      <c r="F918" s="4"/>
      <c r="G918" s="4"/>
      <c r="H918" s="4"/>
      <c r="I918" s="4"/>
      <c r="J918" s="4"/>
      <c r="K918" s="4"/>
      <c r="L918" s="4"/>
      <c r="M918" s="4"/>
      <c r="N918" s="2"/>
      <c r="O918" s="2"/>
      <c r="P918" s="2"/>
      <c r="Q918" s="643"/>
      <c r="R918" s="643"/>
      <c r="S918" s="896"/>
      <c r="T918" s="902"/>
      <c r="U918" s="646"/>
      <c r="V918" s="4"/>
      <c r="W918" s="4"/>
      <c r="X918" s="4"/>
      <c r="Y918" s="4"/>
      <c r="Z918" s="4"/>
    </row>
    <row r="919" spans="1:26" ht="15.75" customHeight="1" x14ac:dyDescent="0.2">
      <c r="A919" s="4"/>
      <c r="B919" s="4"/>
      <c r="C919" s="4"/>
      <c r="D919" s="4"/>
      <c r="E919" s="4"/>
      <c r="F919" s="4"/>
      <c r="G919" s="4"/>
      <c r="H919" s="4"/>
      <c r="I919" s="4"/>
      <c r="J919" s="4"/>
      <c r="K919" s="4"/>
      <c r="L919" s="4"/>
      <c r="M919" s="4"/>
      <c r="N919" s="2"/>
      <c r="O919" s="2"/>
      <c r="P919" s="2"/>
      <c r="Q919" s="643"/>
      <c r="R919" s="643"/>
      <c r="S919" s="896"/>
      <c r="T919" s="902"/>
      <c r="U919" s="646"/>
      <c r="V919" s="4"/>
      <c r="W919" s="4"/>
      <c r="X919" s="4"/>
      <c r="Y919" s="4"/>
      <c r="Z919" s="4"/>
    </row>
    <row r="920" spans="1:26" ht="15.75" customHeight="1" x14ac:dyDescent="0.2">
      <c r="A920" s="4"/>
      <c r="B920" s="4"/>
      <c r="C920" s="4"/>
      <c r="D920" s="4"/>
      <c r="E920" s="4"/>
      <c r="F920" s="4"/>
      <c r="G920" s="4"/>
      <c r="H920" s="4"/>
      <c r="I920" s="4"/>
      <c r="J920" s="4"/>
      <c r="K920" s="4"/>
      <c r="L920" s="4"/>
      <c r="M920" s="4"/>
      <c r="N920" s="2"/>
      <c r="O920" s="2"/>
      <c r="P920" s="2"/>
      <c r="Q920" s="643"/>
      <c r="R920" s="643"/>
      <c r="S920" s="896"/>
      <c r="T920" s="902"/>
      <c r="U920" s="646"/>
      <c r="V920" s="4"/>
      <c r="W920" s="4"/>
      <c r="X920" s="4"/>
      <c r="Y920" s="4"/>
      <c r="Z920" s="4"/>
    </row>
    <row r="921" spans="1:26" ht="15.75" customHeight="1" x14ac:dyDescent="0.2">
      <c r="A921" s="4"/>
      <c r="B921" s="4"/>
      <c r="C921" s="4"/>
      <c r="D921" s="4"/>
      <c r="E921" s="4"/>
      <c r="F921" s="4"/>
      <c r="G921" s="4"/>
      <c r="H921" s="4"/>
      <c r="I921" s="4"/>
      <c r="J921" s="4"/>
      <c r="K921" s="4"/>
      <c r="L921" s="4"/>
      <c r="M921" s="4"/>
      <c r="N921" s="2"/>
      <c r="O921" s="2"/>
      <c r="P921" s="2"/>
      <c r="Q921" s="643"/>
      <c r="R921" s="643"/>
      <c r="S921" s="896"/>
      <c r="T921" s="902"/>
      <c r="U921" s="646"/>
      <c r="V921" s="4"/>
      <c r="W921" s="4"/>
      <c r="X921" s="4"/>
      <c r="Y921" s="4"/>
      <c r="Z921" s="4"/>
    </row>
    <row r="922" spans="1:26" ht="15.75" customHeight="1" x14ac:dyDescent="0.2">
      <c r="A922" s="4"/>
      <c r="B922" s="4"/>
      <c r="C922" s="4"/>
      <c r="D922" s="4"/>
      <c r="E922" s="4"/>
      <c r="F922" s="4"/>
      <c r="G922" s="4"/>
      <c r="H922" s="4"/>
      <c r="I922" s="4"/>
      <c r="J922" s="4"/>
      <c r="K922" s="4"/>
      <c r="L922" s="4"/>
      <c r="M922" s="4"/>
      <c r="N922" s="2"/>
      <c r="O922" s="2"/>
      <c r="P922" s="2"/>
      <c r="Q922" s="643"/>
      <c r="R922" s="643"/>
      <c r="S922" s="896"/>
      <c r="T922" s="902"/>
      <c r="U922" s="646"/>
      <c r="V922" s="4"/>
      <c r="W922" s="4"/>
      <c r="X922" s="4"/>
      <c r="Y922" s="4"/>
      <c r="Z922" s="4"/>
    </row>
    <row r="923" spans="1:26" ht="15.75" customHeight="1" x14ac:dyDescent="0.2">
      <c r="A923" s="4"/>
      <c r="B923" s="4"/>
      <c r="C923" s="4"/>
      <c r="D923" s="4"/>
      <c r="E923" s="4"/>
      <c r="F923" s="4"/>
      <c r="G923" s="4"/>
      <c r="H923" s="4"/>
      <c r="I923" s="4"/>
      <c r="J923" s="4"/>
      <c r="K923" s="4"/>
      <c r="L923" s="4"/>
      <c r="M923" s="4"/>
      <c r="N923" s="2"/>
      <c r="O923" s="2"/>
      <c r="P923" s="2"/>
      <c r="Q923" s="643"/>
      <c r="R923" s="643"/>
      <c r="S923" s="896"/>
      <c r="T923" s="902"/>
      <c r="U923" s="646"/>
      <c r="V923" s="4"/>
      <c r="W923" s="4"/>
      <c r="X923" s="4"/>
      <c r="Y923" s="4"/>
      <c r="Z923" s="4"/>
    </row>
    <row r="924" spans="1:26" ht="15.75" customHeight="1" x14ac:dyDescent="0.2">
      <c r="A924" s="4"/>
      <c r="B924" s="4"/>
      <c r="C924" s="4"/>
      <c r="D924" s="4"/>
      <c r="E924" s="4"/>
      <c r="F924" s="4"/>
      <c r="G924" s="4"/>
      <c r="H924" s="4"/>
      <c r="I924" s="4"/>
      <c r="J924" s="4"/>
      <c r="K924" s="4"/>
      <c r="L924" s="4"/>
      <c r="M924" s="4"/>
      <c r="N924" s="2"/>
      <c r="O924" s="2"/>
      <c r="P924" s="2"/>
      <c r="Q924" s="643"/>
      <c r="R924" s="643"/>
      <c r="S924" s="896"/>
      <c r="T924" s="902"/>
      <c r="U924" s="646"/>
      <c r="V924" s="4"/>
      <c r="W924" s="4"/>
      <c r="X924" s="4"/>
      <c r="Y924" s="4"/>
      <c r="Z924" s="4"/>
    </row>
    <row r="925" spans="1:26" ht="15.75" customHeight="1" x14ac:dyDescent="0.2">
      <c r="A925" s="4"/>
      <c r="B925" s="4"/>
      <c r="C925" s="4"/>
      <c r="D925" s="4"/>
      <c r="E925" s="4"/>
      <c r="F925" s="4"/>
      <c r="G925" s="4"/>
      <c r="H925" s="4"/>
      <c r="I925" s="4"/>
      <c r="J925" s="4"/>
      <c r="K925" s="4"/>
      <c r="L925" s="4"/>
      <c r="M925" s="4"/>
      <c r="N925" s="2"/>
      <c r="O925" s="2"/>
      <c r="P925" s="2"/>
      <c r="Q925" s="643"/>
      <c r="R925" s="643"/>
      <c r="S925" s="896"/>
      <c r="T925" s="902"/>
      <c r="U925" s="646"/>
      <c r="V925" s="4"/>
      <c r="W925" s="4"/>
      <c r="X925" s="4"/>
      <c r="Y925" s="4"/>
      <c r="Z925" s="4"/>
    </row>
    <row r="926" spans="1:26" ht="15.75" customHeight="1" x14ac:dyDescent="0.2">
      <c r="A926" s="4"/>
      <c r="B926" s="4"/>
      <c r="C926" s="4"/>
      <c r="D926" s="4"/>
      <c r="E926" s="4"/>
      <c r="F926" s="4"/>
      <c r="G926" s="4"/>
      <c r="H926" s="4"/>
      <c r="I926" s="4"/>
      <c r="J926" s="4"/>
      <c r="K926" s="4"/>
      <c r="L926" s="4"/>
      <c r="M926" s="4"/>
      <c r="N926" s="2"/>
      <c r="O926" s="2"/>
      <c r="P926" s="2"/>
      <c r="Q926" s="643"/>
      <c r="R926" s="643"/>
      <c r="S926" s="896"/>
      <c r="T926" s="902"/>
      <c r="U926" s="646"/>
      <c r="V926" s="4"/>
      <c r="W926" s="4"/>
      <c r="X926" s="4"/>
      <c r="Y926" s="4"/>
      <c r="Z926" s="4"/>
    </row>
    <row r="927" spans="1:26" ht="15.75" customHeight="1" x14ac:dyDescent="0.2">
      <c r="A927" s="4"/>
      <c r="B927" s="4"/>
      <c r="C927" s="4"/>
      <c r="D927" s="4"/>
      <c r="E927" s="4"/>
      <c r="F927" s="4"/>
      <c r="G927" s="4"/>
      <c r="H927" s="4"/>
      <c r="I927" s="4"/>
      <c r="J927" s="4"/>
      <c r="K927" s="4"/>
      <c r="L927" s="4"/>
      <c r="M927" s="4"/>
      <c r="N927" s="2"/>
      <c r="O927" s="2"/>
      <c r="P927" s="2"/>
      <c r="Q927" s="643"/>
      <c r="R927" s="643"/>
      <c r="S927" s="896"/>
      <c r="T927" s="902"/>
      <c r="U927" s="646"/>
      <c r="V927" s="4"/>
      <c r="W927" s="4"/>
      <c r="X927" s="4"/>
      <c r="Y927" s="4"/>
      <c r="Z927" s="4"/>
    </row>
    <row r="928" spans="1:26" ht="15.75" customHeight="1" x14ac:dyDescent="0.2">
      <c r="A928" s="4"/>
      <c r="B928" s="4"/>
      <c r="C928" s="4"/>
      <c r="D928" s="4"/>
      <c r="E928" s="4"/>
      <c r="F928" s="4"/>
      <c r="G928" s="4"/>
      <c r="H928" s="4"/>
      <c r="I928" s="4"/>
      <c r="J928" s="4"/>
      <c r="K928" s="4"/>
      <c r="L928" s="4"/>
      <c r="M928" s="4"/>
      <c r="N928" s="2"/>
      <c r="O928" s="2"/>
      <c r="P928" s="2"/>
      <c r="Q928" s="643"/>
      <c r="R928" s="643"/>
      <c r="S928" s="896"/>
      <c r="T928" s="902"/>
      <c r="U928" s="646"/>
      <c r="V928" s="4"/>
      <c r="W928" s="4"/>
      <c r="X928" s="4"/>
      <c r="Y928" s="4"/>
      <c r="Z928" s="4"/>
    </row>
    <row r="929" spans="1:26" ht="15.75" customHeight="1" x14ac:dyDescent="0.2">
      <c r="A929" s="4"/>
      <c r="B929" s="4"/>
      <c r="C929" s="4"/>
      <c r="D929" s="4"/>
      <c r="E929" s="4"/>
      <c r="F929" s="4"/>
      <c r="G929" s="4"/>
      <c r="H929" s="4"/>
      <c r="I929" s="4"/>
      <c r="J929" s="4"/>
      <c r="K929" s="4"/>
      <c r="L929" s="4"/>
      <c r="M929" s="4"/>
      <c r="N929" s="2"/>
      <c r="O929" s="2"/>
      <c r="P929" s="2"/>
      <c r="Q929" s="643"/>
      <c r="R929" s="643"/>
      <c r="S929" s="896"/>
      <c r="T929" s="902"/>
      <c r="U929" s="646"/>
      <c r="V929" s="4"/>
      <c r="W929" s="4"/>
      <c r="X929" s="4"/>
      <c r="Y929" s="4"/>
      <c r="Z929" s="4"/>
    </row>
    <row r="930" spans="1:26" ht="15.75" customHeight="1" x14ac:dyDescent="0.2">
      <c r="A930" s="4"/>
      <c r="B930" s="4"/>
      <c r="C930" s="4"/>
      <c r="D930" s="4"/>
      <c r="E930" s="4"/>
      <c r="F930" s="4"/>
      <c r="G930" s="4"/>
      <c r="H930" s="4"/>
      <c r="I930" s="4"/>
      <c r="J930" s="4"/>
      <c r="K930" s="4"/>
      <c r="L930" s="4"/>
      <c r="M930" s="4"/>
      <c r="N930" s="2"/>
      <c r="O930" s="2"/>
      <c r="P930" s="2"/>
      <c r="Q930" s="643"/>
      <c r="R930" s="643"/>
      <c r="S930" s="896"/>
      <c r="T930" s="902"/>
      <c r="U930" s="646"/>
      <c r="V930" s="4"/>
      <c r="W930" s="4"/>
      <c r="X930" s="4"/>
      <c r="Y930" s="4"/>
      <c r="Z930" s="4"/>
    </row>
    <row r="931" spans="1:26" ht="15.75" customHeight="1" x14ac:dyDescent="0.2">
      <c r="A931" s="4"/>
      <c r="B931" s="4"/>
      <c r="C931" s="4"/>
      <c r="D931" s="4"/>
      <c r="E931" s="4"/>
      <c r="F931" s="4"/>
      <c r="G931" s="4"/>
      <c r="H931" s="4"/>
      <c r="I931" s="4"/>
      <c r="J931" s="4"/>
      <c r="K931" s="4"/>
      <c r="L931" s="4"/>
      <c r="M931" s="4"/>
      <c r="N931" s="2"/>
      <c r="O931" s="2"/>
      <c r="P931" s="2"/>
      <c r="Q931" s="643"/>
      <c r="R931" s="643"/>
      <c r="S931" s="896"/>
      <c r="T931" s="902"/>
      <c r="U931" s="646"/>
      <c r="V931" s="4"/>
      <c r="W931" s="4"/>
      <c r="X931" s="4"/>
      <c r="Y931" s="4"/>
      <c r="Z931" s="4"/>
    </row>
    <row r="932" spans="1:26" ht="15.75" customHeight="1" x14ac:dyDescent="0.2">
      <c r="A932" s="4"/>
      <c r="B932" s="4"/>
      <c r="C932" s="4"/>
      <c r="D932" s="4"/>
      <c r="E932" s="4"/>
      <c r="F932" s="4"/>
      <c r="G932" s="4"/>
      <c r="H932" s="4"/>
      <c r="I932" s="4"/>
      <c r="J932" s="4"/>
      <c r="K932" s="4"/>
      <c r="L932" s="4"/>
      <c r="M932" s="4"/>
      <c r="N932" s="2"/>
      <c r="O932" s="2"/>
      <c r="P932" s="2"/>
      <c r="Q932" s="643"/>
      <c r="R932" s="643"/>
      <c r="S932" s="896"/>
      <c r="T932" s="902"/>
      <c r="U932" s="646"/>
      <c r="V932" s="4"/>
      <c r="W932" s="4"/>
      <c r="X932" s="4"/>
      <c r="Y932" s="4"/>
      <c r="Z932" s="4"/>
    </row>
    <row r="933" spans="1:26" ht="15.75" customHeight="1" x14ac:dyDescent="0.2">
      <c r="A933" s="4"/>
      <c r="B933" s="4"/>
      <c r="C933" s="4"/>
      <c r="D933" s="4"/>
      <c r="E933" s="4"/>
      <c r="F933" s="4"/>
      <c r="G933" s="4"/>
      <c r="H933" s="4"/>
      <c r="I933" s="4"/>
      <c r="J933" s="4"/>
      <c r="K933" s="4"/>
      <c r="L933" s="4"/>
      <c r="M933" s="4"/>
      <c r="N933" s="2"/>
      <c r="O933" s="2"/>
      <c r="P933" s="2"/>
      <c r="Q933" s="643"/>
      <c r="R933" s="643"/>
      <c r="S933" s="896"/>
      <c r="T933" s="902"/>
      <c r="U933" s="646"/>
      <c r="V933" s="4"/>
      <c r="W933" s="4"/>
      <c r="X933" s="4"/>
      <c r="Y933" s="4"/>
      <c r="Z933" s="4"/>
    </row>
    <row r="934" spans="1:26" ht="15.75" customHeight="1" x14ac:dyDescent="0.2">
      <c r="A934" s="4"/>
      <c r="B934" s="4"/>
      <c r="C934" s="4"/>
      <c r="D934" s="4"/>
      <c r="E934" s="4"/>
      <c r="F934" s="4"/>
      <c r="G934" s="4"/>
      <c r="H934" s="4"/>
      <c r="I934" s="4"/>
      <c r="J934" s="4"/>
      <c r="K934" s="4"/>
      <c r="L934" s="4"/>
      <c r="M934" s="4"/>
      <c r="N934" s="2"/>
      <c r="O934" s="2"/>
      <c r="P934" s="2"/>
      <c r="Q934" s="643"/>
      <c r="R934" s="643"/>
      <c r="S934" s="896"/>
      <c r="T934" s="902"/>
      <c r="U934" s="646"/>
      <c r="V934" s="4"/>
      <c r="W934" s="4"/>
      <c r="X934" s="4"/>
      <c r="Y934" s="4"/>
      <c r="Z934" s="4"/>
    </row>
    <row r="935" spans="1:26" ht="15.75" customHeight="1" x14ac:dyDescent="0.2">
      <c r="A935" s="4"/>
      <c r="B935" s="4"/>
      <c r="C935" s="4"/>
      <c r="D935" s="4"/>
      <c r="E935" s="4"/>
      <c r="F935" s="4"/>
      <c r="G935" s="4"/>
      <c r="H935" s="4"/>
      <c r="I935" s="4"/>
      <c r="J935" s="4"/>
      <c r="K935" s="4"/>
      <c r="L935" s="4"/>
      <c r="M935" s="4"/>
      <c r="N935" s="2"/>
      <c r="O935" s="2"/>
      <c r="P935" s="2"/>
      <c r="Q935" s="643"/>
      <c r="R935" s="643"/>
      <c r="S935" s="896"/>
      <c r="T935" s="902"/>
      <c r="U935" s="646"/>
      <c r="V935" s="4"/>
      <c r="W935" s="4"/>
      <c r="X935" s="4"/>
      <c r="Y935" s="4"/>
      <c r="Z935" s="4"/>
    </row>
    <row r="936" spans="1:26" ht="15.75" customHeight="1" x14ac:dyDescent="0.2">
      <c r="A936" s="4"/>
      <c r="B936" s="4"/>
      <c r="C936" s="4"/>
      <c r="D936" s="4"/>
      <c r="E936" s="4"/>
      <c r="F936" s="4"/>
      <c r="G936" s="4"/>
      <c r="H936" s="4"/>
      <c r="I936" s="4"/>
      <c r="J936" s="4"/>
      <c r="K936" s="4"/>
      <c r="L936" s="4"/>
      <c r="M936" s="4"/>
      <c r="N936" s="2"/>
      <c r="O936" s="2"/>
      <c r="P936" s="2"/>
      <c r="Q936" s="643"/>
      <c r="R936" s="643"/>
      <c r="S936" s="896"/>
      <c r="T936" s="902"/>
      <c r="U936" s="646"/>
      <c r="V936" s="4"/>
      <c r="W936" s="4"/>
      <c r="X936" s="4"/>
      <c r="Y936" s="4"/>
      <c r="Z936" s="4"/>
    </row>
    <row r="937" spans="1:26" ht="15.75" customHeight="1" x14ac:dyDescent="0.2">
      <c r="A937" s="4"/>
      <c r="B937" s="4"/>
      <c r="C937" s="4"/>
      <c r="D937" s="4"/>
      <c r="E937" s="4"/>
      <c r="F937" s="4"/>
      <c r="G937" s="4"/>
      <c r="H937" s="4"/>
      <c r="I937" s="4"/>
      <c r="J937" s="4"/>
      <c r="K937" s="4"/>
      <c r="L937" s="4"/>
      <c r="M937" s="4"/>
      <c r="N937" s="2"/>
      <c r="O937" s="2"/>
      <c r="P937" s="2"/>
      <c r="Q937" s="643"/>
      <c r="R937" s="643"/>
      <c r="S937" s="896"/>
      <c r="T937" s="902"/>
      <c r="U937" s="646"/>
      <c r="V937" s="4"/>
      <c r="W937" s="4"/>
      <c r="X937" s="4"/>
      <c r="Y937" s="4"/>
      <c r="Z937" s="4"/>
    </row>
    <row r="938" spans="1:26" ht="15.75" customHeight="1" x14ac:dyDescent="0.2">
      <c r="A938" s="4"/>
      <c r="B938" s="4"/>
      <c r="C938" s="4"/>
      <c r="D938" s="4"/>
      <c r="E938" s="4"/>
      <c r="F938" s="4"/>
      <c r="G938" s="4"/>
      <c r="H938" s="4"/>
      <c r="I938" s="4"/>
      <c r="J938" s="4"/>
      <c r="K938" s="4"/>
      <c r="L938" s="4"/>
      <c r="M938" s="4"/>
      <c r="N938" s="2"/>
      <c r="O938" s="2"/>
      <c r="P938" s="2"/>
      <c r="Q938" s="643"/>
      <c r="R938" s="643"/>
      <c r="S938" s="896"/>
      <c r="T938" s="902"/>
      <c r="U938" s="646"/>
      <c r="V938" s="4"/>
      <c r="W938" s="4"/>
      <c r="X938" s="4"/>
      <c r="Y938" s="4"/>
      <c r="Z938" s="4"/>
    </row>
    <row r="939" spans="1:26" ht="15.75" customHeight="1" x14ac:dyDescent="0.2">
      <c r="A939" s="4"/>
      <c r="B939" s="4"/>
      <c r="C939" s="4"/>
      <c r="D939" s="4"/>
      <c r="E939" s="4"/>
      <c r="F939" s="4"/>
      <c r="G939" s="4"/>
      <c r="H939" s="4"/>
      <c r="I939" s="4"/>
      <c r="J939" s="4"/>
      <c r="K939" s="4"/>
      <c r="L939" s="4"/>
      <c r="M939" s="4"/>
      <c r="N939" s="2"/>
      <c r="O939" s="2"/>
      <c r="P939" s="2"/>
      <c r="Q939" s="643"/>
      <c r="R939" s="643"/>
      <c r="S939" s="896"/>
      <c r="T939" s="902"/>
      <c r="U939" s="646"/>
      <c r="V939" s="4"/>
      <c r="W939" s="4"/>
      <c r="X939" s="4"/>
      <c r="Y939" s="4"/>
      <c r="Z939" s="4"/>
    </row>
    <row r="940" spans="1:26" ht="15.75" customHeight="1" x14ac:dyDescent="0.2">
      <c r="A940" s="4"/>
      <c r="B940" s="4"/>
      <c r="C940" s="4"/>
      <c r="D940" s="4"/>
      <c r="E940" s="4"/>
      <c r="F940" s="4"/>
      <c r="G940" s="4"/>
      <c r="H940" s="4"/>
      <c r="I940" s="4"/>
      <c r="J940" s="4"/>
      <c r="K940" s="4"/>
      <c r="L940" s="4"/>
      <c r="M940" s="4"/>
      <c r="N940" s="2"/>
      <c r="O940" s="2"/>
      <c r="P940" s="2"/>
      <c r="Q940" s="643"/>
      <c r="R940" s="643"/>
      <c r="S940" s="896"/>
      <c r="T940" s="902"/>
      <c r="U940" s="646"/>
      <c r="V940" s="4"/>
      <c r="W940" s="4"/>
      <c r="X940" s="4"/>
      <c r="Y940" s="4"/>
      <c r="Z940" s="4"/>
    </row>
    <row r="941" spans="1:26" ht="15.75" customHeight="1" x14ac:dyDescent="0.2">
      <c r="A941" s="4"/>
      <c r="B941" s="4"/>
      <c r="C941" s="4"/>
      <c r="D941" s="4"/>
      <c r="E941" s="4"/>
      <c r="F941" s="4"/>
      <c r="G941" s="4"/>
      <c r="H941" s="4"/>
      <c r="I941" s="4"/>
      <c r="J941" s="4"/>
      <c r="K941" s="4"/>
      <c r="L941" s="4"/>
      <c r="M941" s="4"/>
      <c r="N941" s="2"/>
      <c r="O941" s="2"/>
      <c r="P941" s="2"/>
      <c r="Q941" s="643"/>
      <c r="R941" s="643"/>
      <c r="S941" s="896"/>
      <c r="T941" s="902"/>
      <c r="U941" s="646"/>
      <c r="V941" s="4"/>
      <c r="W941" s="4"/>
      <c r="X941" s="4"/>
      <c r="Y941" s="4"/>
      <c r="Z941" s="4"/>
    </row>
    <row r="942" spans="1:26" ht="15.75" customHeight="1" x14ac:dyDescent="0.2">
      <c r="A942" s="4"/>
      <c r="B942" s="4"/>
      <c r="C942" s="4"/>
      <c r="D942" s="4"/>
      <c r="E942" s="4"/>
      <c r="F942" s="4"/>
      <c r="G942" s="4"/>
      <c r="H942" s="4"/>
      <c r="I942" s="4"/>
      <c r="J942" s="4"/>
      <c r="K942" s="4"/>
      <c r="L942" s="4"/>
      <c r="M942" s="4"/>
      <c r="N942" s="2"/>
      <c r="O942" s="2"/>
      <c r="P942" s="2"/>
      <c r="Q942" s="643"/>
      <c r="R942" s="643"/>
      <c r="S942" s="896"/>
      <c r="T942" s="902"/>
      <c r="U942" s="646"/>
      <c r="V942" s="4"/>
      <c r="W942" s="4"/>
      <c r="X942" s="4"/>
      <c r="Y942" s="4"/>
      <c r="Z942" s="4"/>
    </row>
    <row r="943" spans="1:26" ht="15.75" customHeight="1" x14ac:dyDescent="0.2">
      <c r="A943" s="4"/>
      <c r="B943" s="4"/>
      <c r="C943" s="4"/>
      <c r="D943" s="4"/>
      <c r="E943" s="4"/>
      <c r="F943" s="4"/>
      <c r="G943" s="4"/>
      <c r="H943" s="4"/>
      <c r="I943" s="4"/>
      <c r="J943" s="4"/>
      <c r="K943" s="4"/>
      <c r="L943" s="4"/>
      <c r="M943" s="4"/>
      <c r="N943" s="2"/>
      <c r="O943" s="2"/>
      <c r="P943" s="2"/>
      <c r="Q943" s="643"/>
      <c r="R943" s="643"/>
      <c r="S943" s="896"/>
      <c r="T943" s="902"/>
      <c r="U943" s="646"/>
      <c r="V943" s="4"/>
      <c r="W943" s="4"/>
      <c r="X943" s="4"/>
      <c r="Y943" s="4"/>
      <c r="Z943" s="4"/>
    </row>
    <row r="944" spans="1:26" ht="15.75" customHeight="1" x14ac:dyDescent="0.2">
      <c r="A944" s="4"/>
      <c r="B944" s="4"/>
      <c r="C944" s="4"/>
      <c r="D944" s="4"/>
      <c r="E944" s="4"/>
      <c r="F944" s="4"/>
      <c r="G944" s="4"/>
      <c r="H944" s="4"/>
      <c r="I944" s="4"/>
      <c r="J944" s="4"/>
      <c r="K944" s="4"/>
      <c r="L944" s="4"/>
      <c r="M944" s="4"/>
      <c r="N944" s="2"/>
      <c r="O944" s="2"/>
      <c r="P944" s="2"/>
      <c r="Q944" s="643"/>
      <c r="R944" s="643"/>
      <c r="S944" s="896"/>
      <c r="T944" s="902"/>
      <c r="U944" s="646"/>
      <c r="V944" s="4"/>
      <c r="W944" s="4"/>
      <c r="X944" s="4"/>
      <c r="Y944" s="4"/>
      <c r="Z944" s="4"/>
    </row>
    <row r="945" spans="1:26" ht="15.75" customHeight="1" x14ac:dyDescent="0.2">
      <c r="A945" s="4"/>
      <c r="B945" s="4"/>
      <c r="C945" s="4"/>
      <c r="D945" s="4"/>
      <c r="E945" s="4"/>
      <c r="F945" s="4"/>
      <c r="G945" s="4"/>
      <c r="H945" s="4"/>
      <c r="I945" s="4"/>
      <c r="J945" s="4"/>
      <c r="K945" s="4"/>
      <c r="L945" s="4"/>
      <c r="M945" s="4"/>
      <c r="N945" s="2"/>
      <c r="O945" s="2"/>
      <c r="P945" s="2"/>
      <c r="Q945" s="643"/>
      <c r="R945" s="643"/>
      <c r="S945" s="896"/>
      <c r="T945" s="902"/>
      <c r="U945" s="646"/>
      <c r="V945" s="4"/>
      <c r="W945" s="4"/>
      <c r="X945" s="4"/>
      <c r="Y945" s="4"/>
      <c r="Z945" s="4"/>
    </row>
    <row r="946" spans="1:26" ht="15.75" customHeight="1" x14ac:dyDescent="0.2">
      <c r="A946" s="4"/>
      <c r="B946" s="4"/>
      <c r="C946" s="4"/>
      <c r="D946" s="4"/>
      <c r="E946" s="4"/>
      <c r="F946" s="4"/>
      <c r="G946" s="4"/>
      <c r="H946" s="4"/>
      <c r="I946" s="4"/>
      <c r="J946" s="4"/>
      <c r="K946" s="4"/>
      <c r="L946" s="4"/>
      <c r="M946" s="4"/>
      <c r="N946" s="2"/>
      <c r="O946" s="2"/>
      <c r="P946" s="2"/>
      <c r="Q946" s="643"/>
      <c r="R946" s="643"/>
      <c r="S946" s="896"/>
      <c r="T946" s="902"/>
      <c r="U946" s="646"/>
      <c r="V946" s="4"/>
      <c r="W946" s="4"/>
      <c r="X946" s="4"/>
      <c r="Y946" s="4"/>
      <c r="Z946" s="4"/>
    </row>
    <row r="947" spans="1:26" ht="15.75" customHeight="1" x14ac:dyDescent="0.2">
      <c r="A947" s="4"/>
      <c r="B947" s="4"/>
      <c r="C947" s="4"/>
      <c r="D947" s="4"/>
      <c r="E947" s="4"/>
      <c r="F947" s="4"/>
      <c r="G947" s="4"/>
      <c r="H947" s="4"/>
      <c r="I947" s="4"/>
      <c r="J947" s="4"/>
      <c r="K947" s="4"/>
      <c r="L947" s="4"/>
      <c r="M947" s="4"/>
      <c r="N947" s="2"/>
      <c r="O947" s="2"/>
      <c r="P947" s="2"/>
      <c r="Q947" s="643"/>
      <c r="R947" s="643"/>
      <c r="S947" s="896"/>
      <c r="T947" s="902"/>
      <c r="U947" s="646"/>
      <c r="V947" s="4"/>
      <c r="W947" s="4"/>
      <c r="X947" s="4"/>
      <c r="Y947" s="4"/>
      <c r="Z947" s="4"/>
    </row>
    <row r="948" spans="1:26" ht="15.75" customHeight="1" x14ac:dyDescent="0.2">
      <c r="A948" s="4"/>
      <c r="B948" s="4"/>
      <c r="C948" s="4"/>
      <c r="D948" s="4"/>
      <c r="E948" s="4"/>
      <c r="F948" s="4"/>
      <c r="G948" s="4"/>
      <c r="H948" s="4"/>
      <c r="I948" s="4"/>
      <c r="J948" s="4"/>
      <c r="K948" s="4"/>
      <c r="L948" s="4"/>
      <c r="M948" s="4"/>
      <c r="N948" s="2"/>
      <c r="O948" s="2"/>
      <c r="P948" s="2"/>
      <c r="Q948" s="643"/>
      <c r="R948" s="643"/>
      <c r="S948" s="896"/>
      <c r="T948" s="902"/>
      <c r="U948" s="646"/>
      <c r="V948" s="4"/>
      <c r="W948" s="4"/>
      <c r="X948" s="4"/>
      <c r="Y948" s="4"/>
      <c r="Z948" s="4"/>
    </row>
    <row r="949" spans="1:26" ht="15.75" customHeight="1" x14ac:dyDescent="0.2">
      <c r="A949" s="4"/>
      <c r="B949" s="4"/>
      <c r="C949" s="4"/>
      <c r="D949" s="4"/>
      <c r="E949" s="4"/>
      <c r="F949" s="4"/>
      <c r="G949" s="4"/>
      <c r="H949" s="4"/>
      <c r="I949" s="4"/>
      <c r="J949" s="4"/>
      <c r="K949" s="4"/>
      <c r="L949" s="4"/>
      <c r="M949" s="4"/>
      <c r="N949" s="2"/>
      <c r="O949" s="2"/>
      <c r="P949" s="2"/>
      <c r="Q949" s="643"/>
      <c r="R949" s="643"/>
      <c r="S949" s="896"/>
      <c r="T949" s="902"/>
      <c r="U949" s="646"/>
      <c r="V949" s="4"/>
      <c r="W949" s="4"/>
      <c r="X949" s="4"/>
      <c r="Y949" s="4"/>
      <c r="Z949" s="4"/>
    </row>
    <row r="950" spans="1:26" ht="15.75" customHeight="1" x14ac:dyDescent="0.2">
      <c r="A950" s="4"/>
      <c r="B950" s="4"/>
      <c r="C950" s="4"/>
      <c r="D950" s="4"/>
      <c r="E950" s="4"/>
      <c r="F950" s="4"/>
      <c r="G950" s="4"/>
      <c r="H950" s="4"/>
      <c r="I950" s="4"/>
      <c r="J950" s="4"/>
      <c r="K950" s="4"/>
      <c r="L950" s="4"/>
      <c r="M950" s="4"/>
      <c r="N950" s="2"/>
      <c r="O950" s="2"/>
      <c r="P950" s="2"/>
      <c r="Q950" s="643"/>
      <c r="R950" s="643"/>
      <c r="S950" s="896"/>
      <c r="T950" s="902"/>
      <c r="U950" s="646"/>
      <c r="V950" s="4"/>
      <c r="W950" s="4"/>
      <c r="X950" s="4"/>
      <c r="Y950" s="4"/>
      <c r="Z950" s="4"/>
    </row>
    <row r="951" spans="1:26" ht="15.75" customHeight="1" x14ac:dyDescent="0.2">
      <c r="A951" s="4"/>
      <c r="B951" s="4"/>
      <c r="C951" s="4"/>
      <c r="D951" s="4"/>
      <c r="E951" s="4"/>
      <c r="F951" s="4"/>
      <c r="G951" s="4"/>
      <c r="H951" s="4"/>
      <c r="I951" s="4"/>
      <c r="J951" s="4"/>
      <c r="K951" s="4"/>
      <c r="L951" s="4"/>
      <c r="M951" s="4"/>
      <c r="N951" s="2"/>
      <c r="O951" s="2"/>
      <c r="P951" s="2"/>
      <c r="Q951" s="643"/>
      <c r="R951" s="643"/>
      <c r="S951" s="896"/>
      <c r="T951" s="902"/>
      <c r="U951" s="646"/>
      <c r="V951" s="4"/>
      <c r="W951" s="4"/>
      <c r="X951" s="4"/>
      <c r="Y951" s="4"/>
      <c r="Z951" s="4"/>
    </row>
    <row r="952" spans="1:26" ht="15.75" customHeight="1" x14ac:dyDescent="0.2">
      <c r="A952" s="4"/>
      <c r="B952" s="4"/>
      <c r="C952" s="4"/>
      <c r="D952" s="4"/>
      <c r="E952" s="4"/>
      <c r="F952" s="4"/>
      <c r="G952" s="4"/>
      <c r="H952" s="4"/>
      <c r="I952" s="4"/>
      <c r="J952" s="4"/>
      <c r="K952" s="4"/>
      <c r="L952" s="4"/>
      <c r="M952" s="4"/>
      <c r="N952" s="2"/>
      <c r="O952" s="2"/>
      <c r="P952" s="2"/>
      <c r="Q952" s="643"/>
      <c r="R952" s="643"/>
      <c r="S952" s="896"/>
      <c r="T952" s="902"/>
      <c r="U952" s="646"/>
      <c r="V952" s="4"/>
      <c r="W952" s="4"/>
      <c r="X952" s="4"/>
      <c r="Y952" s="4"/>
      <c r="Z952" s="4"/>
    </row>
    <row r="953" spans="1:26" ht="15.75" customHeight="1" x14ac:dyDescent="0.2">
      <c r="A953" s="4"/>
      <c r="B953" s="4"/>
      <c r="C953" s="4"/>
      <c r="D953" s="4"/>
      <c r="E953" s="4"/>
      <c r="F953" s="4"/>
      <c r="G953" s="4"/>
      <c r="H953" s="4"/>
      <c r="I953" s="4"/>
      <c r="J953" s="4"/>
      <c r="K953" s="4"/>
      <c r="L953" s="4"/>
      <c r="M953" s="4"/>
      <c r="N953" s="2"/>
      <c r="O953" s="2"/>
      <c r="P953" s="2"/>
      <c r="Q953" s="643"/>
      <c r="R953" s="643"/>
      <c r="S953" s="896"/>
      <c r="T953" s="902"/>
      <c r="U953" s="646"/>
      <c r="V953" s="4"/>
      <c r="W953" s="4"/>
      <c r="X953" s="4"/>
      <c r="Y953" s="4"/>
      <c r="Z953" s="4"/>
    </row>
    <row r="954" spans="1:26" ht="15.75" customHeight="1" x14ac:dyDescent="0.2">
      <c r="A954" s="4"/>
      <c r="B954" s="4"/>
      <c r="C954" s="4"/>
      <c r="D954" s="4"/>
      <c r="E954" s="4"/>
      <c r="F954" s="4"/>
      <c r="G954" s="4"/>
      <c r="H954" s="4"/>
      <c r="I954" s="4"/>
      <c r="J954" s="4"/>
      <c r="K954" s="4"/>
      <c r="L954" s="4"/>
      <c r="M954" s="4"/>
      <c r="N954" s="2"/>
      <c r="O954" s="2"/>
      <c r="P954" s="2"/>
      <c r="Q954" s="643"/>
      <c r="R954" s="643"/>
      <c r="S954" s="896"/>
      <c r="T954" s="902"/>
      <c r="U954" s="646"/>
      <c r="V954" s="4"/>
      <c r="W954" s="4"/>
      <c r="X954" s="4"/>
      <c r="Y954" s="4"/>
      <c r="Z954" s="4"/>
    </row>
    <row r="955" spans="1:26" ht="15.75" customHeight="1" x14ac:dyDescent="0.2">
      <c r="A955" s="4"/>
      <c r="B955" s="4"/>
      <c r="C955" s="4"/>
      <c r="D955" s="4"/>
      <c r="E955" s="4"/>
      <c r="F955" s="4"/>
      <c r="G955" s="4"/>
      <c r="H955" s="4"/>
      <c r="I955" s="4"/>
      <c r="J955" s="4"/>
      <c r="K955" s="4"/>
      <c r="L955" s="4"/>
      <c r="M955" s="4"/>
      <c r="N955" s="2"/>
      <c r="O955" s="2"/>
      <c r="P955" s="2"/>
      <c r="Q955" s="643"/>
      <c r="R955" s="643"/>
      <c r="S955" s="896"/>
      <c r="T955" s="902"/>
      <c r="U955" s="646"/>
      <c r="V955" s="4"/>
      <c r="W955" s="4"/>
      <c r="X955" s="4"/>
      <c r="Y955" s="4"/>
      <c r="Z955" s="4"/>
    </row>
    <row r="956" spans="1:26" ht="15.75" customHeight="1" x14ac:dyDescent="0.2">
      <c r="A956" s="4"/>
      <c r="B956" s="4"/>
      <c r="C956" s="4"/>
      <c r="D956" s="4"/>
      <c r="E956" s="4"/>
      <c r="F956" s="4"/>
      <c r="G956" s="4"/>
      <c r="H956" s="4"/>
      <c r="I956" s="4"/>
      <c r="J956" s="4"/>
      <c r="K956" s="4"/>
      <c r="L956" s="4"/>
      <c r="M956" s="4"/>
      <c r="N956" s="2"/>
      <c r="O956" s="2"/>
      <c r="P956" s="2"/>
      <c r="Q956" s="643"/>
      <c r="R956" s="643"/>
      <c r="S956" s="896"/>
      <c r="T956" s="902"/>
      <c r="U956" s="646"/>
      <c r="V956" s="4"/>
      <c r="W956" s="4"/>
      <c r="X956" s="4"/>
      <c r="Y956" s="4"/>
      <c r="Z956" s="4"/>
    </row>
    <row r="957" spans="1:26" ht="15.75" customHeight="1" x14ac:dyDescent="0.2">
      <c r="A957" s="4"/>
      <c r="B957" s="4"/>
      <c r="C957" s="4"/>
      <c r="D957" s="4"/>
      <c r="E957" s="4"/>
      <c r="F957" s="4"/>
      <c r="G957" s="4"/>
      <c r="H957" s="4"/>
      <c r="I957" s="4"/>
      <c r="J957" s="4"/>
      <c r="K957" s="4"/>
      <c r="L957" s="4"/>
      <c r="M957" s="4"/>
      <c r="N957" s="2"/>
      <c r="O957" s="2"/>
      <c r="P957" s="2"/>
      <c r="Q957" s="643"/>
      <c r="R957" s="643"/>
      <c r="S957" s="896"/>
      <c r="T957" s="902"/>
      <c r="U957" s="646"/>
      <c r="V957" s="4"/>
      <c r="W957" s="4"/>
      <c r="X957" s="4"/>
      <c r="Y957" s="4"/>
      <c r="Z957" s="4"/>
    </row>
    <row r="958" spans="1:26" ht="15.75" customHeight="1" x14ac:dyDescent="0.2">
      <c r="A958" s="4"/>
      <c r="B958" s="4"/>
      <c r="C958" s="4"/>
      <c r="D958" s="4"/>
      <c r="E958" s="4"/>
      <c r="F958" s="4"/>
      <c r="G958" s="4"/>
      <c r="H958" s="4"/>
      <c r="I958" s="4"/>
      <c r="J958" s="4"/>
      <c r="K958" s="4"/>
      <c r="L958" s="4"/>
      <c r="M958" s="4"/>
      <c r="N958" s="2"/>
      <c r="O958" s="2"/>
      <c r="P958" s="2"/>
      <c r="Q958" s="643"/>
      <c r="R958" s="643"/>
      <c r="S958" s="896"/>
      <c r="T958" s="902"/>
      <c r="U958" s="646"/>
      <c r="V958" s="4"/>
      <c r="W958" s="4"/>
      <c r="X958" s="4"/>
      <c r="Y958" s="4"/>
      <c r="Z958" s="4"/>
    </row>
    <row r="959" spans="1:26" ht="15.75" customHeight="1" x14ac:dyDescent="0.2">
      <c r="A959" s="4"/>
      <c r="B959" s="4"/>
      <c r="C959" s="4"/>
      <c r="D959" s="4"/>
      <c r="E959" s="4"/>
      <c r="F959" s="4"/>
      <c r="G959" s="4"/>
      <c r="H959" s="4"/>
      <c r="I959" s="4"/>
      <c r="J959" s="4"/>
      <c r="K959" s="4"/>
      <c r="L959" s="4"/>
      <c r="M959" s="4"/>
      <c r="N959" s="2"/>
      <c r="O959" s="2"/>
      <c r="P959" s="2"/>
      <c r="Q959" s="643"/>
      <c r="R959" s="643"/>
      <c r="S959" s="896"/>
      <c r="T959" s="902"/>
      <c r="U959" s="646"/>
      <c r="V959" s="4"/>
      <c r="W959" s="4"/>
      <c r="X959" s="4"/>
      <c r="Y959" s="4"/>
      <c r="Z959" s="4"/>
    </row>
    <row r="960" spans="1:26" ht="15.75" customHeight="1" x14ac:dyDescent="0.2">
      <c r="A960" s="4"/>
      <c r="B960" s="4"/>
      <c r="C960" s="4"/>
      <c r="D960" s="4"/>
      <c r="E960" s="4"/>
      <c r="F960" s="4"/>
      <c r="G960" s="4"/>
      <c r="H960" s="4"/>
      <c r="I960" s="4"/>
      <c r="J960" s="4"/>
      <c r="K960" s="4"/>
      <c r="L960" s="4"/>
      <c r="M960" s="4"/>
      <c r="N960" s="2"/>
      <c r="O960" s="2"/>
      <c r="P960" s="2"/>
      <c r="Q960" s="643"/>
      <c r="R960" s="643"/>
      <c r="S960" s="896"/>
      <c r="T960" s="902"/>
      <c r="U960" s="646"/>
      <c r="V960" s="4"/>
      <c r="W960" s="4"/>
      <c r="X960" s="4"/>
      <c r="Y960" s="4"/>
      <c r="Z960" s="4"/>
    </row>
    <row r="961" spans="1:26" ht="15.75" customHeight="1" x14ac:dyDescent="0.2">
      <c r="A961" s="4"/>
      <c r="B961" s="4"/>
      <c r="C961" s="4"/>
      <c r="D961" s="4"/>
      <c r="E961" s="4"/>
      <c r="F961" s="4"/>
      <c r="G961" s="4"/>
      <c r="H961" s="4"/>
      <c r="I961" s="4"/>
      <c r="J961" s="4"/>
      <c r="K961" s="4"/>
      <c r="L961" s="4"/>
      <c r="M961" s="4"/>
      <c r="N961" s="2"/>
      <c r="O961" s="2"/>
      <c r="P961" s="2"/>
      <c r="Q961" s="643"/>
      <c r="R961" s="643"/>
      <c r="S961" s="896"/>
      <c r="T961" s="902"/>
      <c r="U961" s="646"/>
      <c r="V961" s="4"/>
      <c r="W961" s="4"/>
      <c r="X961" s="4"/>
      <c r="Y961" s="4"/>
      <c r="Z961" s="4"/>
    </row>
    <row r="962" spans="1:26" ht="15.75" customHeight="1" x14ac:dyDescent="0.2">
      <c r="A962" s="4"/>
      <c r="B962" s="4"/>
      <c r="C962" s="4"/>
      <c r="D962" s="4"/>
      <c r="E962" s="4"/>
      <c r="F962" s="4"/>
      <c r="G962" s="4"/>
      <c r="H962" s="4"/>
      <c r="I962" s="4"/>
      <c r="J962" s="4"/>
      <c r="K962" s="4"/>
      <c r="L962" s="4"/>
      <c r="M962" s="4"/>
      <c r="N962" s="2"/>
      <c r="O962" s="2"/>
      <c r="P962" s="2"/>
      <c r="Q962" s="643"/>
      <c r="R962" s="643"/>
      <c r="S962" s="896"/>
      <c r="T962" s="902"/>
      <c r="U962" s="646"/>
      <c r="V962" s="4"/>
      <c r="W962" s="4"/>
      <c r="X962" s="4"/>
      <c r="Y962" s="4"/>
      <c r="Z962" s="4"/>
    </row>
    <row r="963" spans="1:26" ht="15.75" customHeight="1" x14ac:dyDescent="0.2">
      <c r="A963" s="4"/>
      <c r="B963" s="4"/>
      <c r="C963" s="4"/>
      <c r="D963" s="4"/>
      <c r="E963" s="4"/>
      <c r="F963" s="4"/>
      <c r="G963" s="4"/>
      <c r="H963" s="4"/>
      <c r="I963" s="4"/>
      <c r="J963" s="4"/>
      <c r="K963" s="4"/>
      <c r="L963" s="4"/>
      <c r="M963" s="4"/>
      <c r="N963" s="2"/>
      <c r="O963" s="2"/>
      <c r="P963" s="2"/>
      <c r="Q963" s="643"/>
      <c r="R963" s="643"/>
      <c r="S963" s="896"/>
      <c r="T963" s="902"/>
      <c r="U963" s="646"/>
      <c r="V963" s="4"/>
      <c r="W963" s="4"/>
      <c r="X963" s="4"/>
      <c r="Y963" s="4"/>
      <c r="Z963" s="4"/>
    </row>
    <row r="964" spans="1:26" ht="15.75" customHeight="1" x14ac:dyDescent="0.2">
      <c r="A964" s="4"/>
      <c r="B964" s="4"/>
      <c r="C964" s="4"/>
      <c r="D964" s="4"/>
      <c r="E964" s="4"/>
      <c r="F964" s="4"/>
      <c r="G964" s="4"/>
      <c r="H964" s="4"/>
      <c r="I964" s="4"/>
      <c r="J964" s="4"/>
      <c r="K964" s="4"/>
      <c r="L964" s="4"/>
      <c r="M964" s="4"/>
      <c r="N964" s="2"/>
      <c r="O964" s="2"/>
      <c r="P964" s="2"/>
      <c r="Q964" s="643"/>
      <c r="R964" s="643"/>
      <c r="S964" s="896"/>
      <c r="T964" s="902"/>
      <c r="U964" s="646"/>
      <c r="V964" s="4"/>
      <c r="W964" s="4"/>
      <c r="X964" s="4"/>
      <c r="Y964" s="4"/>
      <c r="Z964" s="4"/>
    </row>
    <row r="965" spans="1:26" ht="15.75" customHeight="1" x14ac:dyDescent="0.2">
      <c r="A965" s="4"/>
      <c r="B965" s="4"/>
      <c r="C965" s="4"/>
      <c r="D965" s="4"/>
      <c r="E965" s="4"/>
      <c r="F965" s="4"/>
      <c r="G965" s="4"/>
      <c r="H965" s="4"/>
      <c r="I965" s="4"/>
      <c r="J965" s="4"/>
      <c r="K965" s="4"/>
      <c r="L965" s="4"/>
      <c r="M965" s="4"/>
      <c r="N965" s="2"/>
      <c r="O965" s="2"/>
      <c r="P965" s="2"/>
      <c r="Q965" s="643"/>
      <c r="R965" s="643"/>
      <c r="S965" s="896"/>
      <c r="T965" s="902"/>
      <c r="U965" s="646"/>
      <c r="V965" s="4"/>
      <c r="W965" s="4"/>
      <c r="X965" s="4"/>
      <c r="Y965" s="4"/>
      <c r="Z965" s="4"/>
    </row>
    <row r="966" spans="1:26" ht="15.75" customHeight="1" x14ac:dyDescent="0.2">
      <c r="A966" s="4"/>
      <c r="B966" s="4"/>
      <c r="C966" s="4"/>
      <c r="D966" s="4"/>
      <c r="E966" s="4"/>
      <c r="F966" s="4"/>
      <c r="G966" s="4"/>
      <c r="H966" s="4"/>
      <c r="I966" s="4"/>
      <c r="J966" s="4"/>
      <c r="K966" s="4"/>
      <c r="L966" s="4"/>
      <c r="M966" s="4"/>
      <c r="N966" s="2"/>
      <c r="O966" s="2"/>
      <c r="P966" s="2"/>
      <c r="Q966" s="643"/>
      <c r="R966" s="643"/>
      <c r="S966" s="896"/>
      <c r="T966" s="902"/>
      <c r="U966" s="646"/>
      <c r="V966" s="4"/>
      <c r="W966" s="4"/>
      <c r="X966" s="4"/>
      <c r="Y966" s="4"/>
      <c r="Z966" s="4"/>
    </row>
    <row r="967" spans="1:26" ht="15.75" customHeight="1" x14ac:dyDescent="0.2">
      <c r="A967" s="4"/>
      <c r="B967" s="4"/>
      <c r="C967" s="4"/>
      <c r="D967" s="4"/>
      <c r="E967" s="4"/>
      <c r="F967" s="4"/>
      <c r="G967" s="4"/>
      <c r="H967" s="4"/>
      <c r="I967" s="4"/>
      <c r="J967" s="4"/>
      <c r="K967" s="4"/>
      <c r="L967" s="4"/>
      <c r="M967" s="4"/>
      <c r="N967" s="2"/>
      <c r="O967" s="2"/>
      <c r="P967" s="2"/>
      <c r="Q967" s="643"/>
      <c r="R967" s="643"/>
      <c r="S967" s="896"/>
      <c r="T967" s="902"/>
      <c r="U967" s="646"/>
      <c r="V967" s="4"/>
      <c r="W967" s="4"/>
      <c r="X967" s="4"/>
      <c r="Y967" s="4"/>
      <c r="Z967" s="4"/>
    </row>
    <row r="968" spans="1:26" ht="15.75" customHeight="1" x14ac:dyDescent="0.2">
      <c r="A968" s="4"/>
      <c r="B968" s="4"/>
      <c r="C968" s="4"/>
      <c r="D968" s="4"/>
      <c r="E968" s="4"/>
      <c r="F968" s="4"/>
      <c r="G968" s="4"/>
      <c r="H968" s="4"/>
      <c r="I968" s="4"/>
      <c r="J968" s="4"/>
      <c r="K968" s="4"/>
      <c r="L968" s="4"/>
      <c r="M968" s="4"/>
      <c r="N968" s="2"/>
      <c r="O968" s="2"/>
      <c r="P968" s="2"/>
      <c r="Q968" s="643"/>
      <c r="R968" s="643"/>
      <c r="S968" s="896"/>
      <c r="T968" s="902"/>
      <c r="U968" s="646"/>
      <c r="V968" s="4"/>
      <c r="W968" s="4"/>
      <c r="X968" s="4"/>
      <c r="Y968" s="4"/>
      <c r="Z968" s="4"/>
    </row>
    <row r="969" spans="1:26" ht="15.75" customHeight="1" x14ac:dyDescent="0.2">
      <c r="A969" s="4"/>
      <c r="B969" s="4"/>
      <c r="C969" s="4"/>
      <c r="D969" s="4"/>
      <c r="E969" s="4"/>
      <c r="F969" s="4"/>
      <c r="G969" s="4"/>
      <c r="H969" s="4"/>
      <c r="I969" s="4"/>
      <c r="J969" s="4"/>
      <c r="K969" s="4"/>
      <c r="L969" s="4"/>
      <c r="M969" s="4"/>
      <c r="N969" s="2"/>
      <c r="O969" s="2"/>
      <c r="P969" s="2"/>
      <c r="Q969" s="643"/>
      <c r="R969" s="643"/>
      <c r="S969" s="896"/>
      <c r="T969" s="902"/>
      <c r="U969" s="646"/>
      <c r="V969" s="4"/>
      <c r="W969" s="4"/>
      <c r="X969" s="4"/>
      <c r="Y969" s="4"/>
      <c r="Z969" s="4"/>
    </row>
    <row r="970" spans="1:26" ht="15.75" customHeight="1" x14ac:dyDescent="0.2">
      <c r="A970" s="4"/>
      <c r="B970" s="4"/>
      <c r="C970" s="4"/>
      <c r="D970" s="4"/>
      <c r="E970" s="4"/>
      <c r="F970" s="4"/>
      <c r="G970" s="4"/>
      <c r="H970" s="4"/>
      <c r="I970" s="4"/>
      <c r="J970" s="4"/>
      <c r="K970" s="4"/>
      <c r="L970" s="4"/>
      <c r="M970" s="4"/>
      <c r="N970" s="2"/>
      <c r="O970" s="2"/>
      <c r="P970" s="2"/>
      <c r="Q970" s="643"/>
      <c r="R970" s="643"/>
      <c r="S970" s="896"/>
      <c r="T970" s="902"/>
      <c r="U970" s="646"/>
      <c r="V970" s="4"/>
      <c r="W970" s="4"/>
      <c r="X970" s="4"/>
      <c r="Y970" s="4"/>
      <c r="Z970" s="4"/>
    </row>
    <row r="971" spans="1:26" ht="15.75" customHeight="1" x14ac:dyDescent="0.2">
      <c r="A971" s="4"/>
      <c r="B971" s="4"/>
      <c r="C971" s="4"/>
      <c r="D971" s="4"/>
      <c r="E971" s="4"/>
      <c r="F971" s="4"/>
      <c r="G971" s="4"/>
      <c r="H971" s="4"/>
      <c r="I971" s="4"/>
      <c r="J971" s="4"/>
      <c r="K971" s="4"/>
      <c r="L971" s="4"/>
      <c r="M971" s="4"/>
      <c r="N971" s="2"/>
      <c r="O971" s="2"/>
      <c r="P971" s="2"/>
      <c r="Q971" s="643"/>
      <c r="R971" s="643"/>
      <c r="S971" s="896"/>
      <c r="T971" s="902"/>
      <c r="U971" s="646"/>
      <c r="V971" s="4"/>
      <c r="W971" s="4"/>
      <c r="X971" s="4"/>
      <c r="Y971" s="4"/>
      <c r="Z971" s="4"/>
    </row>
    <row r="972" spans="1:26" ht="15.75" customHeight="1" x14ac:dyDescent="0.2">
      <c r="A972" s="4"/>
      <c r="B972" s="4"/>
      <c r="C972" s="4"/>
      <c r="D972" s="4"/>
      <c r="E972" s="4"/>
      <c r="F972" s="4"/>
      <c r="G972" s="4"/>
      <c r="H972" s="4"/>
      <c r="I972" s="4"/>
      <c r="J972" s="4"/>
      <c r="K972" s="4"/>
      <c r="L972" s="4"/>
      <c r="M972" s="4"/>
      <c r="N972" s="2"/>
      <c r="O972" s="2"/>
      <c r="P972" s="2"/>
      <c r="Q972" s="643"/>
      <c r="R972" s="643"/>
      <c r="S972" s="896"/>
      <c r="T972" s="902"/>
      <c r="U972" s="646"/>
      <c r="V972" s="4"/>
      <c r="W972" s="4"/>
      <c r="X972" s="4"/>
      <c r="Y972" s="4"/>
      <c r="Z972" s="4"/>
    </row>
    <row r="973" spans="1:26" ht="15.75" customHeight="1" x14ac:dyDescent="0.2">
      <c r="A973" s="4"/>
      <c r="B973" s="4"/>
      <c r="C973" s="4"/>
      <c r="D973" s="4"/>
      <c r="E973" s="4"/>
      <c r="F973" s="4"/>
      <c r="G973" s="4"/>
      <c r="H973" s="4"/>
      <c r="I973" s="4"/>
      <c r="J973" s="4"/>
      <c r="K973" s="4"/>
      <c r="L973" s="4"/>
      <c r="M973" s="4"/>
      <c r="N973" s="2"/>
      <c r="O973" s="2"/>
      <c r="P973" s="2"/>
      <c r="Q973" s="643"/>
      <c r="R973" s="643"/>
      <c r="S973" s="896"/>
      <c r="T973" s="902"/>
      <c r="U973" s="646"/>
      <c r="V973" s="4"/>
      <c r="W973" s="4"/>
      <c r="X973" s="4"/>
      <c r="Y973" s="4"/>
      <c r="Z973" s="4"/>
    </row>
    <row r="974" spans="1:26" ht="15.75" customHeight="1" x14ac:dyDescent="0.2">
      <c r="A974" s="4"/>
      <c r="B974" s="4"/>
      <c r="C974" s="4"/>
      <c r="D974" s="4"/>
      <c r="E974" s="4"/>
      <c r="F974" s="4"/>
      <c r="G974" s="4"/>
      <c r="H974" s="4"/>
      <c r="I974" s="4"/>
      <c r="J974" s="4"/>
      <c r="K974" s="4"/>
      <c r="L974" s="4"/>
      <c r="M974" s="4"/>
      <c r="N974" s="2"/>
      <c r="O974" s="2"/>
      <c r="P974" s="2"/>
      <c r="Q974" s="643"/>
      <c r="R974" s="643"/>
      <c r="S974" s="896"/>
      <c r="T974" s="902"/>
      <c r="U974" s="646"/>
      <c r="V974" s="4"/>
      <c r="W974" s="4"/>
      <c r="X974" s="4"/>
      <c r="Y974" s="4"/>
      <c r="Z974" s="4"/>
    </row>
    <row r="975" spans="1:26" ht="15.75" customHeight="1" x14ac:dyDescent="0.2">
      <c r="A975" s="4"/>
      <c r="B975" s="4"/>
      <c r="C975" s="4"/>
      <c r="D975" s="4"/>
      <c r="E975" s="4"/>
      <c r="F975" s="4"/>
      <c r="G975" s="4"/>
      <c r="H975" s="4"/>
      <c r="I975" s="4"/>
      <c r="J975" s="4"/>
      <c r="K975" s="4"/>
      <c r="L975" s="4"/>
      <c r="M975" s="4"/>
      <c r="N975" s="2"/>
      <c r="O975" s="2"/>
      <c r="P975" s="2"/>
      <c r="Q975" s="643"/>
      <c r="R975" s="643"/>
      <c r="S975" s="896"/>
      <c r="T975" s="902"/>
      <c r="U975" s="646"/>
      <c r="V975" s="4"/>
      <c r="W975" s="4"/>
      <c r="X975" s="4"/>
      <c r="Y975" s="4"/>
      <c r="Z975" s="4"/>
    </row>
    <row r="976" spans="1:26" ht="15.75" customHeight="1" x14ac:dyDescent="0.2">
      <c r="A976" s="4"/>
      <c r="B976" s="4"/>
      <c r="C976" s="4"/>
      <c r="D976" s="4"/>
      <c r="E976" s="4"/>
      <c r="F976" s="4"/>
      <c r="G976" s="4"/>
      <c r="H976" s="4"/>
      <c r="I976" s="4"/>
      <c r="J976" s="4"/>
      <c r="K976" s="4"/>
      <c r="L976" s="4"/>
      <c r="M976" s="4"/>
      <c r="N976" s="2"/>
      <c r="O976" s="2"/>
      <c r="P976" s="2"/>
      <c r="Q976" s="643"/>
      <c r="R976" s="643"/>
      <c r="S976" s="896"/>
      <c r="T976" s="902"/>
      <c r="U976" s="646"/>
      <c r="V976" s="4"/>
      <c r="W976" s="4"/>
      <c r="X976" s="4"/>
      <c r="Y976" s="4"/>
      <c r="Z976" s="4"/>
    </row>
    <row r="977" spans="1:26" ht="15.75" customHeight="1" x14ac:dyDescent="0.2">
      <c r="A977" s="4"/>
      <c r="B977" s="4"/>
      <c r="C977" s="4"/>
      <c r="D977" s="4"/>
      <c r="E977" s="4"/>
      <c r="F977" s="4"/>
      <c r="G977" s="4"/>
      <c r="H977" s="4"/>
      <c r="I977" s="4"/>
      <c r="J977" s="4"/>
      <c r="K977" s="4"/>
      <c r="L977" s="4"/>
      <c r="M977" s="4"/>
      <c r="N977" s="2"/>
      <c r="O977" s="2"/>
      <c r="P977" s="2"/>
      <c r="Q977" s="643"/>
      <c r="R977" s="643"/>
      <c r="S977" s="896"/>
      <c r="T977" s="902"/>
      <c r="U977" s="646"/>
      <c r="V977" s="4"/>
      <c r="W977" s="4"/>
      <c r="X977" s="4"/>
      <c r="Y977" s="4"/>
      <c r="Z977" s="4"/>
    </row>
    <row r="978" spans="1:26" ht="15.75" customHeight="1" x14ac:dyDescent="0.2">
      <c r="A978" s="4"/>
      <c r="B978" s="4"/>
      <c r="C978" s="4"/>
      <c r="D978" s="4"/>
      <c r="E978" s="4"/>
      <c r="F978" s="4"/>
      <c r="G978" s="4"/>
      <c r="H978" s="4"/>
      <c r="I978" s="4"/>
      <c r="J978" s="4"/>
      <c r="K978" s="4"/>
      <c r="L978" s="4"/>
      <c r="M978" s="4"/>
      <c r="N978" s="2"/>
      <c r="O978" s="2"/>
      <c r="P978" s="2"/>
      <c r="Q978" s="643"/>
      <c r="R978" s="643"/>
      <c r="S978" s="896"/>
      <c r="T978" s="902"/>
      <c r="U978" s="646"/>
      <c r="V978" s="4"/>
      <c r="W978" s="4"/>
      <c r="X978" s="4"/>
      <c r="Y978" s="4"/>
      <c r="Z978" s="4"/>
    </row>
    <row r="979" spans="1:26" ht="15.75" customHeight="1" x14ac:dyDescent="0.2">
      <c r="A979" s="4"/>
      <c r="B979" s="4"/>
      <c r="C979" s="4"/>
      <c r="D979" s="4"/>
      <c r="E979" s="4"/>
      <c r="F979" s="4"/>
      <c r="G979" s="4"/>
      <c r="H979" s="4"/>
      <c r="I979" s="4"/>
      <c r="J979" s="4"/>
      <c r="K979" s="4"/>
      <c r="L979" s="4"/>
      <c r="M979" s="4"/>
      <c r="N979" s="2"/>
      <c r="O979" s="2"/>
      <c r="P979" s="2"/>
      <c r="Q979" s="643"/>
      <c r="R979" s="643"/>
      <c r="S979" s="896"/>
      <c r="T979" s="902"/>
      <c r="U979" s="646"/>
      <c r="V979" s="4"/>
      <c r="W979" s="4"/>
      <c r="X979" s="4"/>
      <c r="Y979" s="4"/>
      <c r="Z979" s="4"/>
    </row>
    <row r="980" spans="1:26" ht="15.75" customHeight="1" x14ac:dyDescent="0.2">
      <c r="A980" s="4"/>
      <c r="B980" s="4"/>
      <c r="C980" s="4"/>
      <c r="D980" s="4"/>
      <c r="E980" s="4"/>
      <c r="F980" s="4"/>
      <c r="G980" s="4"/>
      <c r="H980" s="4"/>
      <c r="I980" s="4"/>
      <c r="J980" s="4"/>
      <c r="K980" s="4"/>
      <c r="L980" s="4"/>
      <c r="M980" s="4"/>
      <c r="N980" s="2"/>
      <c r="O980" s="2"/>
      <c r="P980" s="2"/>
      <c r="Q980" s="643"/>
      <c r="R980" s="643"/>
      <c r="S980" s="896"/>
      <c r="T980" s="902"/>
      <c r="U980" s="646"/>
      <c r="V980" s="4"/>
      <c r="W980" s="4"/>
      <c r="X980" s="4"/>
      <c r="Y980" s="4"/>
      <c r="Z980" s="4"/>
    </row>
    <row r="981" spans="1:26" ht="15.75" customHeight="1" x14ac:dyDescent="0.2">
      <c r="A981" s="4"/>
      <c r="B981" s="4"/>
      <c r="C981" s="4"/>
      <c r="D981" s="4"/>
      <c r="E981" s="4"/>
      <c r="F981" s="4"/>
      <c r="G981" s="4"/>
      <c r="H981" s="4"/>
      <c r="I981" s="4"/>
      <c r="J981" s="4"/>
      <c r="K981" s="4"/>
      <c r="L981" s="4"/>
      <c r="M981" s="4"/>
      <c r="N981" s="2"/>
      <c r="O981" s="2"/>
      <c r="P981" s="2"/>
      <c r="Q981" s="643"/>
      <c r="R981" s="643"/>
      <c r="S981" s="896"/>
      <c r="T981" s="902"/>
      <c r="U981" s="646"/>
      <c r="V981" s="4"/>
      <c r="W981" s="4"/>
      <c r="X981" s="4"/>
      <c r="Y981" s="4"/>
      <c r="Z981" s="4"/>
    </row>
    <row r="982" spans="1:26" ht="15.75" customHeight="1" x14ac:dyDescent="0.2">
      <c r="A982" s="4"/>
      <c r="B982" s="4"/>
      <c r="C982" s="4"/>
      <c r="D982" s="4"/>
      <c r="E982" s="4"/>
      <c r="F982" s="4"/>
      <c r="G982" s="4"/>
      <c r="H982" s="4"/>
      <c r="I982" s="4"/>
      <c r="J982" s="4"/>
      <c r="K982" s="4"/>
      <c r="L982" s="4"/>
      <c r="M982" s="4"/>
      <c r="N982" s="2"/>
      <c r="O982" s="2"/>
      <c r="P982" s="2"/>
      <c r="Q982" s="643"/>
      <c r="R982" s="643"/>
      <c r="S982" s="896"/>
      <c r="T982" s="902"/>
      <c r="U982" s="646"/>
      <c r="V982" s="4"/>
      <c r="W982" s="4"/>
      <c r="X982" s="4"/>
      <c r="Y982" s="4"/>
      <c r="Z982" s="4"/>
    </row>
    <row r="983" spans="1:26" ht="15.75" customHeight="1" x14ac:dyDescent="0.2">
      <c r="A983" s="4"/>
      <c r="B983" s="4"/>
      <c r="C983" s="4"/>
      <c r="D983" s="4"/>
      <c r="E983" s="4"/>
      <c r="F983" s="4"/>
      <c r="G983" s="4"/>
      <c r="H983" s="4"/>
      <c r="I983" s="4"/>
      <c r="J983" s="4"/>
      <c r="K983" s="4"/>
      <c r="L983" s="4"/>
      <c r="M983" s="4"/>
      <c r="N983" s="2"/>
      <c r="O983" s="2"/>
      <c r="P983" s="2"/>
      <c r="Q983" s="643"/>
      <c r="R983" s="643"/>
      <c r="S983" s="896"/>
      <c r="T983" s="902"/>
      <c r="U983" s="646"/>
      <c r="V983" s="4"/>
      <c r="W983" s="4"/>
      <c r="X983" s="4"/>
      <c r="Y983" s="4"/>
      <c r="Z983" s="4"/>
    </row>
    <row r="984" spans="1:26" ht="15.75" customHeight="1" x14ac:dyDescent="0.2">
      <c r="A984" s="4"/>
      <c r="B984" s="4"/>
      <c r="C984" s="4"/>
      <c r="D984" s="4"/>
      <c r="E984" s="4"/>
      <c r="F984" s="4"/>
      <c r="G984" s="4"/>
      <c r="H984" s="4"/>
      <c r="I984" s="4"/>
      <c r="J984" s="4"/>
      <c r="K984" s="4"/>
      <c r="L984" s="4"/>
      <c r="M984" s="4"/>
      <c r="N984" s="2"/>
      <c r="O984" s="2"/>
      <c r="P984" s="2"/>
      <c r="Q984" s="643"/>
      <c r="R984" s="643"/>
      <c r="S984" s="896"/>
      <c r="T984" s="902"/>
      <c r="U984" s="646"/>
      <c r="V984" s="4"/>
      <c r="W984" s="4"/>
      <c r="X984" s="4"/>
      <c r="Y984" s="4"/>
      <c r="Z984" s="4"/>
    </row>
    <row r="985" spans="1:26" ht="15.75" customHeight="1" x14ac:dyDescent="0.2">
      <c r="A985" s="4"/>
      <c r="B985" s="4"/>
      <c r="C985" s="4"/>
      <c r="D985" s="4"/>
      <c r="E985" s="4"/>
      <c r="F985" s="4"/>
      <c r="G985" s="4"/>
      <c r="H985" s="4"/>
      <c r="I985" s="4"/>
      <c r="J985" s="4"/>
      <c r="K985" s="4"/>
      <c r="L985" s="4"/>
      <c r="M985" s="4"/>
      <c r="N985" s="2"/>
      <c r="O985" s="2"/>
      <c r="P985" s="2"/>
      <c r="Q985" s="643"/>
      <c r="R985" s="643"/>
      <c r="S985" s="896"/>
      <c r="T985" s="902"/>
      <c r="U985" s="646"/>
      <c r="V985" s="4"/>
      <c r="W985" s="4"/>
      <c r="X985" s="4"/>
      <c r="Y985" s="4"/>
      <c r="Z985" s="4"/>
    </row>
    <row r="986" spans="1:26" ht="15.75" customHeight="1" x14ac:dyDescent="0.2">
      <c r="A986" s="4"/>
      <c r="B986" s="4"/>
      <c r="C986" s="4"/>
      <c r="D986" s="4"/>
      <c r="E986" s="4"/>
      <c r="F986" s="4"/>
      <c r="G986" s="4"/>
      <c r="H986" s="4"/>
      <c r="I986" s="4"/>
      <c r="J986" s="4"/>
      <c r="K986" s="4"/>
      <c r="L986" s="4"/>
      <c r="M986" s="4"/>
      <c r="N986" s="2"/>
      <c r="O986" s="2"/>
      <c r="P986" s="2"/>
      <c r="Q986" s="643"/>
      <c r="R986" s="643"/>
      <c r="S986" s="896"/>
      <c r="T986" s="902"/>
      <c r="U986" s="646"/>
      <c r="V986" s="4"/>
      <c r="W986" s="4"/>
      <c r="X986" s="4"/>
      <c r="Y986" s="4"/>
      <c r="Z986" s="4"/>
    </row>
    <row r="987" spans="1:26" ht="15.75" customHeight="1" x14ac:dyDescent="0.2">
      <c r="A987" s="4"/>
      <c r="B987" s="4"/>
      <c r="C987" s="4"/>
      <c r="D987" s="4"/>
      <c r="E987" s="4"/>
      <c r="F987" s="4"/>
      <c r="G987" s="4"/>
      <c r="H987" s="4"/>
      <c r="I987" s="4"/>
      <c r="J987" s="4"/>
      <c r="K987" s="4"/>
      <c r="L987" s="4"/>
      <c r="M987" s="4"/>
      <c r="N987" s="2"/>
      <c r="O987" s="2"/>
      <c r="P987" s="2"/>
      <c r="Q987" s="643"/>
      <c r="R987" s="643"/>
      <c r="S987" s="896"/>
      <c r="T987" s="902"/>
      <c r="U987" s="646"/>
      <c r="V987" s="4"/>
      <c r="W987" s="4"/>
      <c r="X987" s="4"/>
      <c r="Y987" s="4"/>
      <c r="Z987" s="4"/>
    </row>
    <row r="988" spans="1:26" ht="15.75" customHeight="1" x14ac:dyDescent="0.2">
      <c r="A988" s="4"/>
      <c r="B988" s="4"/>
      <c r="C988" s="4"/>
      <c r="D988" s="4"/>
      <c r="E988" s="4"/>
      <c r="F988" s="4"/>
      <c r="G988" s="4"/>
      <c r="H988" s="4"/>
      <c r="I988" s="4"/>
      <c r="J988" s="4"/>
      <c r="K988" s="4"/>
      <c r="L988" s="4"/>
      <c r="M988" s="4"/>
      <c r="N988" s="2"/>
      <c r="O988" s="2"/>
      <c r="P988" s="2"/>
      <c r="Q988" s="643"/>
      <c r="R988" s="643"/>
      <c r="S988" s="896"/>
      <c r="T988" s="902"/>
      <c r="U988" s="646"/>
      <c r="V988" s="4"/>
      <c r="W988" s="4"/>
      <c r="X988" s="4"/>
      <c r="Y988" s="4"/>
      <c r="Z988" s="4"/>
    </row>
    <row r="989" spans="1:26" ht="15.75" customHeight="1" x14ac:dyDescent="0.2">
      <c r="A989" s="4"/>
      <c r="B989" s="4"/>
      <c r="C989" s="4"/>
      <c r="D989" s="4"/>
      <c r="E989" s="4"/>
      <c r="F989" s="4"/>
      <c r="G989" s="4"/>
      <c r="H989" s="4"/>
      <c r="I989" s="4"/>
      <c r="J989" s="4"/>
      <c r="K989" s="4"/>
      <c r="L989" s="4"/>
      <c r="M989" s="4"/>
      <c r="N989" s="2"/>
      <c r="O989" s="2"/>
      <c r="P989" s="2"/>
      <c r="Q989" s="643"/>
      <c r="R989" s="643"/>
      <c r="S989" s="896"/>
      <c r="T989" s="902"/>
      <c r="U989" s="646"/>
      <c r="V989" s="4"/>
      <c r="W989" s="4"/>
      <c r="X989" s="4"/>
      <c r="Y989" s="4"/>
      <c r="Z989" s="4"/>
    </row>
    <row r="990" spans="1:26" ht="15.75" customHeight="1" x14ac:dyDescent="0.2">
      <c r="A990" s="4"/>
      <c r="B990" s="4"/>
      <c r="C990" s="4"/>
      <c r="D990" s="4"/>
      <c r="E990" s="4"/>
      <c r="F990" s="4"/>
      <c r="G990" s="4"/>
      <c r="H990" s="4"/>
      <c r="I990" s="4"/>
      <c r="J990" s="4"/>
      <c r="K990" s="4"/>
      <c r="L990" s="4"/>
      <c r="M990" s="4"/>
      <c r="N990" s="2"/>
      <c r="O990" s="2"/>
      <c r="P990" s="2"/>
      <c r="Q990" s="643"/>
      <c r="R990" s="643"/>
      <c r="S990" s="896"/>
      <c r="T990" s="902"/>
      <c r="U990" s="646"/>
      <c r="V990" s="4"/>
      <c r="W990" s="4"/>
      <c r="X990" s="4"/>
      <c r="Y990" s="4"/>
      <c r="Z990" s="4"/>
    </row>
    <row r="991" spans="1:26" ht="15.75" customHeight="1" x14ac:dyDescent="0.2">
      <c r="A991" s="4"/>
      <c r="B991" s="4"/>
      <c r="C991" s="4"/>
      <c r="D991" s="4"/>
      <c r="E991" s="4"/>
      <c r="F991" s="4"/>
      <c r="G991" s="4"/>
      <c r="H991" s="4"/>
      <c r="I991" s="4"/>
      <c r="J991" s="4"/>
      <c r="K991" s="4"/>
      <c r="L991" s="4"/>
      <c r="M991" s="4"/>
      <c r="N991" s="2"/>
      <c r="O991" s="2"/>
      <c r="P991" s="2"/>
      <c r="Q991" s="643"/>
      <c r="R991" s="643"/>
      <c r="S991" s="896"/>
      <c r="T991" s="902"/>
      <c r="U991" s="646"/>
      <c r="V991" s="4"/>
      <c r="W991" s="4"/>
      <c r="X991" s="4"/>
      <c r="Y991" s="4"/>
      <c r="Z991" s="4"/>
    </row>
    <row r="992" spans="1:26" ht="15.75" customHeight="1" x14ac:dyDescent="0.2">
      <c r="A992" s="4"/>
      <c r="B992" s="4"/>
      <c r="C992" s="4"/>
      <c r="D992" s="4"/>
      <c r="E992" s="4"/>
      <c r="F992" s="4"/>
      <c r="G992" s="4"/>
      <c r="H992" s="4"/>
      <c r="I992" s="4"/>
      <c r="J992" s="4"/>
      <c r="K992" s="4"/>
      <c r="L992" s="4"/>
      <c r="M992" s="4"/>
      <c r="N992" s="2"/>
      <c r="O992" s="2"/>
      <c r="P992" s="2"/>
      <c r="Q992" s="643"/>
      <c r="R992" s="643"/>
      <c r="S992" s="896"/>
      <c r="T992" s="902"/>
      <c r="U992" s="646"/>
      <c r="V992" s="4"/>
      <c r="W992" s="4"/>
      <c r="X992" s="4"/>
      <c r="Y992" s="4"/>
      <c r="Z992" s="4"/>
    </row>
    <row r="993" spans="1:26" ht="15.75" customHeight="1" x14ac:dyDescent="0.2">
      <c r="A993" s="4"/>
      <c r="B993" s="4"/>
      <c r="C993" s="4"/>
      <c r="D993" s="4"/>
      <c r="E993" s="4"/>
      <c r="F993" s="4"/>
      <c r="G993" s="4"/>
      <c r="H993" s="4"/>
      <c r="I993" s="4"/>
      <c r="J993" s="4"/>
      <c r="K993" s="4"/>
      <c r="L993" s="4"/>
      <c r="M993" s="4"/>
      <c r="N993" s="2"/>
      <c r="O993" s="2"/>
      <c r="P993" s="2"/>
      <c r="Q993" s="643"/>
      <c r="R993" s="643"/>
      <c r="S993" s="896"/>
      <c r="T993" s="902"/>
      <c r="U993" s="646"/>
      <c r="V993" s="4"/>
      <c r="W993" s="4"/>
      <c r="X993" s="4"/>
      <c r="Y993" s="4"/>
      <c r="Z993" s="4"/>
    </row>
    <row r="994" spans="1:26" ht="15.75" customHeight="1" x14ac:dyDescent="0.2">
      <c r="A994" s="4"/>
      <c r="B994" s="4"/>
      <c r="C994" s="4"/>
      <c r="D994" s="4"/>
      <c r="E994" s="4"/>
      <c r="F994" s="4"/>
      <c r="G994" s="4"/>
      <c r="H994" s="4"/>
      <c r="I994" s="4"/>
      <c r="J994" s="4"/>
      <c r="K994" s="4"/>
      <c r="L994" s="4"/>
      <c r="M994" s="4"/>
      <c r="N994" s="2"/>
      <c r="O994" s="2"/>
      <c r="P994" s="2"/>
      <c r="Q994" s="643"/>
      <c r="R994" s="643"/>
      <c r="S994" s="896"/>
      <c r="T994" s="902"/>
      <c r="U994" s="646"/>
      <c r="V994" s="4"/>
      <c r="W994" s="4"/>
      <c r="X994" s="4"/>
      <c r="Y994" s="4"/>
      <c r="Z994" s="4"/>
    </row>
    <row r="995" spans="1:26" ht="15.75" customHeight="1" x14ac:dyDescent="0.2">
      <c r="A995" s="4"/>
      <c r="B995" s="4"/>
      <c r="C995" s="4"/>
      <c r="D995" s="4"/>
      <c r="E995" s="4"/>
      <c r="F995" s="4"/>
      <c r="G995" s="4"/>
      <c r="H995" s="4"/>
      <c r="I995" s="4"/>
      <c r="J995" s="4"/>
      <c r="K995" s="4"/>
      <c r="L995" s="4"/>
      <c r="M995" s="4"/>
      <c r="N995" s="2"/>
      <c r="O995" s="2"/>
      <c r="P995" s="2"/>
      <c r="Q995" s="643"/>
      <c r="R995" s="643"/>
      <c r="S995" s="896"/>
      <c r="T995" s="902"/>
      <c r="U995" s="646"/>
      <c r="V995" s="4"/>
      <c r="W995" s="4"/>
      <c r="X995" s="4"/>
      <c r="Y995" s="4"/>
      <c r="Z995" s="4"/>
    </row>
    <row r="996" spans="1:26" ht="15.75" customHeight="1" x14ac:dyDescent="0.2">
      <c r="A996" s="4"/>
      <c r="B996" s="4"/>
      <c r="C996" s="4"/>
      <c r="D996" s="4"/>
      <c r="E996" s="4"/>
      <c r="F996" s="4"/>
      <c r="G996" s="4"/>
      <c r="H996" s="4"/>
      <c r="I996" s="4"/>
      <c r="J996" s="4"/>
      <c r="K996" s="4"/>
      <c r="L996" s="4"/>
      <c r="M996" s="4"/>
      <c r="N996" s="2"/>
      <c r="O996" s="2"/>
      <c r="P996" s="2"/>
      <c r="Q996" s="643"/>
      <c r="R996" s="643"/>
      <c r="S996" s="896"/>
      <c r="T996" s="902"/>
      <c r="U996" s="646"/>
      <c r="V996" s="4"/>
      <c r="W996" s="4"/>
      <c r="X996" s="4"/>
      <c r="Y996" s="4"/>
      <c r="Z996" s="4"/>
    </row>
    <row r="997" spans="1:26" ht="15.75" customHeight="1" x14ac:dyDescent="0.2">
      <c r="A997" s="4"/>
      <c r="B997" s="4"/>
      <c r="C997" s="4"/>
      <c r="D997" s="4"/>
      <c r="E997" s="4"/>
      <c r="F997" s="4"/>
      <c r="G997" s="4"/>
      <c r="H997" s="4"/>
      <c r="I997" s="4"/>
      <c r="J997" s="4"/>
      <c r="K997" s="4"/>
      <c r="L997" s="4"/>
      <c r="M997" s="4"/>
      <c r="N997" s="2"/>
      <c r="O997" s="2"/>
      <c r="P997" s="2"/>
      <c r="Q997" s="643"/>
      <c r="R997" s="643"/>
      <c r="S997" s="896"/>
      <c r="T997" s="902"/>
      <c r="U997" s="646"/>
      <c r="V997" s="4"/>
      <c r="W997" s="4"/>
      <c r="X997" s="4"/>
      <c r="Y997" s="4"/>
      <c r="Z997" s="4"/>
    </row>
    <row r="998" spans="1:26" ht="15.75" customHeight="1" x14ac:dyDescent="0.2">
      <c r="A998" s="4"/>
      <c r="B998" s="4"/>
      <c r="C998" s="4"/>
      <c r="D998" s="4"/>
      <c r="E998" s="4"/>
      <c r="F998" s="4"/>
      <c r="G998" s="4"/>
      <c r="H998" s="4"/>
      <c r="I998" s="4"/>
      <c r="J998" s="4"/>
      <c r="K998" s="4"/>
      <c r="L998" s="4"/>
      <c r="M998" s="4"/>
      <c r="N998" s="2"/>
      <c r="O998" s="2"/>
      <c r="P998" s="2"/>
      <c r="Q998" s="643"/>
      <c r="R998" s="643"/>
      <c r="S998" s="896"/>
      <c r="T998" s="902"/>
      <c r="U998" s="646"/>
      <c r="V998" s="4"/>
      <c r="W998" s="4"/>
      <c r="X998" s="4"/>
      <c r="Y998" s="4"/>
      <c r="Z998" s="4"/>
    </row>
    <row r="999" spans="1:26" ht="15.75" customHeight="1" x14ac:dyDescent="0.2">
      <c r="A999" s="4"/>
      <c r="B999" s="4"/>
      <c r="C999" s="4"/>
      <c r="D999" s="4"/>
      <c r="E999" s="4"/>
      <c r="F999" s="4"/>
      <c r="G999" s="4"/>
      <c r="H999" s="4"/>
      <c r="I999" s="4"/>
      <c r="J999" s="4"/>
      <c r="K999" s="4"/>
      <c r="L999" s="4"/>
      <c r="M999" s="4"/>
      <c r="N999" s="2"/>
      <c r="O999" s="2"/>
      <c r="P999" s="2"/>
      <c r="Q999" s="643"/>
      <c r="R999" s="643"/>
      <c r="S999" s="896"/>
      <c r="T999" s="902"/>
      <c r="U999" s="646"/>
      <c r="V999" s="4"/>
      <c r="W999" s="4"/>
      <c r="X999" s="4"/>
      <c r="Y999" s="4"/>
      <c r="Z999" s="4"/>
    </row>
    <row r="1000" spans="1:26" ht="15.75" customHeight="1" x14ac:dyDescent="0.2">
      <c r="A1000" s="4"/>
      <c r="B1000" s="4"/>
      <c r="C1000" s="4"/>
      <c r="D1000" s="4"/>
      <c r="E1000" s="4"/>
      <c r="F1000" s="4"/>
      <c r="G1000" s="4"/>
      <c r="H1000" s="4"/>
      <c r="I1000" s="4"/>
      <c r="J1000" s="4"/>
      <c r="K1000" s="4"/>
      <c r="L1000" s="4"/>
      <c r="M1000" s="4"/>
      <c r="N1000" s="2"/>
      <c r="O1000" s="2"/>
      <c r="P1000" s="2"/>
      <c r="Q1000" s="643"/>
      <c r="R1000" s="643"/>
      <c r="S1000" s="896"/>
      <c r="T1000" s="902"/>
      <c r="U1000" s="646"/>
      <c r="V1000" s="4"/>
      <c r="W1000" s="4"/>
      <c r="X1000" s="4"/>
      <c r="Y1000" s="4"/>
      <c r="Z1000" s="4"/>
    </row>
    <row r="1001" spans="1:26" ht="15" customHeight="1" x14ac:dyDescent="0.2">
      <c r="A1001" s="4"/>
      <c r="B1001" s="4"/>
      <c r="C1001" s="4"/>
      <c r="D1001" s="4"/>
      <c r="E1001" s="4"/>
      <c r="F1001" s="4"/>
      <c r="G1001" s="4"/>
      <c r="H1001" s="4"/>
      <c r="I1001" s="4"/>
      <c r="J1001" s="4"/>
      <c r="K1001" s="4"/>
      <c r="L1001" s="4"/>
      <c r="M1001" s="4"/>
      <c r="N1001" s="2"/>
      <c r="O1001" s="2"/>
      <c r="P1001" s="2"/>
      <c r="Q1001" s="643"/>
      <c r="R1001" s="643"/>
      <c r="S1001" s="896"/>
      <c r="T1001" s="902"/>
      <c r="U1001" s="646"/>
      <c r="V1001" s="4"/>
      <c r="W1001" s="4"/>
      <c r="X1001" s="4"/>
      <c r="Y1001" s="4"/>
      <c r="Z1001" s="4"/>
    </row>
    <row r="1002" spans="1:26" ht="15" customHeight="1" x14ac:dyDescent="0.2">
      <c r="A1002" s="4"/>
      <c r="B1002" s="4"/>
      <c r="C1002" s="4"/>
      <c r="D1002" s="4"/>
      <c r="E1002" s="4"/>
      <c r="F1002" s="4"/>
      <c r="G1002" s="4"/>
      <c r="H1002" s="4"/>
      <c r="I1002" s="4"/>
      <c r="J1002" s="4"/>
      <c r="K1002" s="4"/>
      <c r="L1002" s="4"/>
      <c r="M1002" s="4"/>
      <c r="N1002" s="2"/>
      <c r="O1002" s="2"/>
      <c r="P1002" s="2"/>
      <c r="Q1002" s="643"/>
      <c r="R1002" s="643"/>
      <c r="S1002" s="896"/>
      <c r="T1002" s="902"/>
      <c r="U1002" s="646"/>
      <c r="V1002" s="4"/>
      <c r="W1002" s="4"/>
      <c r="X1002" s="4"/>
      <c r="Y1002" s="4"/>
      <c r="Z1002" s="4"/>
    </row>
    <row r="1003" spans="1:26" ht="15" customHeight="1" x14ac:dyDescent="0.2">
      <c r="A1003" s="4"/>
      <c r="B1003" s="4"/>
      <c r="C1003" s="4"/>
      <c r="D1003" s="4"/>
      <c r="E1003" s="4"/>
      <c r="F1003" s="4"/>
      <c r="G1003" s="4"/>
      <c r="H1003" s="4"/>
      <c r="I1003" s="4"/>
      <c r="J1003" s="4"/>
      <c r="K1003" s="4"/>
      <c r="L1003" s="4"/>
      <c r="M1003" s="4"/>
      <c r="N1003" s="2"/>
      <c r="O1003" s="2"/>
      <c r="P1003" s="2"/>
      <c r="Q1003" s="643"/>
      <c r="R1003" s="643"/>
      <c r="S1003" s="896"/>
      <c r="T1003" s="902"/>
      <c r="U1003" s="646"/>
      <c r="V1003" s="4"/>
      <c r="W1003" s="4"/>
      <c r="X1003" s="4"/>
      <c r="Y1003" s="4"/>
      <c r="Z1003" s="4"/>
    </row>
    <row r="1004" spans="1:26" ht="15" customHeight="1" x14ac:dyDescent="0.2">
      <c r="A1004" s="4"/>
      <c r="B1004" s="4"/>
      <c r="C1004" s="4"/>
      <c r="D1004" s="4"/>
      <c r="E1004" s="4"/>
      <c r="F1004" s="4"/>
      <c r="G1004" s="4"/>
      <c r="H1004" s="4"/>
      <c r="I1004" s="4"/>
      <c r="J1004" s="4"/>
      <c r="K1004" s="4"/>
      <c r="L1004" s="4"/>
      <c r="M1004" s="4"/>
      <c r="N1004" s="2"/>
      <c r="O1004" s="2"/>
      <c r="P1004" s="2"/>
      <c r="Q1004" s="643"/>
      <c r="R1004" s="643"/>
      <c r="S1004" s="896"/>
      <c r="T1004" s="902"/>
      <c r="U1004" s="646"/>
      <c r="V1004" s="4"/>
      <c r="W1004" s="4"/>
      <c r="X1004" s="4"/>
      <c r="Y1004" s="4"/>
      <c r="Z1004" s="4"/>
    </row>
    <row r="1005" spans="1:26" ht="15" customHeight="1" x14ac:dyDescent="0.2">
      <c r="A1005" s="4"/>
      <c r="B1005" s="4"/>
      <c r="C1005" s="4"/>
      <c r="D1005" s="4"/>
      <c r="E1005" s="4"/>
      <c r="F1005" s="4"/>
      <c r="G1005" s="4"/>
      <c r="H1005" s="4"/>
      <c r="I1005" s="4"/>
      <c r="J1005" s="4"/>
      <c r="K1005" s="4"/>
      <c r="L1005" s="4"/>
      <c r="M1005" s="4"/>
      <c r="N1005" s="2"/>
      <c r="O1005" s="2"/>
      <c r="P1005" s="2"/>
      <c r="Q1005" s="643"/>
      <c r="R1005" s="643"/>
      <c r="S1005" s="896"/>
      <c r="T1005" s="902"/>
      <c r="U1005" s="646"/>
      <c r="V1005" s="4"/>
      <c r="W1005" s="4"/>
      <c r="X1005" s="4"/>
      <c r="Y1005" s="4"/>
      <c r="Z1005" s="4"/>
    </row>
    <row r="1006" spans="1:26" ht="15" customHeight="1" x14ac:dyDescent="0.2">
      <c r="A1006" s="4"/>
      <c r="B1006" s="4"/>
      <c r="C1006" s="4"/>
      <c r="D1006" s="4"/>
      <c r="E1006" s="4"/>
      <c r="F1006" s="4"/>
      <c r="G1006" s="4"/>
      <c r="H1006" s="4"/>
      <c r="I1006" s="4"/>
      <c r="J1006" s="4"/>
      <c r="K1006" s="4"/>
      <c r="L1006" s="4"/>
      <c r="M1006" s="4"/>
      <c r="N1006" s="2"/>
      <c r="O1006" s="2"/>
      <c r="P1006" s="2"/>
      <c r="Q1006" s="643"/>
      <c r="R1006" s="643"/>
      <c r="S1006" s="896"/>
      <c r="T1006" s="902"/>
      <c r="U1006" s="646"/>
      <c r="V1006" s="4"/>
      <c r="W1006" s="4"/>
      <c r="X1006" s="4"/>
      <c r="Y1006" s="4"/>
      <c r="Z1006" s="4"/>
    </row>
    <row r="1007" spans="1:26" ht="15" customHeight="1" x14ac:dyDescent="0.2">
      <c r="A1007" s="4"/>
      <c r="B1007" s="4"/>
      <c r="C1007" s="4"/>
      <c r="D1007" s="4"/>
      <c r="E1007" s="4"/>
      <c r="F1007" s="4"/>
      <c r="G1007" s="4"/>
      <c r="H1007" s="4"/>
      <c r="I1007" s="4"/>
      <c r="J1007" s="4"/>
      <c r="K1007" s="4"/>
      <c r="L1007" s="4"/>
      <c r="M1007" s="4"/>
      <c r="N1007" s="2"/>
      <c r="O1007" s="2"/>
      <c r="P1007" s="2"/>
      <c r="Q1007" s="643"/>
      <c r="R1007" s="643"/>
      <c r="S1007" s="896"/>
      <c r="T1007" s="902"/>
      <c r="U1007" s="646"/>
      <c r="V1007" s="4"/>
      <c r="W1007" s="4"/>
      <c r="X1007" s="4"/>
      <c r="Y1007" s="4"/>
      <c r="Z1007" s="4"/>
    </row>
    <row r="1008" spans="1:26" ht="15" customHeight="1" x14ac:dyDescent="0.2">
      <c r="A1008" s="4"/>
      <c r="B1008" s="4"/>
      <c r="C1008" s="4"/>
      <c r="D1008" s="4"/>
      <c r="E1008" s="4"/>
      <c r="F1008" s="4"/>
      <c r="G1008" s="4"/>
      <c r="H1008" s="4"/>
      <c r="I1008" s="4"/>
      <c r="J1008" s="4"/>
      <c r="K1008" s="4"/>
      <c r="L1008" s="4"/>
      <c r="M1008" s="4"/>
      <c r="N1008" s="2"/>
      <c r="O1008" s="2"/>
      <c r="P1008" s="2"/>
      <c r="Q1008" s="643"/>
      <c r="R1008" s="643"/>
      <c r="S1008" s="896"/>
      <c r="T1008" s="902"/>
      <c r="U1008" s="646"/>
      <c r="V1008" s="4"/>
      <c r="W1008" s="4"/>
      <c r="X1008" s="4"/>
      <c r="Y1008" s="4"/>
      <c r="Z1008" s="4"/>
    </row>
    <row r="1009" spans="1:26" ht="15" customHeight="1" x14ac:dyDescent="0.2">
      <c r="A1009" s="4"/>
      <c r="B1009" s="4"/>
      <c r="C1009" s="4"/>
      <c r="D1009" s="4"/>
      <c r="E1009" s="4"/>
      <c r="F1009" s="4"/>
      <c r="G1009" s="4"/>
      <c r="H1009" s="4"/>
      <c r="I1009" s="4"/>
      <c r="J1009" s="4"/>
      <c r="K1009" s="4"/>
      <c r="L1009" s="4"/>
      <c r="M1009" s="4"/>
      <c r="N1009" s="2"/>
      <c r="O1009" s="2"/>
      <c r="P1009" s="2"/>
      <c r="Q1009" s="643"/>
      <c r="R1009" s="643"/>
      <c r="S1009" s="896"/>
      <c r="T1009" s="902"/>
      <c r="U1009" s="646"/>
      <c r="V1009" s="4"/>
      <c r="W1009" s="4"/>
      <c r="X1009" s="4"/>
      <c r="Y1009" s="4"/>
      <c r="Z1009" s="4"/>
    </row>
    <row r="1010" spans="1:26" ht="15" customHeight="1" x14ac:dyDescent="0.2">
      <c r="A1010" s="4"/>
      <c r="B1010" s="4"/>
      <c r="C1010" s="4"/>
      <c r="D1010" s="4"/>
      <c r="E1010" s="4"/>
      <c r="F1010" s="4"/>
      <c r="G1010" s="4"/>
      <c r="H1010" s="4"/>
      <c r="I1010" s="4"/>
      <c r="J1010" s="4"/>
      <c r="K1010" s="4"/>
      <c r="L1010" s="4"/>
      <c r="M1010" s="4"/>
      <c r="N1010" s="2"/>
      <c r="O1010" s="2"/>
      <c r="P1010" s="2"/>
      <c r="Q1010" s="643"/>
      <c r="R1010" s="643"/>
      <c r="S1010" s="896"/>
      <c r="T1010" s="902"/>
      <c r="U1010" s="646"/>
      <c r="V1010" s="4"/>
      <c r="W1010" s="4"/>
      <c r="X1010" s="4"/>
      <c r="Y1010" s="4"/>
      <c r="Z1010" s="4"/>
    </row>
    <row r="1011" spans="1:26" ht="15" customHeight="1" x14ac:dyDescent="0.2">
      <c r="A1011" s="4"/>
      <c r="B1011" s="4"/>
      <c r="C1011" s="4"/>
      <c r="D1011" s="4"/>
      <c r="E1011" s="4"/>
      <c r="F1011" s="4"/>
      <c r="G1011" s="4"/>
      <c r="H1011" s="4"/>
      <c r="I1011" s="4"/>
      <c r="J1011" s="4"/>
      <c r="K1011" s="4"/>
      <c r="L1011" s="4"/>
      <c r="M1011" s="4"/>
      <c r="N1011" s="2"/>
      <c r="O1011" s="2"/>
      <c r="P1011" s="2"/>
      <c r="Q1011" s="643"/>
      <c r="R1011" s="643"/>
      <c r="S1011" s="896"/>
      <c r="T1011" s="902"/>
      <c r="U1011" s="646"/>
      <c r="V1011" s="4"/>
      <c r="W1011" s="4"/>
      <c r="X1011" s="4"/>
      <c r="Y1011" s="4"/>
      <c r="Z1011" s="4"/>
    </row>
    <row r="1012" spans="1:26" ht="15" customHeight="1" x14ac:dyDescent="0.2">
      <c r="A1012" s="4"/>
      <c r="B1012" s="4"/>
      <c r="C1012" s="4"/>
      <c r="D1012" s="4"/>
      <c r="E1012" s="4"/>
      <c r="F1012" s="4"/>
      <c r="G1012" s="4"/>
      <c r="H1012" s="4"/>
      <c r="I1012" s="4"/>
      <c r="J1012" s="4"/>
      <c r="K1012" s="4"/>
      <c r="L1012" s="4"/>
      <c r="M1012" s="4"/>
      <c r="N1012" s="2"/>
      <c r="O1012" s="2"/>
      <c r="P1012" s="2"/>
      <c r="Q1012" s="643"/>
      <c r="R1012" s="643"/>
      <c r="S1012" s="896"/>
      <c r="T1012" s="902"/>
      <c r="U1012" s="646"/>
      <c r="V1012" s="4"/>
      <c r="W1012" s="4"/>
      <c r="X1012" s="4"/>
      <c r="Y1012" s="4"/>
      <c r="Z1012" s="4"/>
    </row>
  </sheetData>
  <sheetProtection algorithmName="SHA-512" hashValue="3C8swTF2+sVUoesv100bqttjvI42m1puf1UC+KKckL8V/sjXrANB8arbNyLB89rBCXLth1poeYtyGOhvLOH7Vg==" saltValue="rLxMfzvV5B+ojy85pLf65w==" spinCount="100000" sheet="1" objects="1" scenarios="1"/>
  <autoFilter ref="J1:J1012" xr:uid="{00000000-0001-0000-0800-000000000000}"/>
  <mergeCells count="29">
    <mergeCell ref="A1:M1"/>
    <mergeCell ref="B6:C6"/>
    <mergeCell ref="A8:M8"/>
    <mergeCell ref="N8:U8"/>
    <mergeCell ref="A9:A10"/>
    <mergeCell ref="B9:B10"/>
    <mergeCell ref="C9:C10"/>
    <mergeCell ref="D9:D10"/>
    <mergeCell ref="E9:E10"/>
    <mergeCell ref="F9:G9"/>
    <mergeCell ref="P9:P10"/>
    <mergeCell ref="Q9:Q10"/>
    <mergeCell ref="R9:R10"/>
    <mergeCell ref="S9:S10"/>
    <mergeCell ref="H9:H10"/>
    <mergeCell ref="I9:I10"/>
    <mergeCell ref="A135:A172"/>
    <mergeCell ref="A2:AI2"/>
    <mergeCell ref="B4:M4"/>
    <mergeCell ref="A11:A65"/>
    <mergeCell ref="A66:A102"/>
    <mergeCell ref="A103:A134"/>
    <mergeCell ref="T9:T10"/>
    <mergeCell ref="U9:U10"/>
    <mergeCell ref="J9:J10"/>
    <mergeCell ref="N9:N10"/>
    <mergeCell ref="O9:O10"/>
    <mergeCell ref="K9:L9"/>
    <mergeCell ref="M9:M10"/>
  </mergeCells>
  <conditionalFormatting sqref="N26:N172">
    <cfRule type="cellIs" dxfId="11" priority="11" operator="equal">
      <formula>"x"</formula>
    </cfRule>
  </conditionalFormatting>
  <conditionalFormatting sqref="O16">
    <cfRule type="cellIs" dxfId="10" priority="1" operator="equal">
      <formula>"x"</formula>
    </cfRule>
  </conditionalFormatting>
  <conditionalFormatting sqref="O19">
    <cfRule type="cellIs" dxfId="9" priority="2" operator="equal">
      <formula>"x"</formula>
    </cfRule>
  </conditionalFormatting>
  <conditionalFormatting sqref="O25:O172">
    <cfRule type="cellIs" dxfId="8" priority="13" operator="equal">
      <formula>"x"</formula>
    </cfRule>
  </conditionalFormatting>
  <conditionalFormatting sqref="P11">
    <cfRule type="cellIs" dxfId="7" priority="5" operator="equal">
      <formula>"x"</formula>
    </cfRule>
  </conditionalFormatting>
  <conditionalFormatting sqref="P13:P14">
    <cfRule type="cellIs" dxfId="6" priority="3" operator="equal">
      <formula>"x"</formula>
    </cfRule>
  </conditionalFormatting>
  <conditionalFormatting sqref="P17:P18">
    <cfRule type="cellIs" dxfId="5" priority="6" operator="equal">
      <formula>"x"</formula>
    </cfRule>
  </conditionalFormatting>
  <conditionalFormatting sqref="P20">
    <cfRule type="cellIs" dxfId="4" priority="8" operator="equal">
      <formula>"x"</formula>
    </cfRule>
  </conditionalFormatting>
  <conditionalFormatting sqref="P22:P24">
    <cfRule type="cellIs" dxfId="3" priority="9" operator="equal">
      <formula>"x"</formula>
    </cfRule>
  </conditionalFormatting>
  <conditionalFormatting sqref="P26:P172">
    <cfRule type="cellIs" dxfId="2" priority="12" operator="equal">
      <formula>"x"</formula>
    </cfRule>
  </conditionalFormatting>
  <conditionalFormatting sqref="Z6:Z7">
    <cfRule type="cellIs" dxfId="1" priority="10" stopIfTrue="1" operator="equal">
      <formula>$Z$6</formula>
    </cfRule>
  </conditionalFormatting>
  <dataValidations count="1">
    <dataValidation allowBlank="1" showInputMessage="1" showErrorMessage="1" sqref="S1:S164 T165 S166:S167 S169:S1048576" xr:uid="{B4E9CC44-0406-4A44-9A27-5308F66E504B}"/>
  </dataValidations>
  <hyperlinks>
    <hyperlink ref="R54" r:id="rId1" xr:uid="{470A1689-A858-4128-A822-7D717E2FDC4F}"/>
    <hyperlink ref="R74" r:id="rId2" xr:uid="{53A0F408-5FFD-4F13-9580-89B4B3794DCD}"/>
  </hyperlinks>
  <pageMargins left="0.511811024" right="0.511811024" top="0.78740157499999996" bottom="0.78740157499999996"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994"/>
  <sheetViews>
    <sheetView showGridLines="0" topLeftCell="A2" zoomScale="90" zoomScaleNormal="90" workbookViewId="0">
      <selection activeCell="V6" sqref="V6"/>
    </sheetView>
  </sheetViews>
  <sheetFormatPr defaultColWidth="12.625" defaultRowHeight="15" customHeight="1" x14ac:dyDescent="0.2"/>
  <cols>
    <col min="1" max="1" width="2.5" customWidth="1"/>
    <col min="2" max="2" width="3.375" customWidth="1"/>
    <col min="3" max="3" width="43.375" customWidth="1"/>
    <col min="4" max="17" width="11.125" customWidth="1"/>
    <col min="18" max="18" width="2.5" customWidth="1"/>
    <col min="19" max="26" width="7.625" customWidth="1"/>
  </cols>
  <sheetData>
    <row r="1" spans="1:26" x14ac:dyDescent="0.25">
      <c r="A1" s="403"/>
      <c r="B1" s="403"/>
      <c r="C1" s="403"/>
      <c r="D1" s="403"/>
      <c r="E1" s="403"/>
      <c r="F1" s="403"/>
      <c r="G1" s="403"/>
      <c r="H1" s="403"/>
      <c r="I1" s="403"/>
      <c r="J1" s="403"/>
      <c r="K1" s="403"/>
      <c r="L1" s="403"/>
      <c r="M1" s="403"/>
      <c r="N1" s="403"/>
      <c r="O1" s="403"/>
      <c r="P1" s="403"/>
      <c r="Q1" s="403"/>
      <c r="R1" s="403"/>
    </row>
    <row r="2" spans="1:26" ht="33.75" customHeight="1" x14ac:dyDescent="0.25">
      <c r="A2" s="404"/>
      <c r="B2" s="980" t="s">
        <v>0</v>
      </c>
      <c r="C2" s="938"/>
      <c r="D2" s="938"/>
      <c r="E2" s="938"/>
      <c r="F2" s="938"/>
      <c r="G2" s="938"/>
      <c r="H2" s="938"/>
      <c r="I2" s="938"/>
      <c r="J2" s="938"/>
      <c r="K2" s="938"/>
      <c r="L2" s="938"/>
      <c r="M2" s="938"/>
      <c r="N2" s="938"/>
      <c r="O2" s="938"/>
      <c r="P2" s="938"/>
      <c r="Q2" s="938"/>
      <c r="R2" s="404"/>
      <c r="S2" s="156"/>
      <c r="T2" s="156"/>
      <c r="U2" s="156"/>
      <c r="V2" s="156"/>
      <c r="W2" s="156"/>
      <c r="X2" s="156"/>
      <c r="Y2" s="156"/>
      <c r="Z2" s="156"/>
    </row>
    <row r="3" spans="1:26" ht="33.75" customHeight="1" x14ac:dyDescent="0.35">
      <c r="A3" s="403"/>
      <c r="B3" s="981" t="str">
        <f>'Monitoria Anual - 1'!A2</f>
        <v>Plano de Ação Nacional para a Conservação dos Sistemas Lacustres e Lagunares do Sul do Brasil - PAN Lagoas do Sul</v>
      </c>
      <c r="C3" s="982"/>
      <c r="D3" s="982"/>
      <c r="E3" s="982"/>
      <c r="F3" s="982"/>
      <c r="G3" s="982"/>
      <c r="H3" s="982"/>
      <c r="I3" s="982"/>
      <c r="J3" s="982"/>
      <c r="K3" s="982"/>
      <c r="L3" s="982"/>
      <c r="M3" s="982"/>
      <c r="N3" s="982"/>
      <c r="O3" s="982"/>
      <c r="P3" s="982"/>
      <c r="Q3" s="982"/>
      <c r="R3" s="403"/>
      <c r="S3" s="155"/>
      <c r="T3" s="155"/>
      <c r="U3" s="155"/>
      <c r="V3" s="155"/>
      <c r="W3" s="155"/>
      <c r="X3" s="155"/>
      <c r="Y3" s="155"/>
      <c r="Z3" s="155"/>
    </row>
    <row r="4" spans="1:26" x14ac:dyDescent="0.25">
      <c r="A4" s="403"/>
      <c r="B4" s="155"/>
      <c r="C4" s="155"/>
      <c r="D4" s="155"/>
      <c r="E4" s="155"/>
      <c r="F4" s="155"/>
      <c r="G4" s="155"/>
      <c r="H4" s="157"/>
      <c r="I4" s="157"/>
      <c r="J4" s="157"/>
      <c r="K4" s="157"/>
      <c r="L4" s="155"/>
      <c r="M4" s="155"/>
      <c r="N4" s="155"/>
      <c r="O4" s="155"/>
      <c r="P4" s="155"/>
      <c r="Q4" s="155"/>
      <c r="R4" s="403"/>
      <c r="S4" s="155"/>
      <c r="T4" s="155"/>
      <c r="U4" s="155"/>
      <c r="V4" s="155"/>
      <c r="W4" s="155"/>
      <c r="X4" s="155"/>
      <c r="Y4" s="155"/>
      <c r="Z4" s="155"/>
    </row>
    <row r="5" spans="1:26" ht="45" customHeight="1" x14ac:dyDescent="0.2">
      <c r="A5" s="405"/>
      <c r="B5" s="983" t="s">
        <v>1713</v>
      </c>
      <c r="C5" s="938"/>
      <c r="D5" s="1084" t="str">
        <f>'Monitoria Anual - 1'!B4</f>
        <v>Promover a conservação das espécies e ecossistemas e o reconhecimento e apoio aos modos de vida sustentáveis e/ou tradicionais associados ao território das lagoas da planície costeira do sul do Brasil</v>
      </c>
      <c r="E5" s="1084"/>
      <c r="F5" s="1084"/>
      <c r="G5" s="1084"/>
      <c r="H5" s="1084"/>
      <c r="I5" s="1084"/>
      <c r="J5" s="1084"/>
      <c r="K5" s="1084"/>
      <c r="L5" s="1084"/>
      <c r="M5" s="1084"/>
      <c r="N5" s="1084"/>
      <c r="O5" s="1085"/>
      <c r="P5" s="159"/>
      <c r="Q5" s="159"/>
      <c r="R5" s="405"/>
      <c r="S5" s="159"/>
      <c r="T5" s="159"/>
      <c r="U5" s="159"/>
      <c r="V5" s="159"/>
      <c r="W5" s="159"/>
      <c r="X5" s="159"/>
      <c r="Y5" s="159"/>
      <c r="Z5" s="159"/>
    </row>
    <row r="6" spans="1:26" x14ac:dyDescent="0.25">
      <c r="A6" s="403"/>
      <c r="B6" s="155"/>
      <c r="C6" s="155"/>
      <c r="D6" s="155"/>
      <c r="E6" s="155"/>
      <c r="F6" s="155"/>
      <c r="G6" s="155"/>
      <c r="H6" s="157"/>
      <c r="I6" s="157"/>
      <c r="J6" s="157"/>
      <c r="K6" s="157"/>
      <c r="L6" s="155"/>
      <c r="M6" s="155"/>
      <c r="N6" s="155"/>
      <c r="O6" s="155"/>
      <c r="P6" s="155"/>
      <c r="Q6" s="155"/>
      <c r="R6" s="403"/>
      <c r="S6" s="155"/>
      <c r="T6" s="155"/>
      <c r="U6" s="155"/>
      <c r="V6" s="155"/>
      <c r="W6" s="155"/>
      <c r="X6" s="155"/>
      <c r="Y6" s="155"/>
      <c r="Z6" s="155"/>
    </row>
    <row r="7" spans="1:26" ht="26.25" customHeight="1" x14ac:dyDescent="0.25">
      <c r="A7" s="403"/>
      <c r="B7" s="983" t="s">
        <v>4</v>
      </c>
      <c r="C7" s="938"/>
      <c r="D7" s="1081" t="s">
        <v>2919</v>
      </c>
      <c r="E7" s="1082"/>
      <c r="F7" s="1082"/>
      <c r="G7" s="1082"/>
      <c r="H7" s="1082"/>
      <c r="I7" s="1083"/>
      <c r="J7" s="4"/>
      <c r="K7" s="4"/>
      <c r="L7" s="4"/>
      <c r="M7" s="4"/>
      <c r="N7" s="4"/>
      <c r="O7" s="4"/>
      <c r="P7" s="4"/>
      <c r="Q7" s="4"/>
      <c r="R7" s="403"/>
      <c r="S7" s="155"/>
      <c r="T7" s="155"/>
      <c r="U7" s="155"/>
      <c r="V7" s="155"/>
      <c r="W7" s="155"/>
      <c r="X7" s="155"/>
      <c r="Y7" s="155"/>
      <c r="Z7" s="155"/>
    </row>
    <row r="8" spans="1:26" x14ac:dyDescent="0.25">
      <c r="A8" s="403"/>
      <c r="R8" s="403"/>
    </row>
    <row r="9" spans="1:26" ht="31.5" customHeight="1" x14ac:dyDescent="0.25">
      <c r="A9" s="403"/>
      <c r="B9" s="980" t="s">
        <v>1714</v>
      </c>
      <c r="C9" s="938"/>
      <c r="D9" s="938"/>
      <c r="E9" s="938"/>
      <c r="F9" s="938"/>
      <c r="G9" s="938"/>
      <c r="H9" s="938"/>
      <c r="I9" s="938"/>
      <c r="J9" s="938"/>
      <c r="K9" s="938"/>
      <c r="L9" s="938"/>
      <c r="M9" s="938"/>
      <c r="N9" s="938"/>
      <c r="O9" s="938"/>
      <c r="P9" s="938"/>
      <c r="Q9" s="938"/>
      <c r="R9" s="403"/>
    </row>
    <row r="10" spans="1:26" x14ac:dyDescent="0.25">
      <c r="A10" s="403"/>
      <c r="F10" s="161"/>
      <c r="G10" s="161"/>
      <c r="R10" s="403"/>
    </row>
    <row r="11" spans="1:26" ht="18" customHeight="1" x14ac:dyDescent="0.25">
      <c r="A11" s="403"/>
      <c r="B11" s="978" t="s">
        <v>1715</v>
      </c>
      <c r="C11" s="979"/>
      <c r="D11" s="4"/>
      <c r="E11" s="4"/>
      <c r="F11" s="4"/>
      <c r="G11" s="4"/>
      <c r="H11" s="4"/>
      <c r="I11" s="4"/>
      <c r="J11" s="4"/>
      <c r="K11" s="4"/>
      <c r="L11" s="4"/>
      <c r="M11" s="4"/>
      <c r="N11" s="4"/>
      <c r="O11" s="4"/>
      <c r="P11" s="4"/>
      <c r="Q11" s="4"/>
      <c r="R11" s="403"/>
    </row>
    <row r="12" spans="1:26" x14ac:dyDescent="0.25">
      <c r="A12" s="403"/>
      <c r="E12" s="155"/>
      <c r="F12" s="162"/>
      <c r="R12" s="403"/>
    </row>
    <row r="13" spans="1:26" ht="60.75" customHeight="1" x14ac:dyDescent="0.25">
      <c r="A13" s="403"/>
      <c r="C13" s="987" t="s">
        <v>3261</v>
      </c>
      <c r="D13" s="988"/>
      <c r="E13" s="989"/>
      <c r="F13" s="163"/>
      <c r="R13" s="403"/>
    </row>
    <row r="14" spans="1:26" ht="31.5" customHeight="1" x14ac:dyDescent="0.2">
      <c r="A14" s="405"/>
      <c r="B14" s="159"/>
      <c r="C14" s="164" t="s">
        <v>1717</v>
      </c>
      <c r="D14" s="165" t="s">
        <v>1718</v>
      </c>
      <c r="E14" s="167" t="s">
        <v>1719</v>
      </c>
      <c r="F14" s="168"/>
      <c r="G14" s="159"/>
      <c r="H14" s="159"/>
      <c r="I14" s="159"/>
      <c r="J14" s="159"/>
      <c r="K14" s="159"/>
      <c r="L14" s="159"/>
      <c r="M14" s="159"/>
      <c r="N14" s="159"/>
      <c r="O14" s="159"/>
      <c r="P14" s="159"/>
      <c r="Q14" s="159"/>
      <c r="R14" s="405"/>
      <c r="S14" s="159"/>
      <c r="T14" s="159"/>
      <c r="U14" s="159"/>
      <c r="V14" s="159"/>
      <c r="W14" s="159"/>
      <c r="X14" s="159"/>
      <c r="Y14" s="159"/>
      <c r="Z14" s="159"/>
    </row>
    <row r="15" spans="1:26" ht="15.75" x14ac:dyDescent="0.25">
      <c r="A15" s="403"/>
      <c r="C15" s="631" t="s">
        <v>3262</v>
      </c>
      <c r="D15" s="25">
        <f>COUNTA('Monitoria Final'!N11:N172)</f>
        <v>17</v>
      </c>
      <c r="E15" s="175">
        <f>D15/$D$18</f>
        <v>0.13934426229508196</v>
      </c>
      <c r="F15" s="172"/>
      <c r="R15" s="403"/>
    </row>
    <row r="16" spans="1:26" ht="15.75" x14ac:dyDescent="0.25">
      <c r="A16" s="403"/>
      <c r="C16" s="209" t="s">
        <v>3263</v>
      </c>
      <c r="D16" s="25">
        <f>COUNTA('Monitoria Final'!O11:O172)</f>
        <v>43</v>
      </c>
      <c r="E16" s="175">
        <f t="shared" ref="E16" si="0">D16/$D$18</f>
        <v>0.35245901639344263</v>
      </c>
      <c r="F16" s="172"/>
      <c r="R16" s="403"/>
    </row>
    <row r="17" spans="1:26" ht="15.75" x14ac:dyDescent="0.25">
      <c r="A17" s="403"/>
      <c r="C17" s="632" t="s">
        <v>3264</v>
      </c>
      <c r="D17" s="25">
        <f>COUNTA('Monitoria Final'!P11:P172)</f>
        <v>62</v>
      </c>
      <c r="E17" s="175">
        <f>D17/$D$18</f>
        <v>0.50819672131147542</v>
      </c>
      <c r="F17" s="172"/>
      <c r="R17" s="403"/>
    </row>
    <row r="18" spans="1:26" x14ac:dyDescent="0.25">
      <c r="A18" s="403"/>
      <c r="C18" s="210" t="s">
        <v>3265</v>
      </c>
      <c r="D18" s="211">
        <f t="shared" ref="D18:E18" si="1">SUM(D15:D17)</f>
        <v>122</v>
      </c>
      <c r="E18" s="185">
        <f t="shared" si="1"/>
        <v>1</v>
      </c>
      <c r="F18" s="188"/>
      <c r="R18" s="403"/>
    </row>
    <row r="19" spans="1:26" x14ac:dyDescent="0.25">
      <c r="A19" s="403"/>
      <c r="R19" s="403"/>
    </row>
    <row r="20" spans="1:26" ht="15.75" x14ac:dyDescent="0.25">
      <c r="A20" s="403"/>
      <c r="B20" s="212" t="s">
        <v>1731</v>
      </c>
      <c r="C20" s="453"/>
      <c r="D20" s="4"/>
      <c r="E20" s="4"/>
      <c r="F20" s="4"/>
      <c r="G20" s="4"/>
      <c r="H20" s="4"/>
      <c r="I20" s="4"/>
      <c r="J20" s="4"/>
      <c r="K20" s="4"/>
      <c r="L20" s="4"/>
      <c r="M20" s="4"/>
      <c r="N20" s="4"/>
      <c r="O20" s="4"/>
      <c r="P20" s="4"/>
      <c r="Q20" s="4"/>
      <c r="R20" s="403"/>
    </row>
    <row r="21" spans="1:26" ht="15.75" customHeight="1" x14ac:dyDescent="0.25">
      <c r="A21" s="403"/>
      <c r="B21" s="190"/>
      <c r="C21" s="190"/>
      <c r="D21" s="190"/>
      <c r="E21" s="190"/>
      <c r="F21" s="190"/>
      <c r="G21" s="190"/>
      <c r="H21" s="190"/>
      <c r="I21" s="190"/>
      <c r="J21" s="190"/>
      <c r="K21" s="190"/>
      <c r="L21" s="190"/>
      <c r="M21" s="190"/>
      <c r="N21" s="190"/>
      <c r="O21" s="190"/>
      <c r="P21" s="190"/>
      <c r="Q21" s="190"/>
      <c r="R21" s="403"/>
      <c r="S21" s="155"/>
      <c r="T21" s="155"/>
      <c r="U21" s="155"/>
      <c r="V21" s="155"/>
      <c r="W21" s="155"/>
      <c r="X21" s="155"/>
      <c r="Y21" s="155"/>
      <c r="Z21" s="155"/>
    </row>
    <row r="22" spans="1:26" ht="36" customHeight="1" x14ac:dyDescent="0.25">
      <c r="A22" s="403"/>
      <c r="C22" s="411" t="s">
        <v>1732</v>
      </c>
      <c r="D22" s="191">
        <f>COUNTA('Monitoria Final'!A11:A160)</f>
        <v>4</v>
      </c>
      <c r="R22" s="403"/>
    </row>
    <row r="23" spans="1:26" ht="15.75" customHeight="1" x14ac:dyDescent="0.25">
      <c r="A23" s="403"/>
      <c r="R23" s="403"/>
    </row>
    <row r="24" spans="1:26" ht="15.75" customHeight="1" x14ac:dyDescent="0.25">
      <c r="A24" s="403"/>
      <c r="C24" s="192" t="s">
        <v>1733</v>
      </c>
      <c r="D24" s="192" t="s">
        <v>1734</v>
      </c>
      <c r="E24" s="414"/>
      <c r="F24" s="454"/>
      <c r="G24" s="417"/>
      <c r="R24" s="403"/>
    </row>
    <row r="25" spans="1:26" ht="15.75" customHeight="1" x14ac:dyDescent="0.25">
      <c r="A25" s="403"/>
      <c r="C25" s="193" t="s">
        <v>1735</v>
      </c>
      <c r="D25" s="194">
        <f>SUM(E25:G25)</f>
        <v>40</v>
      </c>
      <c r="E25" s="419">
        <f>COUNTA('Monitoria Final'!N11:N65)</f>
        <v>9</v>
      </c>
      <c r="F25" s="419">
        <f>COUNTA('Monitoria Final'!O11:O65)</f>
        <v>11</v>
      </c>
      <c r="G25" s="419">
        <f>COUNTA('Monitoria Final'!P11:P65)</f>
        <v>20</v>
      </c>
      <c r="R25" s="403"/>
    </row>
    <row r="26" spans="1:26" ht="15.75" customHeight="1" x14ac:dyDescent="0.25">
      <c r="A26" s="403"/>
      <c r="C26" s="197" t="s">
        <v>1736</v>
      </c>
      <c r="D26" s="193">
        <f t="shared" ref="D26:D28" si="2">SUM(E26:G26)</f>
        <v>31</v>
      </c>
      <c r="E26" s="198">
        <f>COUNTA('Monitoria Final'!N66:N102)</f>
        <v>2</v>
      </c>
      <c r="F26" s="198">
        <f>COUNTA('Monitoria Final'!O66:O102)</f>
        <v>12</v>
      </c>
      <c r="G26" s="198">
        <f>COUNTA('Monitoria Final'!P66:P102)</f>
        <v>17</v>
      </c>
      <c r="R26" s="403"/>
    </row>
    <row r="27" spans="1:26" ht="15.75" customHeight="1" x14ac:dyDescent="0.25">
      <c r="A27" s="403"/>
      <c r="C27" s="197" t="s">
        <v>1737</v>
      </c>
      <c r="D27" s="193">
        <f t="shared" si="2"/>
        <v>24</v>
      </c>
      <c r="E27" s="198">
        <f>COUNTA('Monitoria Final'!N103:N134)</f>
        <v>1</v>
      </c>
      <c r="F27" s="198">
        <f>COUNTA('Monitoria Final'!O103:O134)</f>
        <v>9</v>
      </c>
      <c r="G27" s="198">
        <f>COUNTA('Monitoria Final'!P103:P134)</f>
        <v>14</v>
      </c>
      <c r="R27" s="403"/>
    </row>
    <row r="28" spans="1:26" ht="15.75" customHeight="1" x14ac:dyDescent="0.25">
      <c r="A28" s="403"/>
      <c r="C28" s="197" t="s">
        <v>1738</v>
      </c>
      <c r="D28" s="193">
        <f t="shared" si="2"/>
        <v>27</v>
      </c>
      <c r="E28" s="198">
        <f>COUNTA('Monitoria Final'!N135:N172)</f>
        <v>5</v>
      </c>
      <c r="F28" s="198">
        <f>COUNTA('Monitoria Final'!O135:O172)</f>
        <v>11</v>
      </c>
      <c r="G28" s="198">
        <f>COUNTA('Monitoria Final'!P135:P172)</f>
        <v>11</v>
      </c>
      <c r="R28" s="403"/>
    </row>
    <row r="29" spans="1:26" ht="15.75" customHeight="1" x14ac:dyDescent="0.25">
      <c r="A29" s="403"/>
      <c r="R29" s="403"/>
    </row>
    <row r="30" spans="1:26" ht="15.75" customHeight="1" x14ac:dyDescent="0.25">
      <c r="A30" s="403"/>
      <c r="B30" s="403"/>
      <c r="C30" s="403"/>
      <c r="D30" s="403"/>
      <c r="E30" s="403"/>
      <c r="F30" s="403"/>
      <c r="G30" s="403"/>
      <c r="H30" s="403"/>
      <c r="I30" s="403"/>
      <c r="J30" s="403"/>
      <c r="K30" s="403"/>
      <c r="L30" s="403"/>
      <c r="M30" s="403"/>
      <c r="N30" s="403"/>
      <c r="O30" s="403"/>
      <c r="P30" s="403"/>
      <c r="Q30" s="403"/>
      <c r="R30" s="403"/>
    </row>
    <row r="31" spans="1:26" ht="15.75" customHeight="1" x14ac:dyDescent="0.2"/>
    <row r="32" spans="1:26"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sheetData>
  <mergeCells count="9">
    <mergeCell ref="B11:C11"/>
    <mergeCell ref="C13:E13"/>
    <mergeCell ref="B2:Q2"/>
    <mergeCell ref="B3:Q3"/>
    <mergeCell ref="B5:C5"/>
    <mergeCell ref="B7:C7"/>
    <mergeCell ref="D7:I7"/>
    <mergeCell ref="B9:Q9"/>
    <mergeCell ref="D5:O5"/>
  </mergeCells>
  <conditionalFormatting sqref="E25:G25">
    <cfRule type="cellIs" dxfId="0" priority="1" stopIfTrue="1" operator="equal">
      <formula>0</formula>
    </cfRule>
  </conditionalFormatting>
  <pageMargins left="0.25" right="0.25" top="0.75" bottom="0.75" header="0" footer="0"/>
  <pageSetup paperSize="9" fitToHeight="0"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B2E67AC7F328046986E35A03DBEA2AF" ma:contentTypeVersion="17" ma:contentTypeDescription="Crie um novo documento." ma:contentTypeScope="" ma:versionID="8cb499e1cda507580e24b3d6170121b1">
  <xsd:schema xmlns:xsd="http://www.w3.org/2001/XMLSchema" xmlns:xs="http://www.w3.org/2001/XMLSchema" xmlns:p="http://schemas.microsoft.com/office/2006/metadata/properties" xmlns:ns2="522510d1-59db-44c7-bc47-6cc7044ef6e8" xmlns:ns3="a7020658-4105-46d4-8efe-86bba1d2eae4" targetNamespace="http://schemas.microsoft.com/office/2006/metadata/properties" ma:root="true" ma:fieldsID="3cccd8c115c116f770f9c7dba70d0324" ns2:_="" ns3:_="">
    <xsd:import namespace="522510d1-59db-44c7-bc47-6cc7044ef6e8"/>
    <xsd:import namespace="a7020658-4105-46d4-8efe-86bba1d2eae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2510d1-59db-44c7-bc47-6cc7044ef6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020658-4105-46d4-8efe-86bba1d2eae4" elementFormDefault="qualified">
    <xsd:import namespace="http://schemas.microsoft.com/office/2006/documentManagement/types"/>
    <xsd:import namespace="http://schemas.microsoft.com/office/infopath/2007/PartnerControls"/>
    <xsd:element name="SharedWithUsers" ma:index="1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a60d2085-6a15-4f1a-9b68-7e75ec733d2f}" ma:internalName="TaxCatchAll" ma:showField="CatchAllData" ma:web="a7020658-4105-46d4-8efe-86bba1d2ea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22510d1-59db-44c7-bc47-6cc7044ef6e8">
      <Terms xmlns="http://schemas.microsoft.com/office/infopath/2007/PartnerControls"/>
    </lcf76f155ced4ddcb4097134ff3c332f>
    <TaxCatchAll xmlns="a7020658-4105-46d4-8efe-86bba1d2eae4" xsi:nil="true"/>
  </documentManagement>
</p:properties>
</file>

<file path=customXml/itemProps1.xml><?xml version="1.0" encoding="utf-8"?>
<ds:datastoreItem xmlns:ds="http://schemas.openxmlformats.org/officeDocument/2006/customXml" ds:itemID="{0AC011B9-C37F-412A-A86B-EF0D46E33F1D}">
  <ds:schemaRefs>
    <ds:schemaRef ds:uri="http://schemas.microsoft.com/sharepoint/v3/contenttype/forms"/>
  </ds:schemaRefs>
</ds:datastoreItem>
</file>

<file path=customXml/itemProps2.xml><?xml version="1.0" encoding="utf-8"?>
<ds:datastoreItem xmlns:ds="http://schemas.openxmlformats.org/officeDocument/2006/customXml" ds:itemID="{00642779-834F-4824-8357-DEDA9EF623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2510d1-59db-44c7-bc47-6cc7044ef6e8"/>
    <ds:schemaRef ds:uri="a7020658-4105-46d4-8efe-86bba1d2ea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C0CCCC-D70D-4309-AFE2-53E12FE0EF1B}">
  <ds:schemaRefs>
    <ds:schemaRef ds:uri="http://schemas.microsoft.com/office/2006/metadata/properties"/>
    <ds:schemaRef ds:uri="http://schemas.microsoft.com/office/infopath/2007/PartnerControls"/>
    <ds:schemaRef ds:uri="522510d1-59db-44c7-bc47-6cc7044ef6e8"/>
    <ds:schemaRef ds:uri="a7020658-4105-46d4-8efe-86bba1d2eae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Monitoria Anual - 1</vt:lpstr>
      <vt:lpstr>Painel de Gestão - 1</vt:lpstr>
      <vt:lpstr>Monitoria Anual - 2</vt:lpstr>
      <vt:lpstr>Painel de Gestão - 2</vt:lpstr>
      <vt:lpstr>Monitoria Anual - 3</vt:lpstr>
      <vt:lpstr>Painel de Gestão - 3</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2021-11-26T20:36:29Z</dcterms:created>
  <dcterms:modified xsi:type="dcterms:W3CDTF">2024-10-08T20:21:51Z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0x010100FB2E67AC7F328046986E35A03DBEA2AF</vt:lpwstr>
  </property>
  <property fmtid="{D5CDD505-2E9C-101B-9397-08002B2CF9AE}" pid="3" name="MSIP_Label_3738d5ca-cd4e-433d-8f2a-eee77df5cad2_Enabled">
    <vt:lpwstr>true</vt:lpwstr>
  </property>
  <property fmtid="{D5CDD505-2E9C-101B-9397-08002B2CF9AE}" pid="4" name="MSIP_Label_3738d5ca-cd4e-433d-8f2a-eee77df5cad2_SetDate">
    <vt:lpwstr>2023-12-11T13:06:52Z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5152ce79-96e4-47d8-bae5-1361a64ffc3f</vt:lpwstr>
  </property>
  <property fmtid="{D5CDD505-2E9C-101B-9397-08002B2CF9AE}" pid="9" name="MSIP_Label_3738d5ca-cd4e-433d-8f2a-eee77df5cad2_ContentBits">
    <vt:lpwstr>0</vt:lpwstr>
  </property>
  <property fmtid="{D5CDD505-2E9C-101B-9397-08002B2CF9AE}" pid="10" name="MediaServiceImageTags">
    <vt:lpwstr/>
  </property>
</Properties>
</file>