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3.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drawings/drawing4.xml" ContentType="application/vnd.openxmlformats-officedocument.drawing+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drawings/drawing5.xml" ContentType="application/vnd.openxmlformats-officedocument.drawing+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charts/chart36.xml" ContentType="application/vnd.openxmlformats-officedocument.drawingml.chart+xml"/>
  <Override PartName="/xl/charts/chart37.xml" ContentType="application/vnd.openxmlformats-officedocument.drawingml.chart+xml"/>
  <Override PartName="/xl/charts/chart38.xml" ContentType="application/vnd.openxmlformats-officedocument.drawingml.chart+xml"/>
  <Override PartName="/xl/charts/chart39.xml" ContentType="application/vnd.openxmlformats-officedocument.drawingml.chart+xml"/>
  <Override PartName="/xl/drawings/drawing6.xml" ContentType="application/vnd.openxmlformats-officedocument.drawing+xml"/>
  <Override PartName="/xl/charts/chart40.xml" ContentType="application/vnd.openxmlformats-officedocument.drawingml.chart+xml"/>
  <Override PartName="/xl/charts/chart41.xml" ContentType="application/vnd.openxmlformats-officedocument.drawingml.chart+xml"/>
  <Override PartName="/xl/drawings/drawing7.xml" ContentType="application/vnd.openxmlformats-officedocument.drawing+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charts/chart45.xml" ContentType="application/vnd.openxmlformats-officedocument.drawingml.chart+xml"/>
  <Override PartName="/xl/charts/chart46.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EstaPastaDeTrabalho" defaultThemeVersion="124226"/>
  <mc:AlternateContent xmlns:mc="http://schemas.openxmlformats.org/markup-compatibility/2006">
    <mc:Choice Requires="x15">
      <x15ac:absPath xmlns:x15ac="http://schemas.microsoft.com/office/spreadsheetml/2010/11/ac" url="C:\Users\Priscila\Desktop\pan insetos polinizadores\00A_Documentos\MATRIZ\"/>
    </mc:Choice>
  </mc:AlternateContent>
  <xr:revisionPtr revIDLastSave="0" documentId="13_ncr:1_{8A5DB569-C6E0-4CC4-89F9-8B390DAD5B5D}" xr6:coauthVersionLast="47" xr6:coauthVersionMax="47" xr10:uidLastSave="{00000000-0000-0000-0000-000000000000}"/>
  <bookViews>
    <workbookView xWindow="-120" yWindow="-120" windowWidth="20730" windowHeight="11160" tabRatio="793" firstSheet="3" activeTab="5" xr2:uid="{00000000-000D-0000-FFFF-FFFF00000000}"/>
  </bookViews>
  <sheets>
    <sheet name="LEGENDA" sheetId="50" r:id="rId1"/>
    <sheet name="Monitoria Anual - 1" sheetId="1" r:id="rId2"/>
    <sheet name="Painel de Gestão - 1" sheetId="2" r:id="rId3"/>
    <sheet name="Monitoria Anual - 2" sheetId="44" r:id="rId4"/>
    <sheet name="Painel de Gestão - 2" sheetId="45" r:id="rId5"/>
    <sheet name="Monitoria Anual - 3" sheetId="46" r:id="rId6"/>
    <sheet name="Painel de Gestão - 3" sheetId="47" r:id="rId7"/>
    <sheet name="Monitoria Anual - 4" sheetId="48" r:id="rId8"/>
    <sheet name="Painel de Gestão - 4" sheetId="49" r:id="rId9"/>
    <sheet name="Monitoria Final" sheetId="35" r:id="rId10"/>
    <sheet name="Painel de Gestão Final" sheetId="36" r:id="rId11"/>
    <sheet name="Painel Comparativo" sheetId="54" r:id="rId12"/>
  </sheets>
  <definedNames>
    <definedName name="_xlnm._FilterDatabase" localSheetId="1" hidden="1">'Monitoria Anual - 1'!$A$10:$AQ$81</definedName>
    <definedName name="_xlnm._FilterDatabase" localSheetId="3" hidden="1">'Monitoria Anual - 2'!$A$10:$AQ$81</definedName>
    <definedName name="_xlnm._FilterDatabase" localSheetId="5" hidden="1">'Monitoria Anual - 3'!$A$10:$AQ$81</definedName>
    <definedName name="_xlnm._FilterDatabase" localSheetId="7" hidden="1">'Monitoria Anual - 4'!$A$10:$AQ$160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16" i="2" l="1"/>
  <c r="E25" i="36"/>
  <c r="D7" i="36"/>
  <c r="D7" i="49"/>
  <c r="D7" i="47"/>
  <c r="D7" i="45"/>
  <c r="D11" i="54"/>
  <c r="D10" i="54"/>
  <c r="D9" i="54"/>
  <c r="D8" i="54"/>
  <c r="D7" i="54"/>
  <c r="D5" i="54"/>
  <c r="B3" i="54"/>
  <c r="F25" i="36"/>
  <c r="G25" i="36"/>
  <c r="F26" i="36"/>
  <c r="G26" i="36"/>
  <c r="F27" i="36"/>
  <c r="G27" i="36"/>
  <c r="F28" i="36"/>
  <c r="G28" i="36"/>
  <c r="F29" i="36"/>
  <c r="G29" i="36"/>
  <c r="F30" i="36"/>
  <c r="G30" i="36"/>
  <c r="F31" i="36"/>
  <c r="G31" i="36"/>
  <c r="F32" i="36"/>
  <c r="G32" i="36"/>
  <c r="F33" i="36"/>
  <c r="G33" i="36"/>
  <c r="F34" i="36"/>
  <c r="G34" i="36"/>
  <c r="E34" i="36"/>
  <c r="E33" i="36"/>
  <c r="E32" i="36"/>
  <c r="E31" i="36"/>
  <c r="E30" i="36"/>
  <c r="E29" i="36"/>
  <c r="E28" i="36"/>
  <c r="E27" i="36"/>
  <c r="E26" i="36"/>
  <c r="D15" i="36"/>
  <c r="D17" i="36"/>
  <c r="D16" i="36"/>
  <c r="AA20" i="49" a="1"/>
  <c r="AA20" i="49" s="1"/>
  <c r="Z20" i="49" a="1"/>
  <c r="Z20" i="49" s="1"/>
  <c r="AA19" i="49" a="1"/>
  <c r="AA19" i="49" s="1"/>
  <c r="Z19" i="49" a="1"/>
  <c r="Z19" i="49" s="1"/>
  <c r="AA18" i="49" a="1"/>
  <c r="AA18" i="49" s="1"/>
  <c r="Z18" i="49" a="1"/>
  <c r="Z18" i="49" s="1"/>
  <c r="AA17" i="49" a="1"/>
  <c r="AA17" i="49" s="1"/>
  <c r="Z17" i="49" a="1"/>
  <c r="Z17" i="49" s="1"/>
  <c r="AA16" i="49"/>
  <c r="Z16" i="49"/>
  <c r="AA20" i="47" a="1"/>
  <c r="AA20" i="47" s="1"/>
  <c r="Z20" i="47" a="1"/>
  <c r="Z20" i="47" s="1"/>
  <c r="AA19" i="47" a="1"/>
  <c r="AA19" i="47" s="1"/>
  <c r="Z19" i="47" a="1"/>
  <c r="Z19" i="47" s="1"/>
  <c r="AA18" i="47" a="1"/>
  <c r="AA18" i="47" s="1"/>
  <c r="Z18" i="47" a="1"/>
  <c r="Z18" i="47" s="1"/>
  <c r="AA17" i="47" a="1"/>
  <c r="AA17" i="47" s="1"/>
  <c r="Z17" i="47" a="1"/>
  <c r="Z17" i="47" s="1"/>
  <c r="AA16" i="47"/>
  <c r="Z16" i="47"/>
  <c r="AA20" i="45" a="1"/>
  <c r="AA20" i="45" s="1"/>
  <c r="Z20" i="45" a="1"/>
  <c r="Z20" i="45" s="1"/>
  <c r="AA19" i="45" a="1"/>
  <c r="AA19" i="45" s="1"/>
  <c r="Z19" i="45" a="1"/>
  <c r="Z19" i="45" s="1"/>
  <c r="AA18" i="45" a="1"/>
  <c r="AA18" i="45" s="1"/>
  <c r="Z18" i="45" a="1"/>
  <c r="Z18" i="45" s="1"/>
  <c r="AA17" i="45" a="1"/>
  <c r="AA17" i="45" s="1"/>
  <c r="Z17" i="45" a="1"/>
  <c r="Z17" i="45" s="1"/>
  <c r="AA16" i="45"/>
  <c r="Z16" i="45"/>
  <c r="J41" i="49"/>
  <c r="J40" i="49"/>
  <c r="J39" i="49"/>
  <c r="J38" i="49"/>
  <c r="J37" i="49"/>
  <c r="J36" i="49"/>
  <c r="J35" i="49"/>
  <c r="J34" i="49"/>
  <c r="J33" i="49"/>
  <c r="J32" i="49"/>
  <c r="I41" i="49"/>
  <c r="I40" i="49"/>
  <c r="I39" i="49"/>
  <c r="I38" i="49"/>
  <c r="I37" i="49"/>
  <c r="I36" i="49"/>
  <c r="I35" i="49"/>
  <c r="I34" i="49"/>
  <c r="I33" i="49"/>
  <c r="I32" i="49"/>
  <c r="H41" i="49"/>
  <c r="H40" i="49"/>
  <c r="H39" i="49"/>
  <c r="H38" i="49"/>
  <c r="H37" i="49"/>
  <c r="H36" i="49"/>
  <c r="H35" i="49"/>
  <c r="H34" i="49"/>
  <c r="H33" i="49"/>
  <c r="H32" i="49"/>
  <c r="G41" i="49"/>
  <c r="G40" i="49"/>
  <c r="G39" i="49"/>
  <c r="G38" i="49"/>
  <c r="G37" i="49"/>
  <c r="G36" i="49"/>
  <c r="G35" i="49"/>
  <c r="G34" i="49"/>
  <c r="G33" i="49"/>
  <c r="G32" i="49"/>
  <c r="F41" i="49"/>
  <c r="F40" i="49"/>
  <c r="F39" i="49"/>
  <c r="F38" i="49"/>
  <c r="F37" i="49"/>
  <c r="F36" i="49"/>
  <c r="F35" i="49"/>
  <c r="F34" i="49"/>
  <c r="F33" i="49"/>
  <c r="F32" i="49"/>
  <c r="E41" i="49"/>
  <c r="E40" i="49"/>
  <c r="E39" i="49"/>
  <c r="E38" i="49"/>
  <c r="E37" i="49"/>
  <c r="E36" i="49"/>
  <c r="E35" i="49"/>
  <c r="E34" i="49"/>
  <c r="E33" i="49"/>
  <c r="E32" i="49"/>
  <c r="D29" i="49"/>
  <c r="F15" i="49"/>
  <c r="D24" i="49"/>
  <c r="D23" i="49"/>
  <c r="D20" i="49"/>
  <c r="D19" i="49"/>
  <c r="D18" i="49"/>
  <c r="D17" i="49"/>
  <c r="D16" i="49"/>
  <c r="J41" i="47"/>
  <c r="J40" i="47"/>
  <c r="J39" i="47"/>
  <c r="J38" i="47"/>
  <c r="J37" i="47"/>
  <c r="J36" i="47"/>
  <c r="J35" i="47"/>
  <c r="J34" i="47"/>
  <c r="J33" i="47"/>
  <c r="J32" i="47"/>
  <c r="I41" i="47"/>
  <c r="I40" i="47"/>
  <c r="I39" i="47"/>
  <c r="I38" i="47"/>
  <c r="I37" i="47"/>
  <c r="I36" i="47"/>
  <c r="I35" i="47"/>
  <c r="I34" i="47"/>
  <c r="I33" i="47"/>
  <c r="I32" i="47"/>
  <c r="H41" i="47"/>
  <c r="H40" i="47"/>
  <c r="H39" i="47"/>
  <c r="H38" i="47"/>
  <c r="H37" i="47"/>
  <c r="H36" i="47"/>
  <c r="H35" i="47"/>
  <c r="H34" i="47"/>
  <c r="H33" i="47"/>
  <c r="H32" i="47"/>
  <c r="G41" i="47"/>
  <c r="G40" i="47"/>
  <c r="G39" i="47"/>
  <c r="G38" i="47"/>
  <c r="G37" i="47"/>
  <c r="G36" i="47"/>
  <c r="G35" i="47"/>
  <c r="G34" i="47"/>
  <c r="G33" i="47"/>
  <c r="G32" i="47"/>
  <c r="F41" i="47"/>
  <c r="F40" i="47"/>
  <c r="F39" i="47"/>
  <c r="F38" i="47"/>
  <c r="F37" i="47"/>
  <c r="F36" i="47"/>
  <c r="F35" i="47"/>
  <c r="F34" i="47"/>
  <c r="F33" i="47"/>
  <c r="F32" i="47"/>
  <c r="E41" i="47"/>
  <c r="E40" i="47"/>
  <c r="E39" i="47"/>
  <c r="E38" i="47"/>
  <c r="E37" i="47"/>
  <c r="E36" i="47"/>
  <c r="E35" i="47"/>
  <c r="E34" i="47"/>
  <c r="E33" i="47"/>
  <c r="E32" i="47"/>
  <c r="F15" i="47"/>
  <c r="D24" i="47"/>
  <c r="D23" i="47"/>
  <c r="D20" i="47"/>
  <c r="D19" i="47"/>
  <c r="D18" i="47"/>
  <c r="D17" i="47"/>
  <c r="D16" i="47"/>
  <c r="J39" i="45"/>
  <c r="J38" i="45"/>
  <c r="J37" i="45"/>
  <c r="J36" i="45"/>
  <c r="J35" i="45"/>
  <c r="J34" i="45"/>
  <c r="J33" i="45"/>
  <c r="J32" i="45"/>
  <c r="I39" i="45"/>
  <c r="I38" i="45"/>
  <c r="I37" i="45"/>
  <c r="I36" i="45"/>
  <c r="I35" i="45"/>
  <c r="I34" i="45"/>
  <c r="I33" i="45"/>
  <c r="I32" i="45"/>
  <c r="H39" i="45"/>
  <c r="H38" i="45"/>
  <c r="H37" i="45"/>
  <c r="H36" i="45"/>
  <c r="H35" i="45"/>
  <c r="H34" i="45"/>
  <c r="H33" i="45"/>
  <c r="H32" i="45"/>
  <c r="G39" i="45"/>
  <c r="G38" i="45"/>
  <c r="G37" i="45"/>
  <c r="G36" i="45"/>
  <c r="G35" i="45"/>
  <c r="G34" i="45"/>
  <c r="G33" i="45"/>
  <c r="G32" i="45"/>
  <c r="F39" i="45"/>
  <c r="E32" i="45"/>
  <c r="F32" i="45"/>
  <c r="E33" i="45"/>
  <c r="F33" i="45"/>
  <c r="E34" i="45"/>
  <c r="F34" i="45"/>
  <c r="E35" i="45"/>
  <c r="F35" i="45"/>
  <c r="E36" i="45"/>
  <c r="F36" i="45"/>
  <c r="E37" i="45"/>
  <c r="F37" i="45"/>
  <c r="E38" i="45"/>
  <c r="F38" i="45"/>
  <c r="E39" i="45"/>
  <c r="AB16" i="47" l="1"/>
  <c r="AB18" i="47"/>
  <c r="AB20" i="47"/>
  <c r="AB19" i="47"/>
  <c r="AB16" i="45"/>
  <c r="AB17" i="45"/>
  <c r="AB19" i="45"/>
  <c r="AB18" i="45"/>
  <c r="AB20" i="45"/>
  <c r="AB17" i="47"/>
  <c r="D32" i="45"/>
  <c r="D29" i="45"/>
  <c r="D24" i="45"/>
  <c r="D23" i="45"/>
  <c r="D20" i="45"/>
  <c r="D19" i="45"/>
  <c r="D18" i="45"/>
  <c r="D17" i="45"/>
  <c r="F15" i="45"/>
  <c r="D16" i="45"/>
  <c r="A2" i="35"/>
  <c r="A2" i="48"/>
  <c r="A2" i="46"/>
  <c r="A2" i="44"/>
  <c r="B3" i="45" s="1"/>
  <c r="B4" i="35"/>
  <c r="B4" i="48"/>
  <c r="B4" i="46"/>
  <c r="B4" i="44"/>
  <c r="D5" i="45" s="1"/>
  <c r="D41" i="49" l="1"/>
  <c r="D40" i="49"/>
  <c r="D39" i="49"/>
  <c r="D38" i="49"/>
  <c r="D37" i="49"/>
  <c r="D36" i="49"/>
  <c r="D35" i="49"/>
  <c r="D34" i="49"/>
  <c r="D33" i="49"/>
  <c r="D32" i="49"/>
  <c r="AB18" i="49"/>
  <c r="F18" i="49" s="1"/>
  <c r="AB16" i="49"/>
  <c r="F16" i="49" s="1"/>
  <c r="D22" i="49"/>
  <c r="E19" i="49" s="1"/>
  <c r="D5" i="49"/>
  <c r="B3" i="49"/>
  <c r="D41" i="47"/>
  <c r="D40" i="47"/>
  <c r="D39" i="47"/>
  <c r="D38" i="47"/>
  <c r="D37" i="47"/>
  <c r="D36" i="47"/>
  <c r="D35" i="47"/>
  <c r="D34" i="47"/>
  <c r="D33" i="47"/>
  <c r="D32" i="47"/>
  <c r="D29" i="47"/>
  <c r="F18" i="47"/>
  <c r="F17" i="47"/>
  <c r="D22" i="47"/>
  <c r="E20" i="47" s="1"/>
  <c r="D5" i="47"/>
  <c r="B3" i="47"/>
  <c r="D39" i="45"/>
  <c r="D37" i="45"/>
  <c r="D35" i="45"/>
  <c r="D34" i="45"/>
  <c r="D33" i="45"/>
  <c r="F21" i="49"/>
  <c r="C87" i="46"/>
  <c r="F21" i="47" s="1"/>
  <c r="C87" i="44"/>
  <c r="F21" i="45" s="1"/>
  <c r="D5" i="2"/>
  <c r="J32" i="2"/>
  <c r="AB17" i="49" l="1"/>
  <c r="F17" i="49" s="1"/>
  <c r="F20" i="45"/>
  <c r="AB20" i="49"/>
  <c r="F20" i="49" s="1"/>
  <c r="F19" i="47"/>
  <c r="E18" i="49"/>
  <c r="E17" i="49"/>
  <c r="AB19" i="49"/>
  <c r="F19" i="49" s="1"/>
  <c r="E16" i="49"/>
  <c r="E20" i="49"/>
  <c r="F20" i="47"/>
  <c r="E17" i="47"/>
  <c r="E16" i="47"/>
  <c r="E18" i="47"/>
  <c r="E19" i="47"/>
  <c r="F16" i="47"/>
  <c r="F16" i="45"/>
  <c r="D22" i="45"/>
  <c r="E20" i="45" s="1"/>
  <c r="F19" i="45"/>
  <c r="D36" i="45"/>
  <c r="D38" i="45"/>
  <c r="F18" i="45"/>
  <c r="F17" i="45"/>
  <c r="F15" i="2"/>
  <c r="E18" i="45" l="1"/>
  <c r="E16" i="45"/>
  <c r="E17" i="45"/>
  <c r="E22" i="49"/>
  <c r="E19" i="45"/>
  <c r="F22" i="49"/>
  <c r="G16" i="49" s="1"/>
  <c r="E22" i="47"/>
  <c r="F22" i="47"/>
  <c r="G20" i="47" s="1"/>
  <c r="F33" i="2"/>
  <c r="G33" i="2"/>
  <c r="H33" i="2"/>
  <c r="I33" i="2"/>
  <c r="J33" i="2"/>
  <c r="AA16" i="2"/>
  <c r="AB16" i="2" s="1"/>
  <c r="Z17" i="2" a="1"/>
  <c r="Z17" i="2" s="1"/>
  <c r="E22" i="45" l="1"/>
  <c r="G19" i="49"/>
  <c r="G16" i="47"/>
  <c r="G17" i="49"/>
  <c r="G15" i="49"/>
  <c r="G21" i="49"/>
  <c r="G18" i="49"/>
  <c r="G20" i="49"/>
  <c r="G21" i="47"/>
  <c r="G17" i="47"/>
  <c r="G18" i="47"/>
  <c r="G15" i="47"/>
  <c r="G19" i="47"/>
  <c r="D33" i="2"/>
  <c r="AA20" i="2" a="1"/>
  <c r="AA20" i="2" s="1"/>
  <c r="Z20" i="2" a="1"/>
  <c r="Z20" i="2" s="1"/>
  <c r="AA19" i="2" a="1"/>
  <c r="AA19" i="2" s="1"/>
  <c r="Z19" i="2" a="1"/>
  <c r="Z19" i="2" s="1"/>
  <c r="AA18" i="2" a="1"/>
  <c r="AA18" i="2" s="1"/>
  <c r="Z18" i="2" a="1"/>
  <c r="Z18" i="2" s="1"/>
  <c r="AA17" i="2" a="1"/>
  <c r="AA17" i="2" s="1"/>
  <c r="AB17" i="2" s="1"/>
  <c r="G22" i="49" l="1"/>
  <c r="G22" i="47"/>
  <c r="AB18" i="2"/>
  <c r="AB20" i="2"/>
  <c r="AB19" i="2"/>
  <c r="D5" i="36"/>
  <c r="D29" i="36"/>
  <c r="D22" i="36"/>
  <c r="D24" i="2"/>
  <c r="D23" i="2"/>
  <c r="D27" i="36" l="1"/>
  <c r="D33" i="36"/>
  <c r="D31" i="36"/>
  <c r="D26" i="36"/>
  <c r="D25" i="36"/>
  <c r="D28" i="36"/>
  <c r="D30" i="36"/>
  <c r="D32" i="36"/>
  <c r="D34" i="36"/>
  <c r="D20" i="2"/>
  <c r="F20" i="2" s="1"/>
  <c r="D19" i="2"/>
  <c r="F19" i="2" s="1"/>
  <c r="D18" i="2"/>
  <c r="D16" i="2"/>
  <c r="F16" i="2" s="1"/>
  <c r="D17" i="2"/>
  <c r="F17" i="2" s="1"/>
  <c r="B3" i="36"/>
  <c r="C87" i="1"/>
  <c r="F21" i="2" s="1"/>
  <c r="F22" i="45" l="1"/>
  <c r="G21" i="45" s="1"/>
  <c r="F18" i="2"/>
  <c r="D18" i="36"/>
  <c r="E17" i="36" s="1"/>
  <c r="D7" i="2"/>
  <c r="G18" i="45" l="1"/>
  <c r="G16" i="45"/>
  <c r="G19" i="45"/>
  <c r="G20" i="45"/>
  <c r="G15" i="45"/>
  <c r="G17" i="45"/>
  <c r="E15" i="36"/>
  <c r="E16" i="36"/>
  <c r="D22" i="2"/>
  <c r="E18" i="2" s="1"/>
  <c r="G22" i="45" l="1"/>
  <c r="E18" i="36"/>
  <c r="E19" i="2"/>
  <c r="E16" i="2"/>
  <c r="E20" i="2"/>
  <c r="E17" i="2"/>
  <c r="E32" i="2"/>
  <c r="G32" i="2"/>
  <c r="H32" i="2"/>
  <c r="I32" i="2"/>
  <c r="G34" i="2"/>
  <c r="H34" i="2"/>
  <c r="I34" i="2"/>
  <c r="J34" i="2"/>
  <c r="G35" i="2"/>
  <c r="H35" i="2"/>
  <c r="I35" i="2"/>
  <c r="J35" i="2"/>
  <c r="G36" i="2"/>
  <c r="H36" i="2"/>
  <c r="I36" i="2"/>
  <c r="J36" i="2"/>
  <c r="G37" i="2"/>
  <c r="H37" i="2"/>
  <c r="I37" i="2"/>
  <c r="J37" i="2"/>
  <c r="G38" i="2"/>
  <c r="H38" i="2"/>
  <c r="I38" i="2"/>
  <c r="J38" i="2"/>
  <c r="G39" i="2"/>
  <c r="H39" i="2"/>
  <c r="I39" i="2"/>
  <c r="J39" i="2"/>
  <c r="F39" i="2"/>
  <c r="F38" i="2"/>
  <c r="F37" i="2"/>
  <c r="F36" i="2"/>
  <c r="F35" i="2"/>
  <c r="F34" i="2"/>
  <c r="F32" i="2"/>
  <c r="E39" i="2"/>
  <c r="E38" i="2"/>
  <c r="E37" i="2"/>
  <c r="E36" i="2"/>
  <c r="E35" i="2"/>
  <c r="E34" i="2"/>
  <c r="E33" i="2"/>
  <c r="D29" i="2"/>
  <c r="B3" i="2"/>
  <c r="D36" i="2" l="1"/>
  <c r="D34" i="2"/>
  <c r="D32" i="2"/>
  <c r="D39" i="2"/>
  <c r="D35" i="2"/>
  <c r="D38" i="2"/>
  <c r="D37" i="2"/>
  <c r="F22" i="2"/>
  <c r="G15" i="2" l="1"/>
  <c r="G21" i="2"/>
  <c r="G19" i="2"/>
  <c r="G18" i="2"/>
  <c r="G16" i="2"/>
  <c r="G20" i="2"/>
  <c r="G17" i="2"/>
  <c r="E22" i="2" l="1"/>
  <c r="G22" i="2"/>
</calcChain>
</file>

<file path=xl/sharedStrings.xml><?xml version="1.0" encoding="utf-8"?>
<sst xmlns="http://schemas.openxmlformats.org/spreadsheetml/2006/main" count="4356" uniqueCount="1572">
  <si>
    <t xml:space="preserve">                              CONCEITOS DA MATRIZ DE MONITORIA</t>
  </si>
  <si>
    <r>
      <rPr>
        <b/>
        <sz val="14"/>
        <color theme="0"/>
        <rFont val="Calibri"/>
        <family val="2"/>
        <scheme val="minor"/>
      </rPr>
      <t>Planejamento das ações</t>
    </r>
    <r>
      <rPr>
        <b/>
        <sz val="12"/>
        <color theme="0"/>
        <rFont val="Calibri"/>
        <family val="2"/>
        <scheme val="minor"/>
      </rPr>
      <t xml:space="preserve">
</t>
    </r>
    <r>
      <rPr>
        <sz val="12"/>
        <color theme="0"/>
        <rFont val="Calibri"/>
        <family val="2"/>
        <scheme val="minor"/>
      </rPr>
      <t>Devem ser inseridos os dados da Matriz de Planejameno do PAN, informando o objetivo específico, a ação, o produto, os resultados esperados, o período (data de início e data de término), o articulador, o custo estimado, os colaboradores, a localização (localidades e área de relevância) e as observações da ação.</t>
    </r>
  </si>
  <si>
    <t>Ação</t>
  </si>
  <si>
    <t>Representa o que deve ser feito para alcançar o Objetivo Específico, buscando reverter as ameaças a ele associadas. As ações devem ser específicas, mensuráveis, relevantes, exequíveis e ter efeito dentro do tempo determinado para o ciclo de gestão do PAN, e estar situadas dentro da esfera de atribuições e competências dos participantes da Oficina de Planejamento.</t>
  </si>
  <si>
    <t>Produto</t>
  </si>
  <si>
    <t>Aquilo que é obtido pela realização da ação. Deve ser mensurável, tangível, comprovar a execução da ação e estar situado dentro da esfera de atribuições e competências dos participantes da Oficina de Planejamento.</t>
  </si>
  <si>
    <t>Resultados esperados</t>
  </si>
  <si>
    <t>Indica qual resultado pretende-se alcançar com a execução da ação. Diferente do produto, este item pode estar fora da esfera de atribuições e competências dos participantes da oficina e não é de preenchimento obrigatório.</t>
  </si>
  <si>
    <t>Período</t>
  </si>
  <si>
    <t>Datas de início e término da implementação da ação, sendo que o término deve estar dentro do tempo determinado para o ciclo de gestão do PAN.</t>
  </si>
  <si>
    <t>Articulador</t>
  </si>
  <si>
    <t>Pessoa responsável por articular a implementação da ação e apresentar o produto obtido. No entanto, ele não é o único responsável pela execução da ação.</t>
  </si>
  <si>
    <t>Colaboradores</t>
  </si>
  <si>
    <t xml:space="preserve">Pessoas ou instituições corresponsáveis pela execução da ação, que auxiliam nas diferentes etapas de sua implementação. </t>
  </si>
  <si>
    <t>Custo estimado (R$)</t>
  </si>
  <si>
    <t xml:space="preserve">É um campo numérico com a estimativa dos recursos financeiros necessários para a implementação da ação. </t>
  </si>
  <si>
    <t>Localização (Localidade)</t>
  </si>
  <si>
    <t>Localização geográfica onde será executada a ação durante o ciclo de gestão vigente. Geralmente, a localidade possui menor escala e está relacionada com a área de atuação do articulador e colaboradores da ação, sendo a unidade geográfica mínima o município ou a bacia/tributário onde a ação será realizada.</t>
  </si>
  <si>
    <t>Localização (Área de Relevância)</t>
  </si>
  <si>
    <t>Localização geográfica de todas as áreas importantes para a execução da ação, independente da área de atuação do articulador e colaboradores. Assim, a Área de Relevância é aquela onde a execução da ação é necessária, ainda que não seja viável no atual ciclo de gestão.</t>
  </si>
  <si>
    <t>Observações</t>
  </si>
  <si>
    <t>Informações relevantes para a execução da ação.</t>
  </si>
  <si>
    <t>Linha Temática</t>
  </si>
  <si>
    <t xml:space="preserve">É um campo para a classificação temática da ação, a partir de uma lista suspensa pré-definida. (Definição de cada linha temática abaixo) </t>
  </si>
  <si>
    <r>
      <rPr>
        <b/>
        <sz val="14"/>
        <color rgb="FF000000"/>
        <rFont val="Calibri"/>
        <family val="2"/>
        <scheme val="minor"/>
      </rPr>
      <t>Situação atual das ações</t>
    </r>
    <r>
      <rPr>
        <sz val="12"/>
        <color rgb="FF000000"/>
        <rFont val="Calibri"/>
        <family val="2"/>
        <scheme val="minor"/>
      </rPr>
      <t xml:space="preserve">
Sinaliza a situação da ação no período relativo à monitoria informando se a ação está em andamento, concluída no prazo previsto ou com problemas de realização. Descreve o andamento da ação, o produto obtido (parcial ou final), os problemas enfrentados e a(s) pessoa(s) responsável(is) pela informação sobre o andamento da ação.</t>
    </r>
  </si>
  <si>
    <t>Ação cujo início planejado é posterior ao período monitorado</t>
  </si>
  <si>
    <t>São ações que estão planejadas para iniciar em uma data futura à da monitoria, e que portanto não precisam ser analisadas detalhadamente. Elas são indicadas para permitir a visualização da situação do PAN como um todo.</t>
  </si>
  <si>
    <t>Ação não iniciada ou não concluída</t>
  </si>
  <si>
    <t>Gerencialmente, significa um alerta para compreender a razão do atraso e estabelecer medidas que favoreçam a boa execução do PAN. Tanto a situação da ação cujo prazo de conclusão expirou sem que tenha sido finalizada, quanto à ação que não foi iniciada na data planejada, devem ser tratadas com atenção, indicando a necessidade de uma reformulação ou reprogramação.</t>
  </si>
  <si>
    <t>Ação em andamento com problemas de realização</t>
  </si>
  <si>
    <t>É a ação que foi iniciada e cujo prazo de conclusão ainda não expirou, mas que, de acordo com o andamento de sua execução, provavelmente não será possível concluir no prazo estipulado. Em termos de cronograma, o GAT deve compreender os problemas e propor uma reprogramação de período, maior engajamento do articulador e colaboradores, ou outras soluções que possam melhorar a execução da ação.</t>
  </si>
  <si>
    <t xml:space="preserve">Ação em andamento no período previsto </t>
  </si>
  <si>
    <t>Ação iniciada cujo prazo de conclusão ainda não expirou e, considerando o grau de execução, provavelmente será finalizada dentro do prazo estipulado.
Este tipo de ação não necessita de reprogramação significativa.</t>
  </si>
  <si>
    <t>Ação concluída</t>
  </si>
  <si>
    <t>Ação finalizada, com os produtos entregues. Mostra o quanto do PAN já está concluído. Neste caso, não importará, no gráfico, se a ação atrasou ou não para ser concluída, lembrando que a memória da execução nos anos anteriores</t>
  </si>
  <si>
    <t>Ação excluída ou agrupada</t>
  </si>
  <si>
    <t>Ações que foram excluídas do PAN ou agrupadas em outras ações cujo escopo é semelhante ou mais abrangente. As ações que se enquadram nesta categoria devem indicar, na aba da matriz de monitoria, a situação que se encontravam no momento da monitoria com as cores anteriormente citadas, além de serem marcadas no campo de agrupada ou excluída. No campo de observação da reprogramação deve ser informado o motivo da exclusão/agrupamento e em qual ação ela foi agrupada (no caso de agrupamento).</t>
  </si>
  <si>
    <t>Ação iniciada e não concluída no período previsto</t>
  </si>
  <si>
    <t>Essa categoria foi criada para diferenciar, na última monitoria, as ações não iniciadas (vermelhas) das iniciadas mas não concluídas (roxas). É utilizada para ações que foram iniciadas e tiveram bom andamento durante o PAN, com a entrega de produtos intermediários, mas que não foram totalmente concluídas (o produto final não foi obtido).</t>
  </si>
  <si>
    <t>Novas ações</t>
  </si>
  <si>
    <t>Ação que foi inserida no plano de ação no momento da monitoria. Essa ação deve ser analisada e validada com o GAT e ter todas as informações previtas na matriz de planejamento (produto, resultado esperado, período, articulador, custo estimado, colaboradores, localização, área de abrangência, observações)</t>
  </si>
  <si>
    <t>Descrição do andamento da ação</t>
  </si>
  <si>
    <t>Colocar as informações de andamento da ação, como foi feito, destaques da implementação, informações relevantes do andamento da ação. Observação: lembre-se que esse campo é importante para a análise das ações e servirá como um histórico de andamento da ação</t>
  </si>
  <si>
    <t>Produto obtido</t>
  </si>
  <si>
    <t xml:space="preserve">Citar os produtos que foram obtidos durante a execução da ação. Se o produto não for o planejado, justificar a integração ou ajustar o produto no campo de reprogramação. 
Observação: aqui não é para descrever o produto, somente citá-lo. Os produtos devem ser inseridos no SEI. </t>
  </si>
  <si>
    <t>Problemas enfrentados que justificam a não execução, a execução parcial da ação, a exclusão ou o agrupamento</t>
  </si>
  <si>
    <t xml:space="preserve">Registrar quais foram os problemas enfrentados para execução da ação. Caso já tenha alguma sugestão para soluciona-lo, colocar no campo Recomendações ou Observações. </t>
  </si>
  <si>
    <t>Responsável pela informação sobre o andamento da ação</t>
  </si>
  <si>
    <t xml:space="preserve">Inserir quem registrou as informações de descrição, produto, problemas e recomendações. </t>
  </si>
  <si>
    <t xml:space="preserve">Recomendações ou Observações </t>
  </si>
  <si>
    <t>Informações ou sugestões relevantes para a execução da ação.</t>
  </si>
  <si>
    <r>
      <rPr>
        <b/>
        <sz val="14"/>
        <color rgb="FF000000"/>
        <rFont val="Calibri"/>
        <family val="2"/>
        <scheme val="minor"/>
      </rPr>
      <t>Reprogramação das ações</t>
    </r>
    <r>
      <rPr>
        <sz val="12"/>
        <color rgb="FF000000"/>
        <rFont val="Calibri"/>
        <family val="2"/>
        <scheme val="minor"/>
      </rPr>
      <t xml:space="preserve">
Indica as reprogramações das ações relativas à revisão de: texto da ação, produto, resultado esperado, período (data de início e data de término), articulador, estimativa de custo, colaboradores, localização (localidades e área de relevância) e recomendações gerais/observações.</t>
    </r>
  </si>
  <si>
    <t>Revisão do texto da ação</t>
  </si>
  <si>
    <t>Ajuste das informações referente ao texto da ação</t>
  </si>
  <si>
    <t>Revisão do produto da ação</t>
  </si>
  <si>
    <t>Ajuste das informações referente ao produto da ação</t>
  </si>
  <si>
    <t>Revisão do resultado esperado</t>
  </si>
  <si>
    <t>Ajuste das informações referente ao resultado esperado</t>
  </si>
  <si>
    <t>Revisão da data de início</t>
  </si>
  <si>
    <t>Ajuste referente a data de início da ação</t>
  </si>
  <si>
    <t>Revisão da data de término</t>
  </si>
  <si>
    <t>Ajuste referente a data final da ação</t>
  </si>
  <si>
    <t>Revisão do articulador da ação</t>
  </si>
  <si>
    <t>Ajuste referente ao articulador da ação</t>
  </si>
  <si>
    <t>Revisão do custo estimado</t>
  </si>
  <si>
    <t>Ajuste referente ao custo estimado da ação</t>
  </si>
  <si>
    <t>Revisão dos colaboradores</t>
  </si>
  <si>
    <t>Ajustes referente aos colaboradores da ação</t>
  </si>
  <si>
    <t>Revisão das localidades</t>
  </si>
  <si>
    <t>Ajuste referente a localidade da ação</t>
  </si>
  <si>
    <t>Revisão Área de Relevância</t>
  </si>
  <si>
    <t>Ajuste referente a área de abrangência da ação</t>
  </si>
  <si>
    <t>Revisão das Observações</t>
  </si>
  <si>
    <t>Ajuste referente às observações da ação</t>
  </si>
  <si>
    <t>Revisão da Linha Temática</t>
  </si>
  <si>
    <t>Ajuste referente à classificação temática da ação</t>
  </si>
  <si>
    <t>LINHAS TEMÁTICAS</t>
  </si>
  <si>
    <r>
      <t>Capacitação e EA</t>
    </r>
    <r>
      <rPr>
        <sz val="12"/>
        <color rgb="FF000000"/>
        <rFont val="Calibri"/>
        <family val="2"/>
      </rPr>
      <t> </t>
    </r>
  </si>
  <si>
    <r>
      <rPr>
        <u/>
        <sz val="12"/>
        <rFont val="Calibri"/>
        <family val="2"/>
      </rPr>
      <t>Capacitação</t>
    </r>
    <r>
      <rPr>
        <sz val="12"/>
        <rFont val="Calibri"/>
        <family val="2"/>
      </rPr>
      <t xml:space="preserve">: Processo de aprendizagem, que visa contribuir para o desenvolvimento de competências. (Adaptado do PNDP, 2006); 
</t>
    </r>
    <r>
      <rPr>
        <u/>
        <sz val="12"/>
        <rFont val="Calibri"/>
        <family val="2"/>
      </rPr>
      <t>Educação ambiental</t>
    </r>
    <r>
      <rPr>
        <sz val="12"/>
        <rFont val="Calibri"/>
        <family val="2"/>
      </rPr>
      <t xml:space="preserve">: práticas voltadas à sensibilização da coletividade sobre as questões ambientais, formação de multiplicadores e engajamento em prol do meio ambiente (PNEA - Lei nº 9795/1999) </t>
    </r>
  </si>
  <si>
    <r>
      <t>Comunicação e Divulgação</t>
    </r>
    <r>
      <rPr>
        <sz val="12"/>
        <color rgb="FF000000"/>
        <rFont val="Calibri"/>
        <family val="2"/>
      </rPr>
      <t> </t>
    </r>
  </si>
  <si>
    <t>Ações voltadas para difundir, promover ou publicar assuntos relacionados ao PAN, tornando-os acessíveis para o público em geral.  </t>
  </si>
  <si>
    <t>Espécies Exóticas Invasoras  </t>
  </si>
  <si>
    <t>Atividades que envolvem prevenção, detecção, controle ou erradicação de espécie exótica cuja introdução ou dispersão ameaça a diversidade biológica. Como espécie exótica entende-se espécie, subespécie ou táxon de hierarquia inferior ocorrendo fora de sua área de distribuição natural, incluindo qualquer parte do indivíduo que possa sobreviver e reproduzir-se, como gametas, sementes, ovos ou propágulos (IN ICMBio Nº 6/2019).  </t>
  </si>
  <si>
    <t>Financiamento</t>
  </si>
  <si>
    <t>Identificação de fontes de captação de recursos financeiros para execução das ações.  </t>
  </si>
  <si>
    <r>
      <t>Fiscalização</t>
    </r>
    <r>
      <rPr>
        <sz val="12"/>
        <color rgb="FF000000"/>
        <rFont val="Calibri"/>
        <family val="2"/>
      </rPr>
      <t> </t>
    </r>
  </si>
  <si>
    <t>Controle e vigilância destinados a impedir estabelecimento ou continuidade de atividades consideradas lesivas ao meio ambiente ou em desconformidade com que foi autorizado. (IAP – Instituto Ambiental do Paraná).  </t>
  </si>
  <si>
    <t>Gestão da Informação</t>
  </si>
  <si>
    <t>Geração, organização, disponibilização e análise de dados sobre biodiversidade.   </t>
  </si>
  <si>
    <t>Licenciamento</t>
  </si>
  <si>
    <t>Proposição de medidas facilitadoras, mitigadoras ou compensatórias relacionadas ao processo de licenciamento ambiental.   </t>
  </si>
  <si>
    <t>Manejo de Habitat</t>
  </si>
  <si>
    <t>Atividades relacionadas à recuperação, manutenção, restauração ou conectividade de ambientes naturais. </t>
  </si>
  <si>
    <r>
      <rPr>
        <b/>
        <sz val="12"/>
        <color rgb="FF000000"/>
        <rFont val="Calibri"/>
        <family val="2"/>
      </rPr>
      <t>Manejo</t>
    </r>
    <r>
      <rPr>
        <b/>
        <i/>
        <sz val="12"/>
        <color rgb="FF000000"/>
        <rFont val="Calibri"/>
        <family val="2"/>
      </rPr>
      <t xml:space="preserve"> ex situ</t>
    </r>
  </si>
  <si>
    <t>Intervenção sobre espécimes da fauna em ambiente controlado sob interferência e cuidado humano com a finalidade de manter e/ou reproduzir tais espécimes em cativeiro (IN ICMBio Nº 5/2021).  </t>
  </si>
  <si>
    <r>
      <rPr>
        <b/>
        <sz val="12"/>
        <color rgb="FF000000"/>
        <rFont val="Calibri"/>
        <family val="2"/>
      </rPr>
      <t xml:space="preserve">Manejo </t>
    </r>
    <r>
      <rPr>
        <b/>
        <i/>
        <sz val="12"/>
        <color rgb="FF000000"/>
        <rFont val="Calibri"/>
        <family val="2"/>
      </rPr>
      <t>in situ</t>
    </r>
    <r>
      <rPr>
        <sz val="12"/>
        <color rgb="FF000000"/>
        <rFont val="Calibri"/>
        <family val="2"/>
      </rPr>
      <t> </t>
    </r>
  </si>
  <si>
    <t>Intervenção sobre espécimes da fauna em seu habitat natural visando à manutenção e recuperação de populações viáveis (IN ICMBio Nº 5/2021).  </t>
  </si>
  <si>
    <t>Manejo integrado</t>
  </si>
  <si>
    <r>
      <rPr>
        <sz val="12"/>
        <color rgb="FF000000"/>
        <rFont val="Calibri"/>
        <family val="2"/>
      </rPr>
      <t>Toda ação planejada visando à conservação de um táxon, que inclua a movimentação de espécimes em condição</t>
    </r>
    <r>
      <rPr>
        <i/>
        <sz val="12"/>
        <color rgb="FF000000"/>
        <rFont val="Calibri"/>
        <family val="2"/>
      </rPr>
      <t xml:space="preserve"> in situ</t>
    </r>
    <r>
      <rPr>
        <sz val="12"/>
        <color rgb="FF000000"/>
        <rFont val="Calibri"/>
        <family val="2"/>
      </rPr>
      <t xml:space="preserve"> e </t>
    </r>
    <r>
      <rPr>
        <i/>
        <sz val="12"/>
        <color rgb="FF000000"/>
        <rFont val="Calibri"/>
        <family val="2"/>
      </rPr>
      <t>ex situ</t>
    </r>
    <r>
      <rPr>
        <sz val="12"/>
        <color rgb="FF000000"/>
        <rFont val="Calibri"/>
        <family val="2"/>
      </rPr>
      <t>, considerando-os como uma
população integrada (IN ICMBio Nº 5/2021).</t>
    </r>
  </si>
  <si>
    <r>
      <t>Normativas</t>
    </r>
    <r>
      <rPr>
        <sz val="12"/>
        <color rgb="FF000000"/>
        <rFont val="Calibri"/>
        <family val="2"/>
      </rPr>
      <t> </t>
    </r>
  </si>
  <si>
    <t>Proposição de elaboração, revisão ou alteração de diretrizes, regras ou normas e articulação com outros órgãos nas diferentes esferas para sua efetiva incorporação e implementação em seus instrumentos legais.    </t>
  </si>
  <si>
    <r>
      <t>Ordenamento e gestão territorial</t>
    </r>
    <r>
      <rPr>
        <sz val="12"/>
        <color rgb="FF000000"/>
        <rFont val="Calibri"/>
        <family val="2"/>
      </rPr>
      <t> </t>
    </r>
  </si>
  <si>
    <t>Estratégias que orientem a priorização das ações necessárias para uma gestão adequada do território (ordenamento territorial, áreas prioritárias, zoneamento urbano)  </t>
  </si>
  <si>
    <r>
      <t>Pesquisa </t>
    </r>
    <r>
      <rPr>
        <sz val="12"/>
        <color rgb="FF000000"/>
        <rFont val="Calibri"/>
        <family val="2"/>
      </rPr>
      <t> </t>
    </r>
  </si>
  <si>
    <t>Monitoramento, investigação e produção de conhecimento técnico-científico. </t>
  </si>
  <si>
    <t xml:space="preserve">Unidade de Conservação </t>
  </si>
  <si>
    <t>Unidades de Conservação- Criação, implementação, ampliação de unidades do SNUC e áreas protegidas. </t>
  </si>
  <si>
    <r>
      <t>Uso Sustentável</t>
    </r>
    <r>
      <rPr>
        <sz val="12"/>
        <color rgb="FF000000"/>
        <rFont val="Calibri"/>
        <family val="2"/>
      </rPr>
      <t> </t>
    </r>
  </si>
  <si>
    <t>Utilização racional de componentes da biodiversidade, mantendo seu potencial para atender às necessidades das gerações presentes e futuras (Adaptado da CDB - Decreto Legislativo nº 2, de 1994) - Mitigação e melhoria em equipamentos e estrutura.  </t>
  </si>
  <si>
    <t>PLANO DE AÇÃO NACIONAL DE CONSERVAÇÃO DE ESPÉCIES AMEAÇADAS DE EXTINÇÃO - PAN</t>
  </si>
  <si>
    <t>Objetivo geral do PAN</t>
  </si>
  <si>
    <t>Data da monitoria</t>
  </si>
  <si>
    <t>Agrupada</t>
  </si>
  <si>
    <t>Excluída</t>
  </si>
  <si>
    <t>PLANEJAMENTO DO PAN</t>
  </si>
  <si>
    <t xml:space="preserve">SITUAÇÃO ATUAL </t>
  </si>
  <si>
    <t>REPROGRAMAÇÃO DO PAN</t>
  </si>
  <si>
    <t>OBJETIVOS ESPECÍFICOS</t>
  </si>
  <si>
    <t>Nº</t>
  </si>
  <si>
    <t>Localização</t>
  </si>
  <si>
    <t>Ação não iniciada ou não concluída no prazo previsto</t>
  </si>
  <si>
    <t>Revisão das observações</t>
  </si>
  <si>
    <t>Início</t>
  </si>
  <si>
    <t>Fim</t>
  </si>
  <si>
    <t>Localidades</t>
  </si>
  <si>
    <t>Área de Relevância</t>
  </si>
  <si>
    <t>Texto objetivo 1</t>
  </si>
  <si>
    <t>1.1</t>
  </si>
  <si>
    <t>x</t>
  </si>
  <si>
    <t>1.2</t>
  </si>
  <si>
    <t>1.3</t>
  </si>
  <si>
    <t>1.4</t>
  </si>
  <si>
    <t>1.5</t>
  </si>
  <si>
    <t>1.6</t>
  </si>
  <si>
    <t>1.7</t>
  </si>
  <si>
    <t>1.8</t>
  </si>
  <si>
    <t>X</t>
  </si>
  <si>
    <t>1.9</t>
  </si>
  <si>
    <t>1.10</t>
  </si>
  <si>
    <t>1.11</t>
  </si>
  <si>
    <t>1.12</t>
  </si>
  <si>
    <t>1.13</t>
  </si>
  <si>
    <t>1.14</t>
  </si>
  <si>
    <t>1.15</t>
  </si>
  <si>
    <t>Texto objetivo 2</t>
  </si>
  <si>
    <t>2.1</t>
  </si>
  <si>
    <t>2.2</t>
  </si>
  <si>
    <t>2.3</t>
  </si>
  <si>
    <t>2.4</t>
  </si>
  <si>
    <t>2.5</t>
  </si>
  <si>
    <t>2.6</t>
  </si>
  <si>
    <t>2.7</t>
  </si>
  <si>
    <t>2.8</t>
  </si>
  <si>
    <t>2.9</t>
  </si>
  <si>
    <t>2.10</t>
  </si>
  <si>
    <t>2.11</t>
  </si>
  <si>
    <t>2.12</t>
  </si>
  <si>
    <t>2.13</t>
  </si>
  <si>
    <t>2.14</t>
  </si>
  <si>
    <t>2.15</t>
  </si>
  <si>
    <t>Texto objetivo 3</t>
  </si>
  <si>
    <t>3.1</t>
  </si>
  <si>
    <t>ação 3</t>
  </si>
  <si>
    <t>3.2</t>
  </si>
  <si>
    <t>3.3</t>
  </si>
  <si>
    <t>3.4</t>
  </si>
  <si>
    <t>3.5</t>
  </si>
  <si>
    <t>3.6</t>
  </si>
  <si>
    <t>3.7</t>
  </si>
  <si>
    <t>3.8</t>
  </si>
  <si>
    <t>3.9</t>
  </si>
  <si>
    <t>3.10</t>
  </si>
  <si>
    <t>3.11</t>
  </si>
  <si>
    <t>3.12</t>
  </si>
  <si>
    <t>3.13</t>
  </si>
  <si>
    <t>3.14</t>
  </si>
  <si>
    <t>3.15</t>
  </si>
  <si>
    <t>Texto objetivo 4</t>
  </si>
  <si>
    <t>4.1</t>
  </si>
  <si>
    <t>ação 4</t>
  </si>
  <si>
    <t>4.2</t>
  </si>
  <si>
    <t>4.3</t>
  </si>
  <si>
    <t>4.4</t>
  </si>
  <si>
    <t>4.5</t>
  </si>
  <si>
    <t>4.6</t>
  </si>
  <si>
    <t>4.7</t>
  </si>
  <si>
    <t>4.8</t>
  </si>
  <si>
    <t>4.9</t>
  </si>
  <si>
    <t>4.10</t>
  </si>
  <si>
    <t>4.11</t>
  </si>
  <si>
    <t>4.12</t>
  </si>
  <si>
    <t>4.13</t>
  </si>
  <si>
    <t>4.14</t>
  </si>
  <si>
    <t>4.15</t>
  </si>
  <si>
    <t>Texto objetivo 5</t>
  </si>
  <si>
    <t>5.1</t>
  </si>
  <si>
    <t>ação 5</t>
  </si>
  <si>
    <t>5.2</t>
  </si>
  <si>
    <t>5.3</t>
  </si>
  <si>
    <t>5.4</t>
  </si>
  <si>
    <t>5.5</t>
  </si>
  <si>
    <t>5.6</t>
  </si>
  <si>
    <t>5.7</t>
  </si>
  <si>
    <t>5.8</t>
  </si>
  <si>
    <t>5.9</t>
  </si>
  <si>
    <t>5.10</t>
  </si>
  <si>
    <t>5.11</t>
  </si>
  <si>
    <t>5.12</t>
  </si>
  <si>
    <t>5.13</t>
  </si>
  <si>
    <t>5.14</t>
  </si>
  <si>
    <t>5.15</t>
  </si>
  <si>
    <t>Texto objetivo 6</t>
  </si>
  <si>
    <t>6.1</t>
  </si>
  <si>
    <t>ação 6</t>
  </si>
  <si>
    <t>6.2</t>
  </si>
  <si>
    <t>6.3</t>
  </si>
  <si>
    <t>6.4</t>
  </si>
  <si>
    <t>6.5</t>
  </si>
  <si>
    <t>6.6</t>
  </si>
  <si>
    <t>6.7</t>
  </si>
  <si>
    <t>6.8</t>
  </si>
  <si>
    <t>6.9</t>
  </si>
  <si>
    <t>6.10</t>
  </si>
  <si>
    <t>6.11</t>
  </si>
  <si>
    <t>6.12</t>
  </si>
  <si>
    <t>6.13</t>
  </si>
  <si>
    <t>6.14</t>
  </si>
  <si>
    <t>6.15</t>
  </si>
  <si>
    <t>Texto objetivo 7</t>
  </si>
  <si>
    <t>7.1</t>
  </si>
  <si>
    <t>ação 7</t>
  </si>
  <si>
    <t>7.2</t>
  </si>
  <si>
    <t>7.3</t>
  </si>
  <si>
    <t>7.4</t>
  </si>
  <si>
    <t>7.5</t>
  </si>
  <si>
    <t>7.6</t>
  </si>
  <si>
    <t>7.7</t>
  </si>
  <si>
    <t>7.8</t>
  </si>
  <si>
    <t>7.9</t>
  </si>
  <si>
    <t>7.10</t>
  </si>
  <si>
    <t>7.11</t>
  </si>
  <si>
    <t>7.12</t>
  </si>
  <si>
    <t>7.13</t>
  </si>
  <si>
    <t>7.14</t>
  </si>
  <si>
    <t>7.15</t>
  </si>
  <si>
    <t>Texto objetivo 8</t>
  </si>
  <si>
    <t>8.1</t>
  </si>
  <si>
    <t>ação 8</t>
  </si>
  <si>
    <t>8.2</t>
  </si>
  <si>
    <t>8.3</t>
  </si>
  <si>
    <t>8.4</t>
  </si>
  <si>
    <t>8.5</t>
  </si>
  <si>
    <t>8.6</t>
  </si>
  <si>
    <t>8.7</t>
  </si>
  <si>
    <t>8.8</t>
  </si>
  <si>
    <t>8.9</t>
  </si>
  <si>
    <t>8.10</t>
  </si>
  <si>
    <t>8.11</t>
  </si>
  <si>
    <t>8.12</t>
  </si>
  <si>
    <t>8.13</t>
  </si>
  <si>
    <t>8.14</t>
  </si>
  <si>
    <t>8.15</t>
  </si>
  <si>
    <t>Texto objetivo 9</t>
  </si>
  <si>
    <t>9.1</t>
  </si>
  <si>
    <t>ação 9</t>
  </si>
  <si>
    <t>9.2</t>
  </si>
  <si>
    <t>9.3</t>
  </si>
  <si>
    <t>9.4</t>
  </si>
  <si>
    <t>9.5</t>
  </si>
  <si>
    <t>9.6</t>
  </si>
  <si>
    <t>9.7</t>
  </si>
  <si>
    <t>9.8</t>
  </si>
  <si>
    <t>9.9</t>
  </si>
  <si>
    <t>9.10</t>
  </si>
  <si>
    <t>9.11</t>
  </si>
  <si>
    <t>9.12</t>
  </si>
  <si>
    <t>9.13</t>
  </si>
  <si>
    <t>9.14</t>
  </si>
  <si>
    <t>9.15</t>
  </si>
  <si>
    <t>Texto objetivo 10</t>
  </si>
  <si>
    <t>10.1</t>
  </si>
  <si>
    <t>ação 10</t>
  </si>
  <si>
    <t>10.2</t>
  </si>
  <si>
    <t>10.3</t>
  </si>
  <si>
    <t>10.4</t>
  </si>
  <si>
    <t>10.5</t>
  </si>
  <si>
    <t>10.6</t>
  </si>
  <si>
    <t>10.7</t>
  </si>
  <si>
    <t>10.8</t>
  </si>
  <si>
    <t>10.9</t>
  </si>
  <si>
    <t>10.10</t>
  </si>
  <si>
    <t>10.11</t>
  </si>
  <si>
    <t>10.12</t>
  </si>
  <si>
    <t>10.13</t>
  </si>
  <si>
    <t>10.14</t>
  </si>
  <si>
    <t>10.15</t>
  </si>
  <si>
    <t>PLANEJAMENTO DE NOVAS AÇÕES</t>
  </si>
  <si>
    <t>NOVAS AÇÕES:</t>
  </si>
  <si>
    <t>OBJETIVO ESPECÍFICO</t>
  </si>
  <si>
    <t>Área de relevância</t>
  </si>
  <si>
    <t>INSERIR O NOME DO OBJETIVO ESPECÍFICO</t>
  </si>
  <si>
    <t>Inserir nova ação</t>
  </si>
  <si>
    <t>OBJETIVO</t>
  </si>
  <si>
    <t>Objetivo Geral do PAN</t>
  </si>
  <si>
    <t>PAINEL DE GESTÃO DO PAN</t>
  </si>
  <si>
    <t>RESUMO DA SITUAÇÃO DAS AÇÕES DO PAN</t>
  </si>
  <si>
    <t>SITUAÇÃO ATUAL DAS AÇÕES - 1ª MONITORIA</t>
  </si>
  <si>
    <t>SITUAÇÃO DAS AÇÕES</t>
  </si>
  <si>
    <t xml:space="preserve">MONITORIA </t>
  </si>
  <si>
    <t>%</t>
  </si>
  <si>
    <t>PÓS MONITORIA</t>
  </si>
  <si>
    <t xml:space="preserve"> Excluída ou Agrupada - Pós-monitoria</t>
  </si>
  <si>
    <t xml:space="preserve"> Início planejado é posterior ao período monitorado</t>
  </si>
  <si>
    <t xml:space="preserve"> Não iniciada ou não concluída</t>
  </si>
  <si>
    <t xml:space="preserve"> Em andamento com problemas de realização</t>
  </si>
  <si>
    <t xml:space="preserve"> Em andamento no período previsto </t>
  </si>
  <si>
    <t xml:space="preserve"> Concluída</t>
  </si>
  <si>
    <t xml:space="preserve"> Ações Novas - Pós-monitoria</t>
  </si>
  <si>
    <r>
      <t xml:space="preserve"> </t>
    </r>
    <r>
      <rPr>
        <b/>
        <sz val="11"/>
        <color theme="0"/>
        <rFont val="Calibri"/>
        <family val="2"/>
        <scheme val="minor"/>
      </rPr>
      <t>TOTAL DE AÇÕES DO PAN</t>
    </r>
  </si>
  <si>
    <t xml:space="preserve"> Ações Agrupadas na Monitoria</t>
  </si>
  <si>
    <t xml:space="preserve"> Ações Excluídas na Monitoria</t>
  </si>
  <si>
    <t>PAINEL DE OBJETIVOS ESPECÍFICOS DO PAN</t>
  </si>
  <si>
    <t>Número de Objetivos Específicos</t>
  </si>
  <si>
    <t>Objetivos Específicos</t>
  </si>
  <si>
    <t>Ações</t>
  </si>
  <si>
    <t>OBJETIVO 1</t>
  </si>
  <si>
    <t>OBJETIVO 2</t>
  </si>
  <si>
    <t>OBJETIVO 3</t>
  </si>
  <si>
    <t>OBJETIVO 4</t>
  </si>
  <si>
    <t>OBJETIVO 5</t>
  </si>
  <si>
    <t>OBJETIVO 6</t>
  </si>
  <si>
    <t>OBJETIVO 7</t>
  </si>
  <si>
    <t>OBJETIVO 8</t>
  </si>
  <si>
    <t>OBJETIVO 9</t>
  </si>
  <si>
    <t>OBJETIVO 10</t>
  </si>
  <si>
    <t>SITUAÇÃO ATUAL DAS AÇÕES - 2ª MONITORIA</t>
  </si>
  <si>
    <t xml:space="preserve"> Não iniciada ou não concluída no prazo previsto</t>
  </si>
  <si>
    <t>SITUAÇÃO ATUAL DAS AÇÕES - 3ª MONITORIA</t>
  </si>
  <si>
    <t>Data da Monitoria 4</t>
  </si>
  <si>
    <t>SITUAÇÃO ATUAL DAS AÇÕES - 4ª MONITORIA</t>
  </si>
  <si>
    <t>Data da Monitoria Final</t>
  </si>
  <si>
    <t>Ação iniciada, mas não concluída no período previsto</t>
  </si>
  <si>
    <t>SITUAÇÃO ATUAL DAS AÇÕES - MONITORIA FINAL</t>
  </si>
  <si>
    <t>Não iniciada ou não concluída</t>
  </si>
  <si>
    <t>Iniciada e não concluída no período previsto</t>
  </si>
  <si>
    <t>Concluída</t>
  </si>
  <si>
    <t>TOTAL DE AÇÕES DO PAN</t>
  </si>
  <si>
    <t>Data da monitoria 1</t>
  </si>
  <si>
    <t>Data da monitoria 2</t>
  </si>
  <si>
    <t>Data da monitoria 3</t>
  </si>
  <si>
    <t>Data da monitoria 4</t>
  </si>
  <si>
    <t>Data da monitoria 5</t>
  </si>
  <si>
    <t>Plano de Ação Nacional para a Conservação dos Insetos Polinizadores Ameaçados de Extinção - PAN Insetos Polinizadores</t>
  </si>
  <si>
    <t>Reduzir o risco de extinção dos insetos polinizadores, com ações integradas da sociedade civil e instituições governamentais, promovendo a conservação de seus habitats e a manutenção das funções e serviços ecossistêmicos de polinização</t>
  </si>
  <si>
    <t>04/03/2024 - 12/03/2024 (virtual)</t>
  </si>
  <si>
    <t>2.16</t>
  </si>
  <si>
    <t>2.17</t>
  </si>
  <si>
    <t>2.18</t>
  </si>
  <si>
    <t>2.19</t>
  </si>
  <si>
    <t>2.20</t>
  </si>
  <si>
    <t>2.21</t>
  </si>
  <si>
    <t>2.22</t>
  </si>
  <si>
    <t>2.23</t>
  </si>
  <si>
    <t>2.24</t>
  </si>
  <si>
    <t>2.25</t>
  </si>
  <si>
    <t>2.26</t>
  </si>
  <si>
    <t>Propor a inserção curricular de temas relacionados à proteção e manejo de insetos polinizadores, sua importância, melhores práticas agroambientais e uso sustentável nos cursos técnicos e superiores relacionados às ciências agrárias, da natureza, ambientais, medicina veterinária e de formação de professores</t>
  </si>
  <si>
    <t>Proposta encaminhada aos órgãos competentes</t>
  </si>
  <si>
    <t>As instituições incorporarem as temáticas relacionadas aos insetos polinizadores nos cursos técnicos e superiores</t>
  </si>
  <si>
    <t>André Rech (UFVJM)</t>
  </si>
  <si>
    <t>Ponto focal NG4-Paula Calaça (FUNED); Maria Cristina Lorenzon (UFRRJ)</t>
  </si>
  <si>
    <t>Em todo país</t>
  </si>
  <si>
    <t>Todos os NGs</t>
  </si>
  <si>
    <t>Produzir e divulgar materiais sobre o papel dos polinizadores silvestres na agricultura, da diversificação de cultivos e a transição agroecológica, com foco na conservação dos polinizadores e na manutenção do serviço de polinização nos agroecossistemas</t>
  </si>
  <si>
    <t>Manual de boas práticas agroecológicas e produção orgânica; Materiais educativos, metodologias e conhecimento disponibilizados para as instituições e órgãos de ATER</t>
  </si>
  <si>
    <t>Maior disponibilização de informações que propiciem a conservação de polinizadores e o serviço de polinização na agricultura</t>
  </si>
  <si>
    <t>Kátia Braga (Embrapa Meio Ambiente)</t>
  </si>
  <si>
    <t>70.000.00</t>
  </si>
  <si>
    <t>Ana Luiza Bovoy (LERF-USP), Maria Cristina Lorenzon (UFRRJ)</t>
  </si>
  <si>
    <t>Áreas estratégicas para a conservação das espécies-alvo do PAN; SP, MG, RJ</t>
  </si>
  <si>
    <t>Focar nas áreas prioritárias para conservação dos polinizadores (Priscilla);
Auxilia a ação 1.3;
O levantamento será realizado com agricultores familiares, na presença e participação de agentes de ATER, em oficinas-piloto presenciais, das quais também sairão propostas (protótipos) de materiais para sensibilização e capacitação de outros agentes das redes de ATER. Assim, a partir de demandas concretas de conhecimento sobre a temática, esses outros agentes uma vez sensibilizados e capacitados estarão aptos a sensibilizar e capacitar outros agricultores. De acordo com a natureza do conhecimento demandado, será possível definir as metodologias mais adequadas a serem empregadas para o uso dos materiais propostos pelos próprios agricultores, juntamente com os agentes de ATER.</t>
  </si>
  <si>
    <t>Apoiar a assistência técnica para capacitar os agricultores para manutenção do serviço de polinização e diminuição do uso de agrotóxicos incluindo: manejo integrado de pragas e doenças, diversificação de cultivos e a transição agroecológica</t>
  </si>
  <si>
    <t>Projetos de qualificação, sensibilização e capacitação de agentes de ATER; Curso de capacitação para pequenos produtores; Divulgação sobre a adoção de técnicas alternativas ao uso de agrotóxicos nos empreendimentos produtivos de larga escala, especialmente naqueles dependentes de polinizadores</t>
  </si>
  <si>
    <t>Diminuição do uso de agrotóxicos e utilização de práticas amigáveis aos polinizadores</t>
  </si>
  <si>
    <t>José Luis (Emater/MG)</t>
  </si>
  <si>
    <t>150.000.00</t>
  </si>
  <si>
    <t>Ponto focal NG5-Silvia Pizzol; Osmar Mosca (CATI/APAER-SP), Carolina Matos (CATI-CDRS/SAA-SP), Ana Assad (Associação A.B.E.L.H.A.), Carlos Morais (EMATER-DF)</t>
  </si>
  <si>
    <t>MG</t>
  </si>
  <si>
    <t>Ver ação 1.2. Visar o aumento da rentabilidade; Colaborar com a elaboração da Política Nacional de Uso e Conservação dos Serviços de Polinização e dos Polinizadores; 
Capacitar também os técnicos das empresas de agrotóxicos, pois muitas vezes eles são os responsáveis pela assistência técnica aos chamados "produtores parceiros".
APAER (Associação Paulista de Extensão Rural), faz parte da FASER (Federação Nacional dos Trabalhadores da Assistência Técnica, Extensão Rural e da Pesquisa do Setor Público Agrícola do Brasil);</t>
  </si>
  <si>
    <t>Incentivar estudos para proposição de zonas livres de agrotóxicos em áreas de ocorrência de insetos polinizadores ameaçados</t>
  </si>
  <si>
    <t>Projeto de pesquisas para definição de zonas de exclusão de agrotóxico; Editais e Chamadas para Pesquisa de zonas de exclusão de agrotóxico;</t>
  </si>
  <si>
    <t>Redução dos impactos causados pelos agrotóxicos</t>
  </si>
  <si>
    <t>Onildo Marini (CBC/ICMBio)</t>
  </si>
  <si>
    <t>90.000.00</t>
  </si>
  <si>
    <t>Ingrid Gruber (MAPA/SDI/CGPA)</t>
  </si>
  <si>
    <t>Áreas estratégicas para a conservação das espécies-alvo do PAN; Mosaicos de Unidades de Conservação da Serra do Cipó, do Quadrilátero Ferrífero e do Alto Jequitinhonha - Serra do Cabral</t>
  </si>
  <si>
    <t>Incluir no texto da PL 6670/2016 que institui a Política Nacional de Redução de Agrotóxicos (PNARA) (prevê a criação de zonas de uso restrito e zonas livres de agrotóxicos, sobretudo perto de moradias, escolas, recursos hídricos e áreas ambientalmente protegidas), as áreas de ocorrência de insetos polinizadores ameaçados ou buscar formas para que as áreas de ocorrência de insetos polinizadores ameaçados fossem incluídas na(s) legislação(ões) pertinentes, como áreas ambientalmente protegidas; 
focar esforços nas classes de agrotóxicos comprovadamente danosas aos insetos polinizadores, como neonicotinóides (imidaclopride, thiametoxan, clotianidina e pirazóis (fipronil)</t>
  </si>
  <si>
    <t>Propor e colaborar com a construção da Política Nacional de Uso e Conservação dos Serviços de Polinização e dos Polinizadores</t>
  </si>
  <si>
    <t>Proposta de projeto de lei com os dispositivos que foram feitos neste PAN</t>
  </si>
  <si>
    <t>Legilsação de proteção aos polinizadores implementada</t>
  </si>
  <si>
    <t>Kayna Agostini (REBIPP; UFSCAR)</t>
  </si>
  <si>
    <t>Ponto focal NG4-André Rech (UFVJM); Ingrid Gruber (MAPA/SDI/CGPA), Marcella Teixeira (MAPA), Carolina Matos (SAA-SP), Leandro Freitas (JBRJ), Ana Assad (Associação A.B.E.L.H.A.), José Eustáquio dos Santos Júnior (AMPLO/UFMG), Tereza Cristina Giannini (Instituto Tecnológico Vale), Ana Luiza Bovoy (LERF-USP), Juliana Hipólito (UFBA)</t>
  </si>
  <si>
    <t>Ação transversal</t>
  </si>
  <si>
    <t>Incentivar estudos para proposição de parâmetros de toxicidade de metais pesados para polinizadores</t>
  </si>
  <si>
    <t>Relatórios com parâmetros de toxicidade de metais pesados para polinizadores definidos e encaminhados aos órgãos competentes</t>
  </si>
  <si>
    <t>Redução de substâncias tóxicas sobre os polinizadores</t>
  </si>
  <si>
    <t>Yasmine Antonini (UFOP)</t>
  </si>
  <si>
    <t>José Eustáquio dos Santos Júnior (AMPLO/UFMG)</t>
  </si>
  <si>
    <t>https://br.boell.org/sites/default/files/agrotoxicos-no-brasil-mobile.pdf</t>
  </si>
  <si>
    <t>Propor aos órgãos competentes um programa de monitoramento de resíduos de agrotóxicos em diferentes matrizes (solo, água, plantas) nas áreas de ocorrência das espécies focais do PAN</t>
  </si>
  <si>
    <t>Proposta de programa nacional de monitoramento dos acidentes de mortalidade de abelhas com análise de resíduos de agrotóxicos</t>
  </si>
  <si>
    <t>Programa de monitoramento implementado</t>
  </si>
  <si>
    <t>Roberta Nocelli (UFSCar)</t>
  </si>
  <si>
    <t>José Eustáquio dos Santos Júnior (AMPLO/UFMG), Ana Assad (Associação A.B.E.L.H.A.), Andrigo Monroe Pereira (Eurofins), Roberto Araujo (CROPLIFE Brasil)</t>
  </si>
  <si>
    <t>Áreas estratégicas para a conservação das espécies-alvo do PAN</t>
  </si>
  <si>
    <t>Colaborar com a elaboração da Política Nacional de Uso e Conservação dos Serviços de Polinização e dos Polinizadores</t>
  </si>
  <si>
    <t>Articular com órgãos e instituições de fomento o estímulo a editais/fontes para pesquisas científicas no campo de avaliação de impacto dos agrotóxicos e outras substâncias tóxicas sobre as populações de insetos polinizadores alvos do PAN e os recursos por eles explorados</t>
  </si>
  <si>
    <t>Proposta de editais de pesquisas sobre a avaliação de risco e padrões de segurança no uso de agrotóxicos, utilizando como parâmetro os efeitos letais e subletais em abelhas nativas em diversas fases de seu desenvolvimento</t>
  </si>
  <si>
    <t>Redução do impacto de agrotóxico sobre os insetos polinizadores</t>
  </si>
  <si>
    <t>Pontos focais: NG3-Favízia Freitas de Oliveira (UFBA), NG4-André Rech (UFVJM), NG5-Leandro Freitas (JBRJ); Patricia Tavares (CPRH-PE), Ana Assad (Associação A.B.E.L.H.A.)</t>
  </si>
  <si>
    <t>Possíveis estudos a serem desenvolvidos: Lista dos produtos químicos mais agressivos para os insetos polinizadores para propor restrições nas áreas de ocorrência das espécies do PAN; Indicação das áreas de maior uso de agrotóxicos para propor restrições nas áreas de ocorrência das espécies do PAN; Articular o fomento a pesquisas para mapeamento da dinâmica da paisagem e do uso de agrotóxicos nas áreas de ocorrência dos insetos polinizadores alvo do PAN</t>
  </si>
  <si>
    <t>Sistematizar as evidências de mortalidade de abelhas por agrotóxicos visando a proposição de ações de conservação</t>
  </si>
  <si>
    <t>Relatório com os efeitos dos agrotóxicos sobre os polinizadores</t>
  </si>
  <si>
    <t>Redução do uso de agrotóxicos</t>
  </si>
  <si>
    <t>100.000.00</t>
  </si>
  <si>
    <t>Ponto focal NG2-Favízia Freitas de Oliveira (UFBA); José Eustáquio dos Santos Júnior (AMPLO/UFMG), Alexandre Krob (Instituto Curicaca), Betina Blochtein (PUC-RS), Andrigo Monroe Pereira (Eurofins), Roberto Araujo (CROPLIFE Brasil), Carlos Morais (EMATER-DF)</t>
  </si>
  <si>
    <t>Produtos podem subsidiar a Política Nacional de Uso e Conservação dos Serviços de Polinização e dos Polinizadores; Compilação dos conhecimentos sobre o uso de medidas mitigadoras como o barreiramento efetivo para redução da deriva aérea de agrotóxicos (ver a lei estadual José Maria do Tomé - nº 16.820/19);
Focar esforços nas classes de agrotóxicos comprovadamente danosas aos insetos polinizadores, como neonicotinóides (imidaclopride, thiametoxan, clotianidina e pirazóis (fipronil); Auxilia a ação 1.11;
Subsídios para elaboração de normas para mitigação dos efeitos, a proibição ou a restrição da pulverização com agrotóxicos em áreas de interesse para a conservação e outras normas de restrição para produtos comprovados como danosos aos insetos polinizadores</t>
  </si>
  <si>
    <t>Avaliar as políticas atualmente existentes sobre polinizadores, serviço ecossistêmico de polinização e agrotóxicos</t>
  </si>
  <si>
    <t>Relatórios sobre a avaliação de eficácia das políticas existentes</t>
  </si>
  <si>
    <t>Ana Assad (Associação A.B.E.L.H.A.)</t>
  </si>
  <si>
    <t>45.000.00</t>
  </si>
  <si>
    <t>Ingrid Gruber (MAPA), Roberta Nocelli (UFSCar)</t>
  </si>
  <si>
    <t>Análise de impacto regulatório ex post (OCDE); análise posterior; Manual da Casa Civil</t>
  </si>
  <si>
    <t>Subsidiar os órgãos competentes com informações obtidas a partir das ações de pesquisa que contribuam na delimitação das áreas prioritárias e produtos para fiscalização do uso de agrotóxicos</t>
  </si>
  <si>
    <t>Cartilhas elaboradas;
Relatórios elaborados e encaminhados aos órgãos competentes</t>
  </si>
  <si>
    <t>60.000.00</t>
  </si>
  <si>
    <t>Pontos focais: NG3-Favízia Freitas de Oliveira (UFBA), NG5-Leandro Freitas (JBRJ); Ingrid Gruber (MAPA), Maria Cristina Lorenzon (UFRRJ), Ana Assad (Associação A.B.E.L.H.A.)</t>
  </si>
  <si>
    <t>Ver Ação 1.9; Observar que sejam atendidas as especificidades dos produtos conforme rótulo dos produtos, especialmente aquelas relacionadas ao tipo de lavoura, tipo de praga, período de aplicação (de preferência fora do período de floração da cultura), quantidade, horário e formas de aplicação</t>
  </si>
  <si>
    <t>Promover ações de educação ambiental sobre a importância da conservação dos insetos polinizadores, destacando sua função social, ambiental e econômica</t>
  </si>
  <si>
    <t>Relatório de Atividades de sensibilização desenvolvidas pelas Instituições proponentes da atividade; Vídeos educomunicativos; Catálogo de Conscientização sobre a importância dos polinizadores e indicação de atividades individuais: do setor produtivo e dos agentes de estado; Atividades educativas realizadas em escolas e com agentes do setor produtivo, e à distância; Documento elaborado e divulgado a respeito dos efeitos dos agrotóxicos sobre os polinizadores para quem utiliza, comercializa, prescreve e para agentes de órgãos regulatórios, fiscalizadores e conselhos profissionais); Cartilha e outros materiais técnicos pedagógicos elaborado em conjunto com as Instituições de cada Bioma de cada estado;</t>
  </si>
  <si>
    <t>População sensibilizada sobre a importância da conservação dos insetos polinizadores</t>
  </si>
  <si>
    <t>Alessandra Azevedo (SEMAS-PA)</t>
  </si>
  <si>
    <t>230.000.00</t>
  </si>
  <si>
    <t>Pontos focais: NG1-Marlúcia Martins (MPEG), NG4-Alexsander Azevedo (Instituto Biotrópicos), NG5-Cynira da Silva Gabriel (Consultora Independente), NG6-Kleber Del Claro (UFU); Gilson Miranda (Associação Caatinga), Aline Andrade (CEMAFAUNA/UNIVASF), Maria Cristina Vieira (Associação de RPPNs), Bruno Martins (IAT-PR), Nivia Pereira (IDEFLOR-Bio), Gustavo Feliciano (FF-SP), Carolina Matos (CATI-CDRS/SAA-SP), Alistair Campbell (Embrapa), Andressa Lima (JBRJ), Marianna Pinho (INEMA-BA), Augusto Ventura (FJPO-Campinas), Alexandre Krob (Instituto Curicaca), Amabílio Camargo (Embrapa Cerrados), Ana Claudia Silva (MPEG), Ana Luiza Bovoy (LERF-USP), Maíra Figueiredo Goulart (UFVJM), Ana Assad (Associação A.B.E.L.H.A.), Laura Braga (UFOP), Eliana Fontes (Embrapa), Carlos Morais (EMATER-DF), Felipe Saldanha (ABPEducom), Amabílio Camargo (Embrapa Cerrados), Helena Maura Torezan Silingardi (UFU), Márcia Ribeiro (Embrapa Semiárido), Karina Schmidt Furieri (UFES), Cristiano Krepsky (FJPO), Maristela Zamoner (ICTBIO/Museu Botânico Municipal de Curitiba), Carmem Pires (Embrapa)</t>
  </si>
  <si>
    <t>Áreas estratégicas para a conservação das espécies-alvo do PAN; PA; MG (municípios do planalto de Diamantina), Mosaico de Áreas Protegidas do Espinhaço: Alto Jequitinhonha-Serra do Cabral</t>
  </si>
  <si>
    <t>Iniciativa Educação Ambiental; Campanhas por rádio (podcast) e redes sociais; Público alvo: produtores rurais e populações locais; considerar os PRADs e projetos de adequação ambiental das propriedades rurais; Trabalhar mídias gráficas com desenhos que facilitem a transmissão da mensagem; Catálogos digitais; campanhas no Dia mundial das abelhas; Projeto "Polinizadores do Brasil" produziu muitas informações, verificar o que pode ser divulgado; Considerar a necessidade de manter áreas livres de contaminantes nas áreas de ocorrência das espécies-alvo do PAN; Indicar o papel dos polinizadores e esclacecer sobre os estressores associados ao processo de ameaça às espécies.
Discutir um canal de divulgação das leis num formato acessível e técnicas gerais, denúncias;
Campanha de divulgação e integração de informações sobre práticas agroecológicas, enfatizando os benefícios da agricultura orgânica e de boas práticas agrícolas; Curso de educação ambiental, abordando a importância dos insetos polinizadores para a conservação ambiental e produção de alimentos; Campanha de reconhecimento do valor intrínseco dos polinizadores e da proteção dos serviços de polinização como um componente permanente do processo de produção agrícola; Divulgação de pesquisas sobre ganho de rendimento de culturas por insetos polinizadores na agricultura orgânica, de forma a viabilizar a produção e o consumo de seus produtos; Elaborar campanhas de informação sobre a fragilidade de restingas e manguezais e a importância desses ambientes para a qualidade de vida em cidades (NG3); Divulgação sobre a importância e o valor dos serviços ambientais associados aos insetos polinizadores e boas práticas de conservação (NG6);</t>
  </si>
  <si>
    <t>Realizar levantamentos da ocorrência das espécies-alvo nas áreas de distribuição potencial visando sanar lacunas geográficas (identificação de novas populações) e identificar seus habitats e plantas associadas</t>
  </si>
  <si>
    <t>Expedições de busca de populações remanescentes de espécies ameaçadas; Relatórios sobre as expedições; Incorporação de dados obtidos pelo PAN à rede SpLink e à base de dados do PAN; Modelagem de habitat das espécies alvo do PAN</t>
  </si>
  <si>
    <t>Projetos de pesquisa em desenvolvimento; catálogos com mapas de distribuição das espécies</t>
  </si>
  <si>
    <t>1.000.000.00</t>
  </si>
  <si>
    <t>Pontos focais: NG1-Patricia Drumond (Embrapa); NG2-Solange Kerpel (UFCG); NG3-Helder Canto (UFV); NG4-Yasmine Antonini (UFOP); Cynira da Silva Gabriel (Consultora Independente), Fernando Dias (UEL), Fernando Silveira (UFMG), Cristiano Menezes (Embrapa), José Eustáquio (AMPLO/UFMG), Favízia Oliveira (UFBA), Bruno Martins (IAT-PR), Marlúcia Martins (MPEG), Eduarda Menezes (BOMA;UFRJ), Augusto Ventura (FJPO-Campinas), Adalberto Medeiros Dantas (LEIIC-UFCG), Jairo Lizandro Schmitt (Feevsle/Cesmac), Jessé Marques da Silva Junior Pavão (Cesmac), Aldenir Feitosa dos Santos (Cesmac), Clauton Fonseca Sampaio (IFMA), Rosileudo Guedes (UFCG), Dora Canhos (CRIA), Laura Braga (UFOP), Ana Assad (Associação A.B.E.L.H.A.), Debora Pires Paula (Embrapa Recursos Genéticos e Biotecnologia), Isabel Alencar (IFES)</t>
  </si>
  <si>
    <t>Incorporação de dados obtidos pelo PAN à rede speciesLink (verificar interface API, https://api.splink.org.br)</t>
  </si>
  <si>
    <t>Estudar a dinâmica populacional, tamanho efetivo e genética de populações de espécies alvo do PAN visando a sua conservação</t>
  </si>
  <si>
    <t>Estudos de ecologia de populações de polinizadores nativos; Relatórios; Artigos</t>
  </si>
  <si>
    <t>Conhecimento das populações de polinizadores ameaçados</t>
  </si>
  <si>
    <t>500.000.00</t>
  </si>
  <si>
    <t>Fernando Dias (UEL), Aline Andrade (CEMAFAUNA/UNIVASF), Bruno Martins (IAT-PR), Andressa Lima (JBRJ)</t>
  </si>
  <si>
    <t>Considerar UCs; incentivar estudos de história natural de lepidópteros para registros florais</t>
  </si>
  <si>
    <t>Identificar e mapear áreas estratégicas e monitorar a perda e alteração da qualidade de habitats para promoção da conectividade visando a manutenção de populações de insetos polinizadores</t>
  </si>
  <si>
    <t>Mapa com as áreas estratégicas para a conservação das espécies-alvo do PAN; Localização de áreas estratégicas para restauração ecológica objetivando a conservação das espécies alvo do PAN; Detalhamento dos mapeamentos existentes de áreas degradadas para priorização da restauração de habitats importantes para o aumento da conectividade da paisagem para as espécies de polinizadores; Relatório com as áreas importantes para monitoramento da perda e alteração da qualidade de habitats</t>
  </si>
  <si>
    <t>Incorporação das áreas priorizadas em políticas públicas para conservação das espécies do PAN</t>
  </si>
  <si>
    <t>52.800.00</t>
  </si>
  <si>
    <t>Aline Andrade (CEMAFAUNA/UNIVASF), Alexandre Krob (Instituto Curicaca), Kleber Del Claro (UFU), Milton Cesar Ribeiro (UNESP/Rio Claro), Fabiano Farah (Viveiro Bioflora), Marlúcia Martins (Aliança pela Restauração na Amazônia), Leandro Freitas (JBRJ;REBIPP;SPIN), Alexandre Sampaio (CBC/ICMBio), Rachel Prado (Embrapa), Julia Shimbo e Magaly Oliveira (MapBiomas)</t>
  </si>
  <si>
    <t>Áreas estratégicas para a conservação das espécies-alvo do PAN; região noroeste do RS; PA; PE; MG; SP</t>
  </si>
  <si>
    <t>Considerar levantamentos florísticos de espécies melitófilas e que sejam usadas para nidificação de polinizadores nativos; Verificar MapBiomas - uso da terra e MapBiomas - Alerta</t>
  </si>
  <si>
    <t>Propor a incorporação de estratégias para manutenção da conectividade de remanescentes de vegetação nativa nas paisagens agrícolas e urbanas no processo de licenciamento ambiental</t>
  </si>
  <si>
    <t>Proposta encaminhada aos órgãos competentes (CAR)</t>
  </si>
  <si>
    <t>Maior conectividade</t>
  </si>
  <si>
    <t>Patrik de Oliveira Aprigio (FJPO), Marlúcia Martins (Aliança pela Restauração na Amazônia)</t>
  </si>
  <si>
    <t>Áreas estratégicas para a conservação das espécies-alvo do PAN; PA; SP</t>
  </si>
  <si>
    <t>Propor aos órgãos competentes a adoção de medidas que possibilitem maior conectividade e diversidade de habitats para os polinizadores e a conservação de habitats nativos no licenciamento de novos empreendimentos agrícolas e na elaboração dos Zoneamentos Ecológicos Econômicos.</t>
  </si>
  <si>
    <t>Relatório com as áreas importantes para a manutenção da diversidade de habitats para os polinizadores alvo do PAN; Proposta encaminhada aos órgãos competentes</t>
  </si>
  <si>
    <t>Maior conectividade e qualidade de habitat</t>
  </si>
  <si>
    <t>Marlúcia Martins (Aliança pela Restauração na Amazônia; MPEG)</t>
  </si>
  <si>
    <t>Áreas estratégicas para a conservação das espécies-alvo do PAN; PA; MA</t>
  </si>
  <si>
    <t>Transversal; Essa ação depende dos produtos da 2.4; Produtos: Elaborar, articular e divulgar diretrizes para orientar o ZEE visando aumentar a conectividade entre áreas importantes para a conservação das espécies alvo; 1) Guia de Boas Práticas para planejamento territorial (orientações técnicas para o planejamento territoral)
2) Reuniões, adesões ao guia</t>
  </si>
  <si>
    <t>Elaborar um programa de monitoramento populacional para espécies-alvo do PAN</t>
  </si>
  <si>
    <t>Programa de monitoramento elaborado (e.g. Nyceryx mielkei)</t>
  </si>
  <si>
    <t>Definição dos parâmetros populacionais das espécies alvo do PAN: distribuição, abundância, variação espaço/temporal nas áreas sugeridas para execução desta ação</t>
  </si>
  <si>
    <t>1.200.000.00</t>
  </si>
  <si>
    <t>Ponto focal NG2-Aline Andrade (CEMAFAUNA/UNIVASF); Fernando Dias (UEL), Fabiano Farah (Bioflora), Marlúcia Martins (MPEG)</t>
  </si>
  <si>
    <t>Áreas estratégicas para a conservação das espécies-alvo do PAN; NG2; Cerrado: sul do MA e sudoeste de MT. UCs: PN da Chapada das Mesas (MA), PN Iguaçú (PR), ESEC da Serra das Araras (MT); PA; PE; BA; PB; CE (Regiões do submédio São Francisco)</t>
  </si>
  <si>
    <t>A questão da implementação deve ser reavaliada na primeira monitoria do PAN e sua forma (centralizada, descentralizada); Posteriormente, o monitoramento poderia ser realizado em áreas regeneradas</t>
  </si>
  <si>
    <t>Desenvolver estudos para avaliar a necessidade de reintrodução nas áreas de ocupação de insetos polinizadores ameaçados</t>
  </si>
  <si>
    <t>Estudos realizados; Relatórios; Artigos publicados</t>
  </si>
  <si>
    <t>José Eustáquio dos Santos Júnior (AMPLO | UFMG)</t>
  </si>
  <si>
    <t>Aline Andrade (CEMAFAUNA/UNIVASF)</t>
  </si>
  <si>
    <t>IN. 05/2021/ - GABIN/ICMBio: Programas de Manejo Populacional de Espécies Ameaçadas da Fauna Brasileira;
Melipona fuliginosa teve redução de extensão de ocorrência, com extinções locais em SP e MG, tornando-a uma potencial candidata a reintrodução nestes estados;</t>
  </si>
  <si>
    <t>Articular o fomento para restauração de habitats das espécies alvo e beneficiadas do PAN nas áreas identificadas como importantes para sua conservação</t>
  </si>
  <si>
    <t>Proposta de fomento para restauração encaminhada</t>
  </si>
  <si>
    <t>Mais recursos disponíveis para a conservação das espécies do PAN</t>
  </si>
  <si>
    <t>Maria Cristina Vieira (Associação de RPPNs), Cynira da Silva Gabriel (Consultora Independente), Carolina Matos (CATI-CDRS/SAA-SP), Desireé SilvaKatia Torres e Alexandre Sampaio (CBC/ICMBio), Marlúcia Martins (Aliança pela Restauração na Amazônia; MPEG), Angela Podolsky e José Eduardo Testa (APAVIVA), SAA/DSMM</t>
  </si>
  <si>
    <t>Áreas estratégicas para a conservação das espécies-alvo do PAN; PA; SP; MG;</t>
  </si>
  <si>
    <t>Associar ao processo de licenciamento/ compensação ambiental; ver ações 2.25 e 2.26; Utilizar na restauração espécies que forneçam recursos para os polinizadores</t>
  </si>
  <si>
    <t>Adequar os protocolos de recuperação de ambientes visando a conservação das espécies alvo do PAN</t>
  </si>
  <si>
    <t>Recomendações aos protocolos de restauração considerando os insetos polinizadores</t>
  </si>
  <si>
    <t>Melhoria da qualidade dos fragmentos de vegetação existentes</t>
  </si>
  <si>
    <r>
      <rPr>
        <sz val="11"/>
        <color theme="1"/>
        <rFont val="Calibri"/>
        <family val="2"/>
      </rPr>
      <t xml:space="preserve">Desireé Silva </t>
    </r>
    <r>
      <rPr>
        <strike/>
        <sz val="11"/>
        <color theme="1"/>
        <rFont val="Calibri"/>
        <family val="2"/>
      </rPr>
      <t>Katia Torres</t>
    </r>
    <r>
      <rPr>
        <sz val="11"/>
        <color theme="1"/>
        <rFont val="Calibri"/>
        <family val="2"/>
      </rPr>
      <t xml:space="preserve"> (CBC/ICMBio)</t>
    </r>
  </si>
  <si>
    <t>20.000.00</t>
  </si>
  <si>
    <t>Maria Cristina Vieira (Associação de RPPNs), Cynira da Silva Gabriel (Consultora Independente), Carolina Matos (CATI-CDRS/SAA-SP), Ana Luiza Bovoy (LERF-USP), Patrik de Oliveira Aprigio (FJPO), Onildo Marini (CBC/ICMBio), Hannah Farinasso (CBC/ICMBio), Alexandre Sampaio (CBC/ICMBio)</t>
  </si>
  <si>
    <t>Enriquecimento com espécies melitófilas/polinizadores e manejo do solo; ver Ação 2.12; Verificar diretrizes e o grupo que deve ser chamado; Avaliação da necessidade de manejo de habitat para a conservação adequada de solos, protegendo locais de nidificação de abelhas e plantas melitófilas</t>
  </si>
  <si>
    <t>Articular a restauração de áreas degradadas propiciando o aumento da conectividade ambiental em áreas estratégicas para conservação das espécies alvo do PAN, considerando os cenários climáticos atuais e futuros</t>
  </si>
  <si>
    <t>Oficina para articulação de ações de restauração ecológica com órgãos financiadores, setor produtivo atuante na conservação, pontos focais dos Estados/Municípios identificados, ONGs, Sociedade Civil; 
Ações de restauração promovidas nas áreas estratégicas para a conservação das espécies-alvo do PAN</t>
  </si>
  <si>
    <t>Ações de restauração implementadas</t>
  </si>
  <si>
    <t>8.000.000.00</t>
  </si>
  <si>
    <t>Pontos focais: NG5 e NG6-Carolina Matos (SAA-SP), 
NG1-Marlúcia Martins (Aliança para Restauração); Josy Zarur Matos (SEMA-RS), Alexandre Krob (Instituto Curicaca), Guilherme Faganello (Embira Ambiental), Eduarda Menezes (BOMA/UFRJ), Laís Santos de Assis (FJPO), Rosana Singer (JB-SEMA/RS), Ana Luiza Bovoy (LERF-USP), Luiz Fernando Duarte de Moraes (Embrapa Agrobiologia), Gudryan Barônio (UFVJM), Leonardo Vieira (IEF-MG), Ana Rovedder (UFSM), Ana Assad (Associação A.B.E.L.H.A.), Desireé SilvaKatia Torres e Alexandre Sampaio (CBC/ICMBio)</t>
  </si>
  <si>
    <t>Áreas estratégicas para a conservação das espécies-alvo do PAN; PA; PE; BA; PB; CE (Regiões do submédio São Francisco); RJ; SP; MG; RS</t>
  </si>
  <si>
    <t>Depende da ação 7.3; Ver Ações 2.4, 2.10, 2.12 e 3.3; Priorizar a utilização das espécies de flora nativa utilizadas pelos polinizadores; Colaborar com a elaboração da Política Nacional de Uso e Conservação dos Serviços de Polinização e dos Polinizadores; 
Incentivar práticas de restauração de ecossistemas que auxiliem na mitigação dos impactos causados pelas mudanças climáticas nos polinizadores e serviços ecossistêmicos associados (NG1, NG6); 
Considerar o PRA e os PRADAS ao longo do processo de adequação ambiental e o uso de espécies benéficas aos polinizadores</t>
  </si>
  <si>
    <t>Divulgar listas com as espécies nativas da flora associadas aos polinizadores e incentivar a produção destas espécies em viveiros, assim como a rede de coleta de sementes, para plantio nos projetos de restauração ecológica, formação de corredores ecológicos e uso em Sistemas Agroflorestais biodiversos</t>
  </si>
  <si>
    <t>Listas de espécies nativa da flora regionais recomendadas encaminhadas; Relatórios</t>
  </si>
  <si>
    <t>Melhoria da qualidade e restauração dos habitats;
Viveiros produzindo espécies nativas;
Espécies nativas sendo utilizadas em projeto de restauração ecológica, formação de corredores ecológicos e uso em sistemas agroflorestais biodiversos;</t>
  </si>
  <si>
    <t>Cynira da Silva Gabriel (Consultora Independente)</t>
  </si>
  <si>
    <t>42.000.00</t>
  </si>
  <si>
    <t>Thais de Faria e Sousa (IEF-MG), Rosana Singer (SEMA-RS), Kátia Braga (Embrapa Meio Ambiente), Laís Santos de Assis (FJPO), Fabiano Farah (Viveiro Bioflora), APAVIVA (Angela Podolsky e José Eduardo Testa), Ana Luiza Bovoy (LERF-USP), Marlúcia Martins (Aliança pela Restauração na Amazônia; MPEG)</t>
  </si>
  <si>
    <t>Áreas estratégicas para a conservação das espécies-alvo do PAN; NG5, NG6</t>
  </si>
  <si>
    <t>Ver Ação 2.10; Ver exemplo da listas de espécies regionais de SP, que permite filtros para seleção do mix de espécies mais adequado para a região; APAVIVA possui sistema de coleta de sementes a partir da matriz de FES Mata Ribeirão Cahoeira /Campinas/SP; Sistemas Agroflorestais biodiversos podem ser utilizados na Reserva Legal e na APP e que também são adotados em áreas comuns por agricultores familiares e que tem enorme potencial para manter a diversidade de polinizadores pela oferta diversificada de recursos ao longo do tempo; 
o plantio de muvuca de sementes também deve ser estimulado.</t>
  </si>
  <si>
    <t>Incentivar o uso de áreas de domínio público para aumentar a conectividade de paisagens amigáveis para polinizadores</t>
  </si>
  <si>
    <t>Indicação de áreas para implantação de paisagens lineares amigáveis para polinizadores, incluindo UCs, APAs, e rodovias que cruzam UCs em áreas de domínio público; Programa de capacitação em ações de proteção aos polinizadores destinado às concessionárias/órgãos que gerenciam áreas urbanas, rodovias e ferrovias para aumentar a conectividade e minimizar os impactos do uso de agrotóxicos</t>
  </si>
  <si>
    <t>Corredores de vegetação nativa implementados em áreas de domínio público das rodovias, proporcionando aumento das conectividade de paisagens amigáveis para polinizadores</t>
  </si>
  <si>
    <t>Fernanda Bucci (IBAMA)</t>
  </si>
  <si>
    <t>Maria Cristina Vieira (Associação de RPPNs), Cynira da Silva Gabriel (Consultora Independente), Carolina Matos (CATI-CDRS/SAA-SP), Patrik de Oliveira Aprigio (FJPO)</t>
  </si>
  <si>
    <t>Áreas estratégicas para a conservação das espécies-alvo do PAN;</t>
  </si>
  <si>
    <t>Utilização das faixas de domínio; "...nas áreas laterais é possível o uso, o qual obedecerá às condições de segurança do trânsito estabelecidas pelo DNIT"; ver ANTT</t>
  </si>
  <si>
    <t>Identificar áreas para aumento da conectividade em uma escala regional nas áreas de ocorrência de espécies ameaçadas para implementação de agregados de reservas legais</t>
  </si>
  <si>
    <t>Relatório com áreas identificadas; mapas</t>
  </si>
  <si>
    <t>Identificar áreas para aumentar conectividade de habitats</t>
  </si>
  <si>
    <t>Leandro Tambosi (UFABC/SPIN)</t>
  </si>
  <si>
    <t>Maria Cristina Vieira (Associação de RPPNs), Cynira da Silva Gabriel (Consultora Independente), Alexandre Krob (Instituto Curicaca), Marlúcia Martins (Aliança pela Restauração na Amazônia; MPEG), Angela Podolsky e José Eduardo Testa (APAVIVA), Bárbara Barros (Fundação Biodiversitas), Julia Shimbo e Magaly Oliveira (MapBiomas)</t>
  </si>
  <si>
    <t>Áreas estratégicas para a conservação das espécies-alvo do PAN; Região noroeste do RS; PA; MG; SP</t>
  </si>
  <si>
    <t>Pode ser adotada por todos os NGs; relacionada a ação 2.4</t>
  </si>
  <si>
    <t>Articular para que no processo de validação dos cadastros ambientais rurais, seus passivos sejam implementados visando a recomposição da vegetação e aumento da conectividade de fragmentos através de APPs nas áreas estratégicas para a conservação das espécies-alvo do PAN</t>
  </si>
  <si>
    <t>Relatórios de reuniões, Atas</t>
  </si>
  <si>
    <t>Pontos focais: NG1-Alessandra de Azevedo (SEMAS-PA), NG4-Thais de Faria e Sousa (IEF-MG), NG5-Carolina Matos (SAA-SP); Cynira Gabriel (Consultora Independente), Alexandre Krob (Instituto Curicaca), Marlúcia Martins (Aliança pela Restauração na Amazônia; MPEG)</t>
  </si>
  <si>
    <t>Áreas estratégicas para a conservação das espécies-alvo do PAN; Região noroeste do RS (fronteira com SC e Argentina); PA; MG; SP</t>
  </si>
  <si>
    <t>Ver ações 2.4 e 2.14 ; Articular o cadastramento de Reserva Legal no CAR/PRA ou cadastros estaduais equivalentes;
Ação semelhante sendo articulada no PAN Lagoas do Sul.</t>
  </si>
  <si>
    <t>Subsidiar a criação ou ampliação de UCs em áreas estratégicas para a manutenção de habitats naturais dos insetos polinizadores ameaçados de extinção</t>
  </si>
  <si>
    <t>Propostas de criação ou ampliação de UCs elaboradas e encaminhadas aos órgãos competentes</t>
  </si>
  <si>
    <t>UCs criadas ou ampliadas</t>
  </si>
  <si>
    <t>200.000.00</t>
  </si>
  <si>
    <t>Maria Cristina Vieira (Associação de RPPNs), Alexandre Krob (Instituto Curicaca), Rosinalva da Cunha dos Santos (IEF-MG), Marlúcia Martins (MPEG)</t>
  </si>
  <si>
    <t>Áreas estratégicas para a conservação das espécies-alvo do PAN; Cerrado: sul do MA e sudoeste de MT; PA; MG; Campos Sulinos</t>
  </si>
  <si>
    <t>O produto da ação 2.4 é um subsídio importante para melhor definição e acurácia das ações de criação de UC; Proposta para criação/ampliação de áreas protegidas utilizando como base a meta 11 de Aichi para os Campos Sulinos</t>
  </si>
  <si>
    <t>Estimular a criação ou ampliação de RPPNs para incluir os fragmentos onde ocorrem as populações de espécies-alvo protegendo áreas insubstituíveis ou integradas aos corredores ecológicos</t>
  </si>
  <si>
    <t>Propostas de criação e/ou ampliação de RPPNs elaboradas e encaminhadas aos órgãos competentes</t>
  </si>
  <si>
    <t>RPPNs criadas e/ou ampliadas</t>
  </si>
  <si>
    <t>Maria Cristina Vieira (Associação de RPPNs)</t>
  </si>
  <si>
    <t>Marlúcia Martins (MPEG)</t>
  </si>
  <si>
    <t>Áreas estratégicas para a conservação das espécies-alvo do PAN; PA; MG</t>
  </si>
  <si>
    <t>Identificar ações prioritárias do PAN e compor um cardápio para auxiliar as UCs na elaboração e revisão de Planos de Manejo, a fim de incluir medidas para conservação das espécies alvo do PAN. Produto: Cardápio de ações prioritárias do PAN distribuído para as UCs</t>
  </si>
  <si>
    <t>Cardápio de ações prioritárias do PAN distribuído para as UCs</t>
  </si>
  <si>
    <t>Planos de manejo implementados</t>
  </si>
  <si>
    <t>Rosinalva da Cunha dos Santos (IEF-MG)</t>
  </si>
  <si>
    <t>Maria Cristina Vieira (Associação de RPPNs), APAVIVA (Angela Podolsky e José Eduardo Testa)</t>
  </si>
  <si>
    <t>Áreas estratégicas para a conservação das espécies-alvo do PAN; NG4</t>
  </si>
  <si>
    <t>Propor incentivos fiscais para empresas, propriedades rurais, produtores, associações e afins que executem ações de conservação de insetos polinizadores</t>
  </si>
  <si>
    <t>Proposta elaborada e encaminhada às instituições competentes</t>
  </si>
  <si>
    <t>Aumento no número de produtores que adotam ações de conservação de insetos polinizadores; conservação de ambiente favorável à manutenção dos insetos polinizadores; e maior contribuição dos insetos polinizadores nos serviços de polinização, melhorando a produtividade de lavouras</t>
  </si>
  <si>
    <t>Ana Assad (Associação A.B.E.L.H.A.), Felipe Deodato da Silva e Silva (IFMT)</t>
  </si>
  <si>
    <t>União, Estados e Municípios</t>
  </si>
  <si>
    <t>Previsão de manter áreas de vegetação nativa; Posteriormente poderia englobar outros mecanismos de incentivo, como linhas de crédito especiais, etc, e também incluir ações de proteção; Exemplo: redução de ITR (Imposto sobre a Propriedade Territorial Rural)?; Posteriormente, propor a criação do mecanismo de benefícios fiscais (caso o legislativo se interesse, o PAN poderá colaborá com a criação); Apoiar elaboração de projetos de lei (estaduais e municipais) para implantação de política estadual ou municipal que gere benefícios fiscais para agroecologia e produção orgânica</t>
  </si>
  <si>
    <t>Criar um selo de reconhecimento da adoção de práticas de proteção aos insetos polinizadores nativos</t>
  </si>
  <si>
    <t>Agregar valor aos agricultores, empreendimentos e instituições, bem como aos seus produtos e serviços, pelo reconhecimento da adoção de práticas de proteção aos insetos polinizadores, demonstrando alinhamento institucional ao princípio da sustentabilidade</t>
  </si>
  <si>
    <t>Ana Assad (Associação A.B.E.L.H.A.), Carolina Matos (CATI-CDRS/SAA-SP)</t>
  </si>
  <si>
    <t>Em todo o território nacional</t>
  </si>
  <si>
    <t>Colaborar com a elaboração da Política Nacional de Uso e Conservação dos Serviços de Polinização e dos Polinizadores; Incluir concessionárias/órgãos que gerenciam áreas urbanas, rodovias e ferrovias; Articular com o DNIT; Incluir capina química;</t>
  </si>
  <si>
    <t>Articular a revisão dos Planos Diretores Municipais e planejamento das UCs municipais na área de ocorrência das espécies do PAN e o seu cumprimento efetivo para a preservação de remanescentes vegetacionais nativos</t>
  </si>
  <si>
    <t>Relatórios elaborados; Proposta de revisão encaminhada, como inserir as ações do PAN nos processos de elaboração dos Termos de Referência de Planos Municipais</t>
  </si>
  <si>
    <t>Preservação de remanescentes vegetacionais nativos</t>
  </si>
  <si>
    <t>22.500.00</t>
  </si>
  <si>
    <t>Ponto focal: NG5-Paulina Arce (Borboletário de Osasco); Cynira da Silva Gabriel (Consultora Independente), Angela Podolsky e José Eduardo Testa (APAVIVA), Vânia Plaza Nunes (Fundação Serra do Japi), Luís Gustavo Perugini (UEM)</t>
  </si>
  <si>
    <t>Áreas estratégicas para a conservação das espécies-alvo do PAN; Cerrado: Buriti, Nobres, Porto Estrela (MT); Balsas e Feira Nova (MA)</t>
  </si>
  <si>
    <t>Ver Ação 2.14, ordenamento do uso do território dos municípios; Ver ação 4.4; Educação Ambiental, Sensibilização;
Criação de meliponários educativos e hortas orgânicas em cidades.
Estimular a incorporação de ações/medidas/diretrizes para conservação das áreas nativas e/ou importantes para os insetos polinizadores nos Planos Diretores municipais</t>
  </si>
  <si>
    <t>Articular junto ao MP e órgãos licenciadores a adoção de medidas para mitigação, prevenção e redução dos impactos dos empreendimentos nas áreas estratégicas para a conservação das espécies-alvo do PAN</t>
  </si>
  <si>
    <t>Banco de projetos de medidas para mitigação; Documento com orientações técnicas encaminhadas aos órgãos licenciadores; Relatório de articulação</t>
  </si>
  <si>
    <t>Marianna Pinho (INEMA-BA)</t>
  </si>
  <si>
    <t>CPRH-PE, Márcia Ribeiro (Embrapa Semiárido), Marina Beirão (UFMG)</t>
  </si>
  <si>
    <t>Subsidiar com informações técnicas os órgãos licenciadores e gestores das unidades de conservação visando o estabelecimento de condicionantes, medidas mitigatórias e compensação ambiental que visem a proteção das espécies contempladas no PAN e seus habita; Considerar também os municípios e os órgãos licenciadores municipais;
Obrigatoriedade de inventário e resgate de borboletas e abelhas nos processos de Licenciamento, criação de áreas de compensação para habitat de polinizadores no caso de grandes empreendimentos;
https://quercus.pt/images/GuiaCidadesAmigasPolinizadores.pdf</t>
  </si>
  <si>
    <t>Propor a obrigatoriedade de levantamento e monitoramento de insetos polinizadores e de resgate de colônias de ANSF (Abelhas Nativas Sem Ferrão) nos processos de licenciamento ambiental de empreendimentos que resultem em supressão de vegetação nativa</t>
  </si>
  <si>
    <t>Silvana Back (SIMA-SP)</t>
  </si>
  <si>
    <t>Carolina Roberta Alves de Matos (SAA/CDRS-SP)</t>
  </si>
  <si>
    <t>Nas áreas de ocorrência das espécies; NG5, NG6</t>
  </si>
  <si>
    <t>Subsidiar a translocação e soltura de polinizadores para áreas com características similares e próximas ao local do impacto; Incluir a obrigatoriedade dos municípios promoverem o resgate de enxames em árvores urbanas que caíram ou em supressões de indivíduos que o município autorizar;</t>
  </si>
  <si>
    <t>Subsidiar tecnicamente ações de fiscalização ambiental em municípios chave para a conservação das espécies-alvo do PAN particularmente relacionadas à degradação de vegetação nativa</t>
  </si>
  <si>
    <t>Relatórios técnicos orientadores e retornos dos órgãos fiscalizadores</t>
  </si>
  <si>
    <t>Maior proteção aos remanescentes de vegetação nativa nas áreas estratégicas para a conservação dos polinizadores</t>
  </si>
  <si>
    <t>Marcelo Sauwen Cruz (IBAMA)</t>
  </si>
  <si>
    <t>Carlos Henrique Jung Dias (IBAMA), Patricia Tavares (CPRH-PE), Marianna Pinho (INEMA-BA), Janaína Aguiar (IEF/ABEMA)</t>
  </si>
  <si>
    <t>Usar as áreas importantes identificadas na ação 4.1; Ver o Plano Diretor de Ordenamento Territorial (PDOT)</t>
  </si>
  <si>
    <t>Subsidiar o processo decisório para direcionar recursos da conversão de multas para conservação de áreas de ocorrência das espécies alvo do PAN e restauração de seus habitats visando o aumento da conectividade</t>
  </si>
  <si>
    <t>Documentos enviados; Atas de reuniões</t>
  </si>
  <si>
    <t>Thais de Faria e Sousa (IEF-MG), COGEP/ICMBio (André Barbosa)</t>
  </si>
  <si>
    <t>Nas áreas de ocorrência das espécies</t>
  </si>
  <si>
    <t>Articular com as OEMAs e Câmaras de Conversão de Multas</t>
  </si>
  <si>
    <t>Subsidiar o processo de compensação ambiental na adoção de ações que beneficiem espécies alvo do PAN e seus habitats para redução da fragmentação e degradação de habitat</t>
  </si>
  <si>
    <t>Ofícios enviados; Atas de reuniões</t>
  </si>
  <si>
    <t>Redução da fragmentação e degradação de habitat</t>
  </si>
  <si>
    <t>Thais de Faria e Sousa (IEF-MG), Júlia Zapata (DIMAN/ICMBio)</t>
  </si>
  <si>
    <t>Ação transversal; Articular com as câmaras de compensação ambiental e conversão de multas; Proposta de ações ligadas à restauração ambiental para melhoria dos habitats dos polinizadores; criação de UCs; licenciamento</t>
  </si>
  <si>
    <t>Estimular a recuperação das áreas de vegetação nativa e o fomento de práticas amigáveis aos polinizadores, com ênfase em práticas agroecológicas, que propiciem a manutenção da fauna polinizadora</t>
  </si>
  <si>
    <t>Cartilhas, manuais encaminhados as associações de produtores rurais e órgãos de extensão rural; Seminários junto a associações e movimentos no âmbito da agroecologia e junto a sociedades científicas para a aproximação do tema; Seminários e Capacitações sobre Sistemas Agroflorestais e Agroecologia</t>
  </si>
  <si>
    <t>Redução da degradação de habitat</t>
  </si>
  <si>
    <t>Leandro Freitas (REBIPP; JBRJ)</t>
  </si>
  <si>
    <t>190.000.00</t>
  </si>
  <si>
    <t>Pontos focais: NG1-Marlúcia Martins (Aliança pela Restauração na Amazônia), NG2-Fabiana Oliveira da Silva (UFS), NG5-Ana Rosa de Oliveira (UFRJ); Maria Cristina Gaglianone (UENF), Eduarda Menezes (BOMA/UFRJ), Carolina Matos (CATI-CDRS/SAA-SP), Marina Castro (UEFS), Ana Luiza Bovoy (LERF-USP), Joel Leandro de Queiroga (Embrapa Meio Ambiente), André Rodrigo Rech (UFVJM)</t>
  </si>
  <si>
    <t>Áreas estratégicas para a conservação das espécies-alvo do PAN; PA; BA; RJ; SP; MG</t>
  </si>
  <si>
    <t>Sistematização e identificação de lacunas de conhecimento a respeito dos temas da ação; compilação de listas de spp de plantas fornecedoras de alimento para os polinizadores; encaminhamentos das publicações encaminhadas aos órgãos de gestão; desenvolvimento de Uso de práticas de manejo de polinizadores nativos;</t>
  </si>
  <si>
    <t>Promover políticas públicas que visam a adoção de sistemas agrobiodiversos como forma de aumentar a diversificação vegetal e manutenção da vegetação nativa nas áreas de produção agrícola e pecuária</t>
  </si>
  <si>
    <t>Relatório de articulação com CONSEMAS para adequação de instrumentos legais; Documento com uma proposta de certificação agroflorestal (obs ref: SEMA/RS); Relatório com mapeamento de experiências de agroflorestas/agroecologia apontando as iniciativas bem-sucedidas</t>
  </si>
  <si>
    <t>Implementação de sistemas agrobiodiversos</t>
  </si>
  <si>
    <t>Walter Steenbock (ICMBio/CEPSUL)</t>
  </si>
  <si>
    <t>Ponto focal: NG3-Juliana Hipólito (UFBA); Marlúcia Martins (Aliança pela Restauração na Amazônia; MPEG), Ana Luiza Bovoy (LERF-USP), Leonardo Urruth (SEMA/RS)</t>
  </si>
  <si>
    <t>Áreas estratégicas para a conservação das espécies-alvo do PAN; NG1; NG2; NG5; N6; NG7</t>
  </si>
  <si>
    <t>Exemplo: cabrucas; Mapeamento de experiências de agroflorestas/agroecologia em possível articulação com ABA</t>
  </si>
  <si>
    <t>Articular com as instituições responsáveis o ordenamento de cultivos agrícolas, pecuária e silvicultura para a manutenção da conectividade dos habitats das espécies alvo do PAN</t>
  </si>
  <si>
    <t>Indicação de áreas e atores para restauração de habitats degradados visando o manejo ambientalmente sustentável</t>
  </si>
  <si>
    <t>Carolina Matos (SAA-SP)</t>
  </si>
  <si>
    <t>Ana Assad (A.B.E.L.H.A.)</t>
  </si>
  <si>
    <t>Articular ações com o futuro PRIM Agropecuária; articular com SRB, MAPA e SFB; 
Considerar o PRA e os PRADAS para a promoção dessa conectividade; Agricultores organizarem suas áreas de cultivo para não interromper a conectividade das áreas de vegetação nativa e juntas elas serem melhor aproveitadas pelos insetos polinizadores; relacionada a ação 2.6 e 2.11; considerar a pequena propriedade ou posse rural familiar</t>
  </si>
  <si>
    <t>Promover ações de ciência cidadã para mapear e estudar os insetos polinizadores nos remanescentes de vegetação nativa, nas áreas urbanas e no seu entorno</t>
  </si>
  <si>
    <t>Mapas elaborados; Relatórios; Inventários realizados; Mapeamento e monitoramento de insetos polinizadores</t>
  </si>
  <si>
    <t>Criação de Áreas Protegidas; Subsidiar ações de fiscalização; Promover conhecimento dos polinizadores e envolver a comunidade estudantil do local</t>
  </si>
  <si>
    <t>Marina Beirão (UFMG)</t>
  </si>
  <si>
    <t>240.000.00</t>
  </si>
  <si>
    <t>Pontos focais: NG5-Kayna Agostini (UFSCAR), NG5-Paulina Arce (Borboletário de Osasco); Cintia Lepesqueur (ICMBio/COPAN); Maria Cristina Gaglianone (UENF); Cynira Any J. S. Gabriel (Consultora Independente), Márcia Ribeiro (Embrapa Semiárido), Maristela Zamoner (ICTBIO/Museu Botânico Municipal de Curitiba), Thomaz Henrique Barrella (FJPO), Ariadna Valentina Lopes (UFPE), Marlúcia Martins (MPEG), Luis Gustavo Perugini (UEM), Fundação José Pedro de Oliveira, Marlúcia Martins (MPEG), Luís Gustavo Perugini (UEM)</t>
  </si>
  <si>
    <t>Áreas estratégicas para a conservação das espécies-alvo do PAN (NG1-PA, NG2, NG4, NG5, NG6, NG7)</t>
  </si>
  <si>
    <t>Mapear e estudar os insetos polinizadores alvos do PAN nos remanescentes de vegetação nativa, nas áreas urbanas e no seu entorno; Abrangência nacional; Fazer um levantamento sistemático de informações; utilizar dados de ciência cidadã (iNaturalist, SISBIO, SpeciesLink, etc). Caso tenha recurso disponível mais pra frente, poderia fazer monitoramente de algumas áreas. Apoiar as coleções biológicas para aumento do conhecimento das espécies de polinizadores em áreas urbanas (NG5); Identificar quais espécies de polinizadores ocorrem ambientes sensíveis como as restingas (NG5); utilizar dados de ciência cidadã (iNaturalist, SISBIO, SpeciesLink, etc).</t>
  </si>
  <si>
    <t>Estimular o paisagismo urbano compatível com a conservação dos polinizadores, incentivando a diversificação com plantas nativas e/ou amigáveis e evitando plantas nocivas</t>
  </si>
  <si>
    <t>Documento com orientações técnicas elaborado e encaminhado às prefeituras e Conselhos de Classe Profissional</t>
  </si>
  <si>
    <t>Manutenção ou criação de maior diversidade de habitats para os polinizadores em paisagens urbanas</t>
  </si>
  <si>
    <t>Ponto focal: NG7-Luís Gustavo Perugini (UEM); Marina Beirão (UFMG); Pietro Maruyama (UFMG); Helder Consolaro (UFCAT); Cintia Lepesqueur (ICMBio/COPAN); Paulina Arce (Borboletário de Osasco); Márcia Ribeiro (Embrapa Semiárido), Carolina Matos (CATI-CDRS/SAA-SP), Dênio Pimenta Nacle (SMMA/PBH), Eduarda Menezes (BOMA/UFRJ), Ana Rosa de Oliveira (UFRJ), Fábia de Mello Pereira (Embrapa Meio-Norte), Yasmine Antonini (UFOP), Ana Luiza Bovoy (LERF-USP), Solange Kerpel (UFCG), Maria do Carmo Learth Cunha (UFCG), Rosileudo Guedes (UFCG), Maria de Fátima Araújo (UFCG), Jarcilene Silva de Almeida (UFPE), Maria Cristina Lorenzon (UFRRJ), Ana Assad (Associação A.B.E.L.H.A.), Nélia Nishihata (Arquiteta/Paisagista Autônoma), Cynira da Silva Gabriel (Consultora Independente)</t>
  </si>
  <si>
    <t>https://quempoliniza.blog/category/polinizacao/paisagismo-amigavel-aos-polinizadores/</t>
  </si>
  <si>
    <t>Articular o apoio à implantação dos Planos Municipais de Mata Atlântica, subsidiando ações de conservação de insetos polinizadores</t>
  </si>
  <si>
    <t>Planos municipais dos municípios prioritários do PAN elaborados; Relatório de implementação dos planos</t>
  </si>
  <si>
    <t>Paulina Arce (Borboletário de Osasco)</t>
  </si>
  <si>
    <t>260.000.00</t>
  </si>
  <si>
    <t>Janaína Aguia (IEF-MG), Manuela Stein (IEF-MG), Kátia Braga (Embrapa Meio Ambiente), Ana Luiza Bovoy (LERF-USP), Maristela Zamoner (ICTBIO/Museu Botânico Municipal de Curitiba)</t>
  </si>
  <si>
    <t>Áreas estratégicas para a conservação das espécies-alvo do PAN (NG5, NG6, NG7)</t>
  </si>
  <si>
    <t>NG2; NG3; NG5; NG6; NG7</t>
  </si>
  <si>
    <t>PAT do Capixaba Gerais tem uma ação semelhante, verificar interface para colaboração;
https://pmma.etc.br/sobre-o-portal/</t>
  </si>
  <si>
    <t>Incentivar a implementação de redes de municípios amigos dos polinizadores</t>
  </si>
  <si>
    <t>Redes estabelecidas</t>
  </si>
  <si>
    <t>Maior proteção aos polinizadores</t>
  </si>
  <si>
    <t>Solange Maria Kerpel (UFCG), Maria de Fátima Araújo (UFCG), Maria do Carmo Learth Cunha (UFCG), Jarcilene da Silva Almeida (UFPE), Cynira Any Jovilhana Da Silva Gabriel (Consultora Independente), Augusto Ventura (FJPO), Maria Cristina Lorenzon (UFRRJ), Ricardo Camargo (Embrapa;Amesampa)</t>
  </si>
  <si>
    <t>Áreas estratégicas para a conservação das espécies-alvo do PAN (NG2, NG5, NG6)</t>
  </si>
  <si>
    <t>https://quercus.pt/images/GuiaCidadesAmigasPolinizadores.pdf
(Avaliar se esse documento pode ser útil); 
Buscar recursos destinados de fundos ambientais para a implementação de ações destinadas à proteção dos polinizadores, como jardins educativos, corredores verdes com espécies melitófilas, substituição de espécies danosas aos polinizadores, etc (Ver ação 2.25 e 2.26)</t>
  </si>
  <si>
    <t>Mapear áreas com maiores recorrências, frequência e extensão de incêndios em áreas com ocorrência de espécies do PAN a fim de priorizar ações de prevenção e combate</t>
  </si>
  <si>
    <t>Mapas de áreas prioritárias para prevenção e combate a incêndios</t>
  </si>
  <si>
    <t>Conhecer áreas com maiores incidências de queimadas em interface com espécies do PAN</t>
  </si>
  <si>
    <t>Cynira Any J. S. Gabriel (Consultora Independente)</t>
  </si>
  <si>
    <t>15.000.00</t>
  </si>
  <si>
    <t>Ponto focal: NG4-Luiz Loureiro (ICMBio-Serra do Cipó); Sidnei Furtado (Defesa Civil - Campinas/SP), Ubirajara Oliveira (UFMG), João Paulo Morita (COIN/ICMBio), Rossano Ramos (Prevfogo/Ibama)</t>
  </si>
  <si>
    <t>Áreas estratégicas para a conservação das espécies-alvo do PAN; NG4 - Serra do Espinhaço</t>
  </si>
  <si>
    <t>NG2; NG4</t>
  </si>
  <si>
    <t>MapBiomas - Fogo; SEDEC - Secretaria Nacional de Defesa Civil;
SINDEC - Sistema Nacional de Defesa Civil;
CONDEC- Conselho Nacional de Defesa Civil;
A Defesa Civil realiza mapeamento das áreas atingidas pelo incêndios e diversas outras ações relacionadas a incêndios; Sugestão da Defesa Civil (Campinas): Incluir as áreas com ocorrência de espécies do PAN, no aplicativo SISS-GEO (referencia para quem trabalha no campo fazendo vistorias). Sendo possível a utilização do tema na próxima Operação Estiagem.
Esse aplicativo é utilizado por todas as Defesas Civis.</t>
  </si>
  <si>
    <t>Implementar o Manejo Integrado do Fogo (MIF) nas áreas de ocorrência de insetos polinizadores ameaçados visando reduzir os impactos negativos sobre as espécies-alvo</t>
  </si>
  <si>
    <t>Planos de Manejo Integrado do Fogo implementados nas areas de ocorrência das espécies</t>
  </si>
  <si>
    <t>Redução do impacto dos incêndios sobre as espécies alvo do PAN</t>
  </si>
  <si>
    <t>Luiz Loureiro (ICMBio-Serra do Cipó)</t>
  </si>
  <si>
    <t>Paula Leão (PARNA Sempre Vivas/PAT Espinhaço), João Paulo Morita (COIN/ICMBio)</t>
  </si>
  <si>
    <t>UCs em interface com espécies-alvo; NG4</t>
  </si>
  <si>
    <t>NG1; NG2; NG4; NG6</t>
  </si>
  <si>
    <t>Articular junto aos órgãos de fomento recursos para o desenvolvimento de pesquisas que visem compreender o impacto dos incêndios florestais sobre espécies de polinizadores</t>
  </si>
  <si>
    <t>Editais de Financiamento e Linhas de pesquisa sobre o impacto das queimadas sobre espécies de polinizadores, incluindo as espécies ameaçadas de extinção.</t>
  </si>
  <si>
    <t>Gudryan Baronio (UFVJM)</t>
  </si>
  <si>
    <t>Não espacializável</t>
  </si>
  <si>
    <t>NG1; NG2; NG4; NG5; NG6</t>
  </si>
  <si>
    <t>Ver ação 2.9 (fomento)</t>
  </si>
  <si>
    <t>Desenvolver pesquisas que visem compreender o impacto de diferentes regimes de queima sobre espécies de polinizadores ameaçados de extinção</t>
  </si>
  <si>
    <t>Relatórios e ou Publicações</t>
  </si>
  <si>
    <t>Maior conhecimento sobre a efeito do fogo nas espécies</t>
  </si>
  <si>
    <t>Realizar ações educativas sobre a importância de se realizar queimas controladas devidamente autorizadas especialmente nas áreas de ocorrência de espécies de polinizadores ameaçadas de extinção</t>
  </si>
  <si>
    <t>Eventos de sensibilização sobre queimas controladas para populações do entorno de UCs selecionadas e em áreas estratégicas para a conservação das espécies-alvo do PAN</t>
  </si>
  <si>
    <t>Conscientização sobre uso do fogo nas comunidades, aumento de solicitações oficiais de queimas controladas (prescritas)</t>
  </si>
  <si>
    <t>Carlos Henrique Félix da Silva (PMDG/UFPE)</t>
  </si>
  <si>
    <t>Felipe Saldanha (ABPEducom), Ana Claudia Silva (MPEG), Solange Kerpel (UFCG), Luiz Loureiro (ICMBio-Serra do Cipó), Laís Santos de Assis (FJPO), Sidnei Furtado (Defesa Civil - Campinas/SP), Paula Leão (PARNA Sempre Vivas/PAT Espinhaço)</t>
  </si>
  <si>
    <t>Áreas estratégicas para a conservação das espécies-alvo do PAN; NG2</t>
  </si>
  <si>
    <t>Todos NGs</t>
  </si>
  <si>
    <t>Abordar o papel da vegetação, dos polinizadores e do uso correto do solo, promovendo a valoração dos serviços ambientais no semiárido, manejo do fogo e formas de prevenção e controle de queimadas e manejo integrado do fogo - MIF; Ação transversal de comunicação pode ser planejada em conjunto com outras relacionadas (1.1, 2.1, 4.2, 5.5, 6.1, 6.2, 8.1)</t>
  </si>
  <si>
    <t>Incentivar a formação e estruturação de brigadas de combate a incêndios ambientais (associadas ao MIF) junto aos órgãos ambientais das esferas atuantes nas áreas de ocorrência das espécies alvo PAN</t>
  </si>
  <si>
    <t>Curso de formação de brigadas voluntárias; Compras de EPI em UCs selecionadas</t>
  </si>
  <si>
    <t>Brigadas contratadas nos âmbitos federal e estadual; fomentar formação de brigadas municipais / empresas</t>
  </si>
  <si>
    <t>Paula Leão (PARNA Sempre Vivas; PAT Espinhaço)</t>
  </si>
  <si>
    <t>400.000.00</t>
  </si>
  <si>
    <t>Pontos focais: NG1-Carolina Pauliquevis (Consultor independente), NG4-Alexsander Azevedo (Instituto Biotrópicos); João Paulo Morita (COIN/ICMBio), Cynira Any J. S. Gabriel (Consultora Independente), Rossano Ramos (Prevfogo/Ibama), Luiz Loureiro (ICMBio-Serra do Cipó)</t>
  </si>
  <si>
    <t>Áreas estratégicas para a conservação das espécies-alvo do PAN; NG4; Municípios do Mosaico de Áreas de Áreas Protegidas do Espinhaço: Alto Jequitinhonha-Serra do Cabral</t>
  </si>
  <si>
    <t>Envolver os setores produtivos;</t>
  </si>
  <si>
    <t>Promover ações de educação ambiental para o uso sustentável das abelhas nativas sem ferrão (ANSF), com ênfase na cadeia produtiva da meliponicultura</t>
  </si>
  <si>
    <t>Especificação de um Programa de Educação Ambiental para uso sustentável das espécies-alvo do PAN; Material educativo sobre conservação de polinizadores integrada a práticas de manejo sustentável na meliponicultura; Matéria sobre a aquisição de matrizes produzidas em meliponários; Exposição itinerante (virtual/interativa); Manual de boas práticas, cartilhas; Projeto de extensão e educação ambiental, alertando sobre os problemas da introdução de espécies exóticas invasoras e alóctones para as espécies nativas</t>
  </si>
  <si>
    <t>Maior conscientização sobre a importância dos polinizadores e da meliponicultura sustentável</t>
  </si>
  <si>
    <t>350.000.00</t>
  </si>
  <si>
    <t>Pontos focais: NG1-Ana Claudia Silva (MPEG), NG2-Solange Kerpel (UFCG), NG5-Gustavo Feliciano Alexandre (FF-SP); Vinicius Maggioni (SEDEST-PR), Guilherme Casoni (FF-SP), Guilherme da Silva Lopes (Parque do Carmo), Carina Abreu (Zumzum Verde Socioambiental), Marina Castro (UEFS), Ana Luiza Bovoy (LERF-USP), Ana Claudia Silva (MPEG), Nathália Portero da Silva (Parque Nacional das Sempre-Vivas - MG), Maria Cristina Lorenzon (UFRRJ), Ana Assad (Associação A.B.E.L.H.A), Carlos Morais (EMATER-DF), Helder Canto (UFV), Maria Cristina Lorenzon (UFRRJ), Adriana Oliveira (UFRRJ), Wagner Tassinari (UFRRJ), Fabia de Mello (Embrapa-Meio Norte), Helena Silingardi (UFU), Kleber Del Claro (UFU), Cynira Any J. S. Gabriel (Consultora Independente), José Eustáquio dos Santos Júnior (AMPLO/UFMG), Maria de Fátima Araújo (UFCG), Maria do Carmo Learth Cunha (UFCG), Rosileudo Guedes (UFCG), Jarcilene de Almeida (UFPE), Jairo Lizandro Schmitt (Feevsle/Cesmac), Jessé Marques da Silva Junior Pavão (Cesmac), Aldenir Feitosa dos Santos (Cesmac), Clauton Fonseca Sampaio (IFMA)</t>
  </si>
  <si>
    <t>Áreas estratégicas para a conservação das espécies-alvo do PAN; NG1-PA; NG2; NG4-região do Parque Nacional das Sempre-vivas; NG5; NG6; NG7</t>
  </si>
  <si>
    <t>Especificação do Programa de Educação ambiental contendo informações sobre insetos polinizadores, incluindo a importância ambiental e econômica, práticas de manejo sustentável e conceitos ecológicos para valorização as abelhas nativas, riscos relativos ao manejo inadequado, introdução/ translocação e impactos da coleta e captura em áreas estratégicas do PAN; Material educativo sobre conservação de polinizadores integrada a práticas de manejo sustentável na meliponicultura; Matéria sobre a aquisição de matrizes produzidas em meliponários de forma a evitar a captura na natureza e favorecer a manutenção das populações naturais; Melipona seminigra está se estabelecendo em Campo Bom/RS; (sendo que a espécie é nativa do norte), é uma espécie com dinâmica de invasora; 
Scaptotrigona postica é uma espécie invasora, muito comercializada. Desloca outras espécies, inclusive Apis mellifera. Hibridiza frequentemente com Scaptotrigona depilis</t>
  </si>
  <si>
    <t>Promover programas de capacitação, assistência técnica e extensão rural sobre criação racional ex situ regularizada de abelhas nativas sem ferrão e conservação de insetos polinizadores</t>
  </si>
  <si>
    <t>Material para capacitação de produtores rurais, fiscais de defesa agropecuária, técnicos agrícolas e servidores de órgãos ambientais e de extensão rural na identificação e manejo de insetos polinizadores alvos</t>
  </si>
  <si>
    <t>Programas de capacitação realizados</t>
  </si>
  <si>
    <t>140.000.00</t>
  </si>
  <si>
    <t>Ponto focal: NG5-Maria Lorenzon (UFRRJ); Ricardo Camargo (AMESAMPA;Embrapa), Tatiana Rehder (COPROD/ICMBio), Marcos Aparecido (MAPA), Ricardo Penteado (IMA-SC), Carina Abreu (Zumzum Verde Socioambiental), Ana Luiza Bovoy (LERF-USP), Ana Assad (Associação A.B.E.L.H.A.), Helder Canto (UFV), Rozileudo Guedes (UFCG), Ana Alice Fragoso Andrade (FIOCRUZ-RJ), Ana Luiza de Oliveira Nascimento (independente), 
Ana Aparecida de Souza Garbin (Empresa Alimenteia), Adriana Oliveira Andrade (UFRRJ/ICE), 
Claudio Nona Morado (UFRRJ/IB), Eduarda Maria Lopes Alves Pereira Telles de Menezes (AME-RJ), 
Geraldo Pereira Junior (IFF/RJ), Mariella Camardelli Uzêda (Embrapa Agrobiologia), Regina Cohen Barros (UFRRJ/CTUR), Richieri Antonio Sartori (Pontificia Universidade Católica-RJ), Wagner de Souza Tassinari (UFRRJ/ICE), Washington Oliveira (INEA-RJ), Tiago Böer Breier (UFRRJ/IF)</t>
  </si>
  <si>
    <t>Áreas estratégicas para a conservação das espécies-alvo do PAN; NG5; NG7</t>
  </si>
  <si>
    <t>Extensão rural em meliponicultura (de acordo com a legislação vigente) e as melhores práticas destinadas à conservação e uso responsável dos polinizadores e seus serviços; Incluir no público-alvo os servidores de órgãos ambientais, de defesa agropecuária e extensão rural;
Documento-base para o programa de capacitação, assistência técnica e extensão rural tratando da criação legal de abelhas sem ferrão, das melhores práticas produtivas na meliponicultura e do manejo para a conservação, alertando-se sobre as práticas inadequadas para as espécies de polinizadores (NG5)</t>
  </si>
  <si>
    <t>Estabelecer programa integrado com ações in situ e ex situ para conservação de espécies de abelhas nativas ameaçadas de extinção</t>
  </si>
  <si>
    <t>Programa Integrado para conservação de abelhas nativas estabelecido</t>
  </si>
  <si>
    <t>Recuperação de populações de abelhas ameaçadas</t>
  </si>
  <si>
    <t>Augusto Ventura (FJPO), Carolina Matos (CATI-CDRS/SAA-SP), Fabia de Mello (Embrapa Meio-Norte), Maria Cristina Lorenzon (UFRRJ), Carlos Morais (EMATER-DF)</t>
  </si>
  <si>
    <t>Áreas estratégicas para a conservação das espécies-alvo do PAN; NG1; NG4; NG5; NG6</t>
  </si>
  <si>
    <t>Estabelecer as bases do programa integrado de meliponicultura sustentável considerando aspectos ecológicos, genéticos, alimentares e geográficos, visando a viabilidade populacional das espécies em longo prazo; recomendações técnico-científicas sobre criação, manejo e conservação de abelhas nativas, controle de qualidade dos produtos e subprodutos oriundos dessas abelhas, rastreabilidade dos criatórios e restrições/cuidados na translocação de espécies; Promover capacitações sobre criação ex situ e manejo genético-reprodutivo de espécies ameaçadas; Estabelecer a colaboração com meliponicultores para destinação de espécies ameaçadas, considerando critérios para soltura e reforço populacional para selecionar espécies e áreas para soltura na natureza (Ver IN no. 23/2014, IBAMA); Para o termo ex situ, considerar a área de distribuição natural das espécies</t>
  </si>
  <si>
    <t>Promover estudos de genética de populações naturais e de criações ex-situ de abelhas ameaçadas</t>
  </si>
  <si>
    <t>Bibliotecas de marcadores moleculares; Painéis de genotipagem de alta cobertura; Base de dados de genótipos de colônias nativas e manejadas em criações ex-situ</t>
  </si>
  <si>
    <t>Melhorar o conhecimento sobre: a genética de colônias em criações ex-situ e suas contribuições para a conservação de espécies ameaçadas; a genética de populações naturais, dinâmica populacional e os impactos de criações ex-situ sobre a genética das populações naturais; a estruturação genética das populações naturais de espécies ameaçadas para subsidiar planos de reintrodução e repatriação de abelhas</t>
  </si>
  <si>
    <t>Helder Canto (UFV)</t>
  </si>
  <si>
    <t>Ponto focal: NG1-Debora Pires Paula (Embrapa Recursos Genéticos e Biotecnologia); Fabia de Mello (Embrapa Meio-Norte), Patricia Drumond (Embrapa Meio-Norte), Anete Lourenço (UFVJM), Ana Assad (Associação A.B.E.L.H.A.), Isabel Alencar (IFES)</t>
  </si>
  <si>
    <t>Localidades de ocorrências das espécies-alvo, incluindo áreas de interesse para melhorar o conhecimento e resolução de dúvidas taxonômicas:
AL, BA, DF, ES, GO, MG, PB, PE, PI, RN, SE, SP, TO</t>
  </si>
  <si>
    <t>As abelhas ameaçadas de extinção com interesse de criação são Melipona capixaba, Melipona rufiventris e Melipona scutellaris; Criação de Grupo de estudos em aplicativo multiplataforma de mensagens instantâneas e chamadas de voz para smartphones: Identificação e divulgação de oportunidades de apoio financeiro à pesquisas sobre criação, manejo e conservação de abelhas nativas; Publicações técnico-científicas sobre criação, manejo, conservação, distribuição geográfica, taxonomia e genética de populações de abelhas manejadas em criatórios (criação ex situ)</t>
  </si>
  <si>
    <t>Promover estudos sobre a identidade e caracterização dos produtos meliponícolas de forma a contribuir para a regulamentação do combate ao transporte e comércio ilegais de colônias ou suas partes</t>
  </si>
  <si>
    <t>Publicações técnico-científicas sobre identidade e caracterização dos produtos meliponícolas; Banco de dados com a caracterização dos produtos meliponículas das espécies de abelhas nativas selecionadas pela equipe</t>
  </si>
  <si>
    <t>Fábia de Mello (Embrapa Meio-Norte)</t>
  </si>
  <si>
    <t>40.000.00</t>
  </si>
  <si>
    <t>Ponto focal: NG5-Cristiano Menezes (Embrapa Meio Ambriente); Bruno de Almeida Souza (Embrapa Meio-Norte), Ricardo Camargo (AMESAMPA;Embrapa), Rogério Marcos de Oliveira Alves (CBA), Gislene Almeida Carvalho-Zilse (INPA), Rafael Narciso Meirelles (UERGS), Betina Blochtein (PUC-RS), Mardiore Tanara Pinheiro dos Santos (UFFS), Sidia Witter (SEAPDR-DDPA), Carlos Alfredo de Carvalho (UFRB), Rubem Samuel de Avila Junior (UNIPAMPA)</t>
  </si>
  <si>
    <t>Área de ocorrência das espécies selecionadas</t>
  </si>
  <si>
    <t>Subsidiar tecnicamente a regulamentação das legislações, Federal e Estaduais, referente à identidade e caracterização dos produtos das abelhas, incluindo a necessidade de os entrepostos exigirem comprovação da regularidade dos meliponários de origem dos produtos.</t>
  </si>
  <si>
    <t>Proposta de regulamento técnico; Proposta de padronização do regulamento técnico de identidade, caracterização dos produtos meliponícolas em nível federal, em comum acordo com os estados e municípios</t>
  </si>
  <si>
    <t>Rogério Marcos de Oliveira Alves (CBA), Gislene Almeida Carvalho-Zilse (INPA), Rafael Narciso Meirelles (UERGS), Betina Blochtein (PUC-RS), Mardiore Tanara Pinheiro dos Santos (UFFS), Sidia Witter (SEAPDR-DDPA), Carlos Alfredo de Carvalho (UFRB), Rubem Samuel de Avila Junior (UNIPAMPA), Bruno de Almeida Souza (Embrapa Meio-Norte), Marcelo de Andrade Mota (MAPA)</t>
  </si>
  <si>
    <t>A questão de "qualidade dos produtos das abelhas" desta ação foge do escopo do PAN. Essa questão deve ser discutida no âmbito da Câmara Setorial da Cadeia Produtiva do Mel e Produtos Apícolas no Ministério da Agricultura, Pecuária e Abastecimento, SGCAM - Sistema de Gestão de Câmaras Setoriais e Temáticas, Gabinete da Ministra, ACST - Assessoria de Apoio às Câmaras Setoriais e Temáticas.</t>
  </si>
  <si>
    <t>Colaborar na inteligência da fiscalização para o controle da extração irregular de colônias de abelhas nativas sem ferrão</t>
  </si>
  <si>
    <t>Documento técnico subsidiando as ações de fiscalização; Divulgação realizada sobre os canais de denúncia para atendimento a crimes de coleta, captura ou uso não autorizado; Eventos realizados sobre a legislação que rege o manejo das abelhas-nativas-sem ferrão, bem como a comercialização de seus produtos e subprodutos; Proposta de integração das ações de fiscalização entre os órgãos ambientais e de defesa agropecuária; Proposta de contemplar a repatriação de colônias traficadas após essas serem apreendidas em ações de fiscalização</t>
  </si>
  <si>
    <t>Diminuição da captura ilegal e tráfico nas áreas de ocorrência dos táxons do PAN</t>
  </si>
  <si>
    <t>Augusto Ventura (FJPO), Janaína Aguiar (ABEMA/IEF-MG)</t>
  </si>
  <si>
    <t>Áreas estratégicas para a conservação das espécies-alvo do PAN; Unidades de Conservação, suas proximidades e vias de acesso (NG2 - RB Guaribas; NG3 - PE de Pedra Azul, RB Augusto Ruschi; NG4 - PN da Chapada Diamantina; NG6 - EE de Jataí, PE de Vassunga)</t>
  </si>
  <si>
    <t>Sugestões: Criação de grupo de taxonomistas para auxiliar na identificação de espécies; 
Guia para identificação de abelhas nativas sem ferrão e sua biologia; Fiscalização: IBAMA / Ouvidoria / Linha Verde · Telefone: 0800 061 8080; Subsidiar ações para neutralização do comércio ilegal online; Promover a integração das ações de fiscalização entre os órgãos ambientais e de defesa agropecuária para controle de transporte irregular de colônias de abelhas nativas sem ferrão e eventual destinação quando necessário de colônias apreendidas</t>
  </si>
  <si>
    <t>Propor normas e/ou orientações acerca do aluguel de colmeias para polinização de cultivos agrícolas considerando as normas específicas de conservação de abelhas nativas</t>
  </si>
  <si>
    <t>Propostas de normas encaminhadas aos órgãos competentes</t>
  </si>
  <si>
    <t>Normas e orientações publicadas; Uso de colméias alugadas para polinização de cultivos agrícolas seguindo normas publicadas.</t>
  </si>
  <si>
    <t>Favízia Oliveira (UFBA)</t>
  </si>
  <si>
    <t>Dênio Pimenta (SMMA-MG), Carolina Matos (SAA-SP)</t>
  </si>
  <si>
    <t>Colaborar com a elaboração da Política Nacional de Uso e Conservação dos Serviços de Polinização e dos Polinizadores (NG1, NG3, NG4, NG6)</t>
  </si>
  <si>
    <t>Sistematizar informações e metodologias de trabalhos (já publicados) de história natural, bionomia, ecologia básica e distribuição de polinizadores ameaçados e suas plantas visando identificar as lacunas de conhecimento sobre a mitigação dos efeitos das mudanças climáticas</t>
  </si>
  <si>
    <t>Banco de dados das espécies-alvo e mudanças climáticas</t>
  </si>
  <si>
    <t>Maior conhecimento sobre as espécies disponibilizado e identificação de lacunas de conhecimento</t>
  </si>
  <si>
    <t>Carlos Henrique Félix da Silva (PMDG;UFPE)</t>
  </si>
  <si>
    <t>Ponto focal: NG1-Suelma Silva (CBC/ICMBio); Ariadna Valentina Lopes e Márcia Emanuelle Madruga Fortunato (UFPE), André Rech e Lucas Benicio de Castro (UFVJM), Ana Luiza Bovoy (LERF-USP), Marlúcia Martins (MPEG), Márcia Maués (Embrapa Amazônia Oriental), Solange Kerpel (UFCG), Dora Canhos (CRIA)</t>
  </si>
  <si>
    <t>todos NGs</t>
  </si>
  <si>
    <t>Articular mais oportunidades de pesquisa sobre os impactos das mudanças climáticas sobre os polinizadores e formas de minimizar seus efeitos</t>
  </si>
  <si>
    <t>Editais de financiamento e linhas de pesquisa sobre a vulnerabilidade dos polinizadores e plantas hospedeiras aos impactos de alteração climática</t>
  </si>
  <si>
    <t>Mais recursos disponíveis para a conservação das espécies</t>
  </si>
  <si>
    <t>Isabela Varassin (UFPR)</t>
  </si>
  <si>
    <t>Carlos Henrique Félix da Silva (PMDG/UFPE/Alagoas), Helena Silingardi (UFU), Kleber Del Claro (UFU)</t>
  </si>
  <si>
    <t>Depende da ação 7.1. Detalhamento: Avaliar a vulnerabilidade dos polinizadores e plantas hospedeiras aos impactos de alteração climática, tendo em conta potenciais efeitos sinergísticos com outras alterações ambientais (NG1)</t>
  </si>
  <si>
    <t>Modelar cenários de impacto de mudanças climáticas sobre a distribuição conhecida e potencial das espécies alvo, propondo medidas mitigadoras</t>
  </si>
  <si>
    <t>Mapas de adequabilidade ambiental para espécies-alvo, em cenários futuros frente a mudanças climáticas, associados a relatório ou publicação</t>
  </si>
  <si>
    <t>Ponto focal: NG1-Tereza Cristina Giannini (Instituto Tecnológico da Vale – ITV); Rafael Loyola (FBDS)</t>
  </si>
  <si>
    <t>depende da ação 7.1</t>
  </si>
  <si>
    <t>Avaliar a viabilidade de implementação do Programa Monitora nas áreas de ocorrência das espécies alvo do PAN em UCs, visando subsidiar a avaliação de impactos das mudanças climáticas sobre os polinizadores e seus habitats</t>
  </si>
  <si>
    <t>Identificação de UCs prioritárias para implementação do Monitora, considerando a distribuição das populações das espécies-alvo e seus habitats, e a estratégia de implementação do Programa</t>
  </si>
  <si>
    <t>Programa Monitora implementado nas UCs prioritárias</t>
  </si>
  <si>
    <t>Danilo do Carmo Vieira Corrêa (CBC/ICMBio)</t>
  </si>
  <si>
    <t>Ponto focal: NG7-Viviane Daufemback (ICMBio PN Serra do Itajaí); Marlúcia Martins (MPEG)</t>
  </si>
  <si>
    <t>Áreas estratégicas para a conservação das espécies-alvo do PAN; NG1; NG7</t>
  </si>
  <si>
    <t>ver ação 7.3 e ação 2.7; envolver CGPEQ (ICMBio)</t>
  </si>
  <si>
    <t>Estabelecer medidas para mitigar a falta de plantas associadas às espécies-alvo do PAN ao longo de sua distribuição em cenários de mudanças climáticas</t>
  </si>
  <si>
    <t>Documento Oficial com indicacões de ações de restauração nas lacunas de distribuição de espécies de plantas associadas (indicadas na ação 7.1 e 7.3) enviado aos pontos focais dos Estados/Municipios identificados, ONGs, Sociedade Civil</t>
  </si>
  <si>
    <t>Ações de mitigação iniciadas</t>
  </si>
  <si>
    <t>Suelma Silva (CBC/ICMBio)</t>
  </si>
  <si>
    <t>Ponto focal: NG7-Rosana Singer (JB-SEMA/RS); Carolina Pauliquevis (ECOA), Lucas Benicio de Castro (UFVJM), Ana Luiza Bovoy (LERF-USP)</t>
  </si>
  <si>
    <t>depende da ação 7.1; Considerar o PRA e os PRADAS ao longo do processo de adequação ambiental e o uso de espécies benéficas aos polinizadores</t>
  </si>
  <si>
    <t>Propor a criação de unidades de conservação considerando cenários futuros de mudanças climáticas, visando promover a conexão por fragmentos, corredores ecológicos e paisagens mais permeáveis que possibilitem a dispersão de polinizadores para ambientes favoráveis</t>
  </si>
  <si>
    <t>Relatório com mapeamento de áreas prioritárias para criação de novas UCs encaminhado aos órgãos estaduais e ICMBio</t>
  </si>
  <si>
    <t>UCs criadas</t>
  </si>
  <si>
    <t>Josy Zarur de Matos (SEMA-RS)</t>
  </si>
  <si>
    <t>Pontos focais: NG2-Solange Kerpel (UFCG), NG4-Luiz Loureiro (ICMBio-Serra do Cipó); Rafael Loyola (FBDS), Angela Podolsky e José Eduardo Testa (APAVIVA)</t>
  </si>
  <si>
    <t>ver ação 7.3 e 2.16</t>
  </si>
  <si>
    <t>Identificar e articular a implementação das recomendações dos acordos internacionais para combate às mudanças climáticas e apoio às medidas de restauração de habitats nas áreas de ocorrência de insetos polinizadores ameaçados de extinção</t>
  </si>
  <si>
    <t>Workshop com representantes dos acordos internacionais e especialistas em restauração e em polinizadores para a identificação de medidas; Guia de recomendações internacionais para restauração e mudanças climáticas;
Relatório com de recomendações dos acordos internacionais para restauração e mitigação de mudanças climáticas</t>
  </si>
  <si>
    <t>Implementação de acordos internacionais para combate às mudanças climáticas; Ações de restauração implementadas</t>
  </si>
  <si>
    <t>Carolina Pauliquevis (Consultor independente)</t>
  </si>
  <si>
    <t>160.000.00</t>
  </si>
  <si>
    <t>NG1</t>
  </si>
  <si>
    <t>Monitorar a disponibilidade hídrica em ecossistemas importantes para as espécies-alvo</t>
  </si>
  <si>
    <t>Painel de crise hídrica em áreas prioritárias para a conservação das espécies alvo do PAN</t>
  </si>
  <si>
    <t>Mitigação dos efeitos negativos das mudanças climáticas</t>
  </si>
  <si>
    <t>Angela Podolsky e José Eduardo Testa (APAVIVA)</t>
  </si>
  <si>
    <t>Verificar se existem estações da ANA nas áreas de ocorrência das spp. e acompanhar os dados da base; envolver a ANA</t>
  </si>
  <si>
    <t>Promover pesquisa aplicada como forma de incentivar o uso de polinizadores nativos autóctones em culturas atrativas, visando a substituição dos polinizadores exóticos</t>
  </si>
  <si>
    <t>Documentos técnicos, Relatórios e ou Publicações</t>
  </si>
  <si>
    <t>Pedro Togni (UnB)</t>
  </si>
  <si>
    <t>José Eustáquio dos Santos Júnior (AMPLO/UFMG), Ana Assad (Associação A.B.E.L.H.A.), Luís Gustavo Perugini (UEM)</t>
  </si>
  <si>
    <t>Projeto Pró-Espécies está elaborando um programa neste sentido e a ação poderia ser incluida</t>
  </si>
  <si>
    <t>Implementar uma Rede de Colaboradores para alerta da introdução de espécies exóticas de polinizadores, no Programa Nacional de Detecção Precoce e Resposta Rápida, em desenvolvimento pelo Ministério do Meio Ambiente</t>
  </si>
  <si>
    <t>Lista de instituições e especialistas integrantes da Rede de Colaboradores</t>
  </si>
  <si>
    <t>Espécies exóticas de polinizadoras precocemente detectadas e identificadas, alertas de ocorrências emitidos, e respostas rápidas implementadas para evitar o estabelecimento e a invasão das espécies</t>
  </si>
  <si>
    <t>Tainah Guimarães (CBC/ICMBio)</t>
  </si>
  <si>
    <t>Ivan Teixeira (COBIO/IBAMA), José Renato Lagracie (DESP/MMA), José Eustáquio dos Santos Júnior (AMPLO/UFMG), Guilherme Casoni da Rocha (FF-SP), Ana Assad (Associação A.B.E.L.H.A.)</t>
  </si>
  <si>
    <t>A rede deverá ser constantemente atualizada;
Considerar as espécies Bombus terrestris e Megachille rotundata</t>
  </si>
  <si>
    <t>Contribuir com a elaboração e publicação das listas estaduais oficiais para as Espécies Exóticas Invasoras (EEI)</t>
  </si>
  <si>
    <t>Listas de EEI elaboradas; Propostas de publicação de listas estaduais oficiais para as EEI encaminhadas</t>
  </si>
  <si>
    <t>Listas de EEI publicadas</t>
  </si>
  <si>
    <t>Tainah Guimarães (CBC/ICMBio), Rosana Moreno Senna (SEMA-RS)</t>
  </si>
  <si>
    <t>NG7 (RS)</t>
  </si>
  <si>
    <t>Divulgar lista de espécies de plantas exóticas tóxicas aos insetos polinizadores e estimular a sua substituição por plantas nativas amigáveis aos polinizadores</t>
  </si>
  <si>
    <t>Cartilha elaborada, mostrando as espécies de plantas tóxicas aos polinizadores e com proposta de espécies para a sua substituição</t>
  </si>
  <si>
    <t>Redução do impactos promovido pela presença de espécies tóxicas e exóticas</t>
  </si>
  <si>
    <t>Ana Luiza Bovoy (LERF-USP), Rosana Moreno Senna (SEMA-RS), Ana Assad (Associação A.B.E.L.H.A.)</t>
  </si>
  <si>
    <t>Estimular projetos para controle populacional das abelhas exóticas em áreas estratégicas para conservação das espécies alvo do PAN</t>
  </si>
  <si>
    <t>Relatórios de ocorrência de espécies exóticas e seu potencial de ameaça para as espécies nativas em áreas selecionadas; Proposta de planos de manejo para controle de espécies exóticas em áreas selecionadas</t>
  </si>
  <si>
    <t>Redução da ocupação de cavidades com potencial sobreposição de nicho reprodutivo entre espécies exóticas e nativas, especialmente para as espécies nativas contempladas no PAN</t>
  </si>
  <si>
    <t>300.000.00</t>
  </si>
  <si>
    <t>Marcelo Gama (SOS Resgate de Abelhas), Natalício Antônio (Ascamp-Associação dos Apicultores), Rejane Noronha (INEMA), Victor Flores (AMMA-PE), Sizenando José de Andrade (IFBA-Juazeiro), Dionísio José (IFBA Senhor do Bonfim), Erbs Cintra (IF Sertão-PE)</t>
  </si>
  <si>
    <t>NG2; Juazeiro/BA, Sobradinho/BA, Curacá/BA e Petrolina/PE</t>
  </si>
  <si>
    <t>Análises apontando a situação das cavidades ocupadas por espécies exóticas e que poderiam ser ocupadas por meliponídeos. Sugestão: promover parcerias com setores produtivos como empresas de silvicultura de eucaliptus para a alocação de áreas para estabelecimento de apiários para a recepção de colméias translocadas de áreas estratégicas para conservação das espécies alvo do PAN, em parceria com associações de apicultores</t>
  </si>
  <si>
    <t>8. Manejo das espécies exóticas invasoras ou nocivas para as populações de insetos polinizadores nativos</t>
  </si>
  <si>
    <t>7. Redução das causas e mitigação dos efeitos negativos das mudanças climáticas sobre os insetos polinizadores</t>
  </si>
  <si>
    <t>6. Promoção do manejo conservacionista de abelhas nativas e interrupção da extração irregular, do transporte e do comércio ilegais de colônias ou suas partes</t>
  </si>
  <si>
    <t>5. Redução dos incêndios, controle das queimadas antrópicas e manejo adequado do fogo, a fim de minimizar os impactos negativos sobre as espécies-alvo</t>
  </si>
  <si>
    <t>4. Redução da perda e degradação de habitat relacionadas à conversão de áreas naturais para atividades urbanas, industriais e empreendimentos</t>
  </si>
  <si>
    <t>3. Redução da perda e degradação de habitat relacionadas à conversão de áreas naturais para agricultura e silvicultura, especialmente monoculturas, pecuária e indústria carvoeira</t>
  </si>
  <si>
    <t>2. Promoção da conectividade, melhoria da qualidade e restauração dos habitats, visando o aumento de populações de polinizadores e sua diversidade genética</t>
  </si>
  <si>
    <t>1. Redução do uso e dos efeitos nocivos, diretos e indiretos, de agrotóxicos e de outras substâncias tóxicas sobre os insetos polinizadores e suas plantas associadas</t>
  </si>
  <si>
    <t>Material formativo online / Módulo interdisciplinar de formação (disciplinas multiuniversidade)</t>
  </si>
  <si>
    <t>Roberta vai verificar a possibilidade de hospedar o curso na UFSCar; módulo online da A.B.E.L.H.A.?</t>
  </si>
  <si>
    <t>Foram submetidos dois projeto (um em outubro de 2023 e outro em janeiro de 2024) visando a implementação desta ação.</t>
  </si>
  <si>
    <t>Kátia Braga</t>
  </si>
  <si>
    <t xml:space="preserve">Caso nenhum dos dois projetos submetidos sejam aprovados, entendemos que não será possível a execução da ação 1.2 conforme planejada e definida inicialmente; contudo, talvez seja possível incluí-la, com alguns ajustes, junto a execução da ação 1.3, caso esta disponha de recursos que possam viabilizar pelo menos parte das "oficinas-piloto" (conforme descrito nas observações da ação 1.2).
Sobre o auxilio desta ação à 1.3: o levantamento será realizado com agricultores familiares, na presença e participação de agentes de ATER, em oficinas-piloto presenciais, das quais também sairão propostas (protótipos) de materiais para sensibilização e capacitação de outros agentes das redes de ATER. Assim, a partir de demandas concretas de conhecimento sobre a temática, esses outros agentes uma vez sensibilizados e capacitados estarão aptos a sensibilizar e capacitar outros agricultores. De acordo com a natureza do conhecimento demandado, será possível definir as metodologias mais adequadas a serem empregadas para o uso dos materiais propostos pelos próprios agricultores, juntamente com os agentes de ATER.
Focar nas áreas prioritárias para conservação dos polinizadores (Priscilla); 
O levantamento será realizado com agricultores familiares, na presença e participação de agentes de ATER, em oficinas-piloto presenciais, das quais também sairão propostas (protótipos) de materiais para sensibilização e capacitação de outros agentes das redes de ATER. Assim, a partir de demandas concretas de conhecimento sobre a temática, esses outros agentes uma vez sensibilizados e capacitados estarão aptos a sensibilizar e capacitar outros agricultores. De acordo com a natureza do conhecimento demandado, será possível definir as metodologias mais adequadas a serem empregadas para o uso dos materiais propostos pelos próprios agricultores, juntamente com os agentes de ATER.
</t>
  </si>
  <si>
    <t>Manual de boas práticas agroecológicas e produção orgânica associadas a conservação de polinizadores; Materiais educativos, metodologias e conhecimentos disponibilizados para as instituições e órgãos de ATER</t>
  </si>
  <si>
    <t>Roberta Nocelli, Bruno Aranda (SEMIL - bharanda@sp.gov.br)</t>
  </si>
  <si>
    <t>IPESP</t>
  </si>
  <si>
    <t>Trocar Osmar Mosca por Aline Bernardes Cândido dos Santos - alinebc@sp.gov.br</t>
  </si>
  <si>
    <t>Conversar com Ana Assad (projeto Observatório da Abelhas)</t>
  </si>
  <si>
    <t>A ação está sendo planejada e em breve começara execução apoiada pela bolsista do PAN, Priscilla</t>
  </si>
  <si>
    <t>Hannah</t>
  </si>
  <si>
    <t>jan./2025</t>
  </si>
  <si>
    <t>Roberta Nocelli</t>
  </si>
  <si>
    <t>indicação de colaboração: Lídia Barreto (UNITAU); Ações envolvendo educação ambiental e comunicação, sugiro incluir o Bruno Aranda da Coordenadoria de Fauna Silvestre de SP (bharanda@sp.gob.br)</t>
  </si>
  <si>
    <t>Em contato com o MMA e MAPA para assinatura da Coalização do Promote Pollinators e tentando articular para marcar reuniões para tentar iniciar a articulação de uma Política Pública. Membros da REBIPP estão envolvidos nesta ação: Juliana Hipólito, Luisa Carvalheiro, Marcia Maues, Marina Wolowski e eu.</t>
  </si>
  <si>
    <t>Elaboração de uma carta para contato com MMA e MAPA para apresentar a importância da assinatura da Coalização do Promote Pollinator e de pensar em uma política pública</t>
  </si>
  <si>
    <t>Kayna Agostini</t>
  </si>
  <si>
    <t>Workshop para discussão de PSA de polinização; Iniciativas oficiais direcionadas ao uso e conservação dos polinizadores (relatórios)</t>
  </si>
  <si>
    <t>Essa ação estaria "Em andamento"; a proposta já existe (REBIPP)</t>
  </si>
  <si>
    <t>Desenvolvimento de meta análises para avaliar as concentrações de metais pesados a que as abelhas estão sendo submetidas. Fase inicial, mas deverá ser desenvolvida uma primeira versão do manuscrito até setembro/2024.</t>
  </si>
  <si>
    <t>Yasmine Antonini</t>
  </si>
  <si>
    <t>Manuscrito esperado para setembro/outubro</t>
  </si>
  <si>
    <t>Levantamento de laboratórios para análise nos estados; elaboração de método simples de análise em campo nos estados</t>
  </si>
  <si>
    <t>dez./2024</t>
  </si>
  <si>
    <t>Roberta acredita que não consegue entregar o relatório até junho; "Em andamento". Problemas de fiscalização afeta as ações​. 
Para monitorar qualidade de água e ar, sugiro convidar técnicos da CETESB, pois eles já fazem esse monitoramento de rotina em algumas áreas. 
​</t>
  </si>
  <si>
    <t>Levantamento e divulgação de editais abertos para proteção de insetos polinizadores; portifólio de produtos de controles biológicos e produtos menos tóxicos para controle da praga em questão</t>
  </si>
  <si>
    <t>"Em andamento"</t>
  </si>
  <si>
    <t>Observatório das abelhas do Brasil</t>
  </si>
  <si>
    <t>Implantação do projeto “Observatório das Abelhas do Rio Grande do Sul”, uma parceria do Ministério Público com a ABELHA, Embrapa Meio Ambiente e empresas, por meio da assinatura de Termo de Cooperação, com o objetivo de adotar a Plataforma Oficial de Dados Agrotag-Abelhas/Embrapa como ferramenta para a mitigação de mortandades de abelhas no Estado do Rio Grande do Sul; proporcionar treinamento e apoio com infraestrutura aos órgãos de defesa agropecuária e ambiental do Estado do Rio Grande do Sul para o atendimento das ocorrências com abelhas, e o registro harmonizado das informações na Plataforma Agrotag-Abelhas; prospectar resíduos de agrotóxico (exclusivamente de Fipronil) em laboratório certificado, em casos de mortandades de abelhas no Estado do Rio Grande do Su; implementar ações de capacitação, treinamento, divulgação sobre boas práticas agrícolas e apícolas, e facilitar o diálogo entre os setores envolvidos no tema; subsidiar a formulação e ampliação de políticas públicas para conservação de abelhas no Estado do Rio Grande do Sul, a partir dos dados da Plataforma Oficial de Dados do Observatório; e fomentar e mediar a discussão com os setores envolvidos na temática, em prol da redução de mortandades de abelhas.
Projeto em fase inicial de implantação.</t>
  </si>
  <si>
    <t>Ana Assad</t>
  </si>
  <si>
    <t>Excluir Cartilhas elaboradas</t>
  </si>
  <si>
    <t>mar./2024</t>
  </si>
  <si>
    <t>fev./2025</t>
  </si>
  <si>
    <t>Priscilla</t>
  </si>
  <si>
    <t>Articular com ação 1.4</t>
  </si>
  <si>
    <t>1) ações pontuais de educação ambiental, com a utilização de abordagens diversas (feira, seminário, instalação de meliponário na ARIE Mata Santa Genebra e outros abrigos individuais em diferentes áreas do município de Campinas). As ações buscam abordar sobre a importância da conservação dos insetos polinizadores, destacando sua função social, ambiental e econômica. (Augusto)
2) ações de educação ambiental sobre a importância da conservação dos insetos polinizadores (Laura)
3) apoio a clubes de ciências sobre polinizadores em escolas da rede pública (Maria Gaglianone). As ações que realizei estão ligadas diretamente às minhas atividades de pesquisa e extensão, que convergem com algumas ações do PAN (Maria G.)
4) a Secretaria de Estado onde atuo possui o programa chamado Poliniza Paraná, que visa sensibilizar e chamar a atenção da população para a importância dos insetos polinizadores (em especial das abelhas nativas sem ferrão), por meio da instalação de meliponários e jardins de mel ao redor do estado. Além disso, durante o verão são realizadas atividades educativo-ambientais com os veranistas que visitam o litoral paranaense. Parte dessas atividades envolvia a abordagem pontual de se falar sobre a importância da polinização e dos polinizadores. Esses dois exemplos podem, talvez, contribuir com o atendimento da ação 2.1 (Bruno)
5) Desenvolvemos ação de extensão através de um programa: Programa de Extensão “Nossa riqueza Natural com Ciência para Todos” envolvendo a comunidade do entorno do Pico do Jabre onde se encontra a espécie alvo do PAN no NG2, Heraclides himeros baia. Palestras, encontros para ouvir a comunidade e troca de saberes sobre polinizadores. Elaboração de cartazes de espécies polinizadoras importantes que foi afixado na casa de apoio do Pico do Jabre (Solange)</t>
  </si>
  <si>
    <t>1) Educação ambiental - Heraclides himeros baia (Solange)</t>
  </si>
  <si>
    <t>Não consegui me envolver nas ações e também saber o que estavam sendo feitos! Posso ajudar na sensibilização sobre a importância dos insetos! Temos muitas pessoas que acompanham nosso trabalho nas redes (Gilson);
As ações implementadas vieram de projetos "secundários" (não diretamente relacionados ao PAN) que conversam com as ações do PAN (Laura);
Não há projeto institucional sério e nem recursos específicos para realização das ações (Augusto);
Participei das reuniões iniciais, entretanto não recebi contato nem informações dos articuladores ou outros colaboradores sobre o andamento das ações e da articulação entre os atores do PAN. Coloco-me à disposição para colaborar (Maria G.) 
Não desenvolvi atividades diretamente relacionadas atividades relacionadas à este PAN (Bruno)
A maior dificuldade é financeira. As ações que planejamos quer na área da extensão como na pesquisa esbarram na falta de dinheiro. Contamos com o transporte da universidade, o qual nem sempre é efetivo e com a parceria das prefeituras dentro de suas limitações. Mesmo assim, obtivemos ótimos resultados e resposta das comunidades. Temos a intenção de continuar com o Programa de Extensão, com a popularização da ciência e os projetos de pesquisa que nos dão subsídios para a conservação (Solange)</t>
  </si>
  <si>
    <t>Augusto Ventura; Gilson Miranda; Laura Braga; Maria Gaglianone; Bruno Martins; Solange Kerpel</t>
  </si>
  <si>
    <t>Inserir Fabiana e Maria Gaglianone,</t>
  </si>
  <si>
    <t>Criar Formulário Online para inserção em tempo real de todas as atividades relaizadas pelos diversos colaboradores do PAN; Gustavo da APA do Carmo pediu para inserir os produtos na ação (cartilhas das espécies e outros); convidar Bruno Aranda (indicação Silvana Back)</t>
  </si>
  <si>
    <t>Visita a diferentes Coleções Entomológicas da América Latina para atualização das listagens de espécies de abelhas do Brasil e atualização das informações sobre a faixa de distribuição geográfica das espécies, incluindo aquelas alvo do PAN (quais?) (Favízia);
expedições em busca de espécies alvo do PAN (Joiceya praeclarus, Parides burchellanus) (Hannah);
Fizemos monitoramento da população de borboletas de forma contínua em 2022, 2023 e continuamos 2024, monitorando inclusive H. himeros baia, no Pico do Jabre e em uma nova área.</t>
  </si>
  <si>
    <t>A maior dificuldade é financeira. As ações que planejamos quer na área da extensão como na pesquisa esbarram na falta de dinheiro. Contamos com o transporte da universidade, o qual nem sempre é efetivo e com a parceria das prefeituras dentro de suas limitações. Mesmo assim, obtivemos ótimos resultados e resposta das comunidades. Temos a intenção de continuar com o Programa de Extensão, com a popularização da ciência e os projetos de pesquisa que nos dão subsídios para a conservação (Solange)</t>
  </si>
  <si>
    <t>Favízia Oliveira; Hannah Cascelli; Solange Kerpel</t>
  </si>
  <si>
    <t>Yasmine se propôs a colaborar com a triagem dos materiais; [Cintia Lepesqueur (ICMBio/COPAN); Neuza Silva (ICMBio/CGCON) - NG1 (DF)]</t>
  </si>
  <si>
    <t>Estamos disponíveis para apoiar pesquisadores que queriam fazer levantamentos de espécies na RPPN Reserva Natural Serra das Almas e região em Crateús CE. Disponibilizo alimentação e estadia na UC ou outras atividades que possam contribuir na região ( Gilson Miranda).</t>
  </si>
  <si>
    <t xml:space="preserve">Projeto com Parides burchellanus: amostragem do rio Maranhão. Projeto submetido e aprovado via GBB com as populações da Serra da Canastra e de Brumadinho.
</t>
  </si>
  <si>
    <t>Onildo Marini</t>
  </si>
  <si>
    <t>1) Foram desenvolvidas atividades que envolveram uma oficina no Cemafauna - Universidade Federal do Vale do São Francisco, Petrolina - PE, para apresentação das ações que serão implementadas regionalmente. A oficina contou com a participação de pesquisadores nas áreas de abrangência dos estados da Bahia e Pernambuco, membros da academia científica das seguintes instituições: UNIVASF, UPE, UFRPE, UFBA e UNEB, produtores agrícolas das grandes empresas exportadoras de frutas, criadores de abelhas, gestores de unidades de conservação, analistas do ICMBio e integrantes de órgãos governamentais estaduais voltados a Fiscalização e Planos de Trabalho de Conservação. A oficina contou com a presença do coordenador do PAN Insetos Polinizadores, Dr. Onildo Marini do ICMBio. Discutidas as Unidades de Conservação que seriam contempladas e quais metodologias seriam utilizadas para o monitoramento das abelhas nestas áreas, iniciou-se a montagem do cronograma já previsto nos planos de trabalho para as ações 2.4 que versa sobre "Identificar e mapear áreas estratégicas e monitorar a perda e alteração da qualidade de habitats para promoção da conectividade visando à manutenção de populações de insetos polinizadores" e 8.5 "Estimular projetos para controle populacional das abelhas exóticas em áreas estratégicas para conservação das espécies alvo do PAN"; em que estou como articuladora regional. Entre as estratégias para execução dos trabalhos, foram solicitadas e acatadas duas bolsas de alunos PIBIC e quatro alunos como estagiários voluntários. A atividade começou a ser desenvolvida em novembro de 2023, com a presença dos alunos nas atividades realizadas em laboratório. Tais atividades envolveram a organização da coleção das abelhas do Museu de Fauna da Caatinga, tombamento do material, estudos de chaves taxonômicas, discussão de artigos sobre a Ecologia, Comportamento Animal, Efeitos da fragmentação de habitat, Morfologia e Morfofisiologia das abelhas. Neste mês vindouro, entre os dias 18 e 22 de dezembro/2023 estaremos realizando a nossa primeira expedição de campo que irá se estender até novembro de 2024. Para esta atividade contaremos com a presença de um dos integrantes do GAT e taxonomista de Abelhas, o Dr. José Eustáquio (Aline)
2) Mapas das áreas estratégicas para conservação dos insetos ameaçados de extinção foram elaborados a partir de modelos de distribuição de espécie e dados de uso do solo. Os mapas foram gerados a partir da priorização de áreas para conservação no software Zonation e os resultados foram apresentados na Oficina do GAT em maio de 2023 em Brasília. A partir das análises e discussões do grupo, os modelos e mapas foram ajustados dando origem ao resultado final. Também foram gerados mapas de áreas estratégicas para os estados parceiros do PAN: Bahia, Minas Gerais, Pará e São Paulo (Priscilla)</t>
  </si>
  <si>
    <t>1) Relatório (Aline)
2) Relatório e mapas de áreas estratégicas para conservação de insetos polinizadores ameaçados de extinção - nacional e dos estados parceiros BA, MG, PA e SP (Priscilla)</t>
  </si>
  <si>
    <t>Alinhamento dos pedidos de materiais e diárias para início das atividades (Aline)</t>
  </si>
  <si>
    <t>Aline Andrade; Priscilla Barbosa</t>
  </si>
  <si>
    <t>O mapa de áreas estratégicas deve ser revisado com alguma frequência (bianual), a fim de incorporar novos dados disponíveis no Salve ou nas bases de dados utilizadas nos modelos e refinar os resultados obtidos (Priscilla)</t>
  </si>
  <si>
    <t>Produto da ação 2.4 como base para indicação de áreas</t>
  </si>
  <si>
    <t>Foram feitas duas propostas para editais de fomento para a ação. Em uma das propostas, foi sugerido um programas de monitoramento para ser executado por bolsistas e a população local, essa proposta não foi executada. Na segunda proposta, o monitoramento a ser feito seria através de técnicas moleculares de eDNA (proposta submetida, ainda não aprovada)</t>
  </si>
  <si>
    <t xml:space="preserve">Foi indicado que essa ação comece a se desenvolver a partir da Borboleta ribeirinha (Parides burchellanus); avaliar com a Marina Beirão e o IEF-MG/Vale/ área brumadinho. </t>
  </si>
  <si>
    <t>Podemos iniciar a ação submetendo proposta para o banco de projetos PCMA</t>
  </si>
  <si>
    <t>jan./2024</t>
  </si>
  <si>
    <t>Ação em andamento com problemas de execução; tem projeto aceito da Patrícia em PE</t>
  </si>
  <si>
    <t>Ação concluída, com elaboração de calendário de floração e cartilha para conservação de insetos polinizadores.</t>
  </si>
  <si>
    <t>1) Calendário de floração &lt;https://www.gov.br/icmbio/pt-br/assuntos/biodiversidade/pan/pan-insetos-polinizadores/1-ciclo/produtos/20240327-pan-insetos-polinizadores-acao-2-10-calendario-de-floracao-cbc.pdf&gt;
2) Cartilha de Recomendações para Conservação dos Insetos Polinizadores na Restauração do Cerrado &lt;https://www.gov.br/icmbio/pt-br/assuntos/biodiversidade/pan/pan-insetos-polinizadores/1-ciclo/produtos/20240327-pan-insetos-polinizadores-acao-2-10-recomendacoes-conservacao-insetos-polinizadores-na-restauracao-do-cerrado.pdf&gt;</t>
  </si>
  <si>
    <t>Trazer o CBC para essa ação</t>
  </si>
  <si>
    <t>A Ação 2.12 está em andamento. Ainda estamos dentro do prazo, sendo possível nos reunir virtualmente nesse ano de 2024 para traçar a melhor estratégia para elaborar a lista de espécies nativa da flora regionais recomendadas. Também seria importante buscar junto com os colaboradores para identificar e conversar com os viveiros dentro dos respectivos biomas para abraçar a ideia (Cynira);
Encaminhei as demandas das ações para os gerentes do setor para que pudessem incluir as ações nas atividades do setor do IEF (Thais);
tenho trabalhado em outros projetos com levantamento de espécies nativas da flora brasileira associadas aos polinizadores nativos (particularmente abelhas) e pretendo, ainda este ano, compilar e divulgar, pelo menos, parte desses dados (Kátia Braga)</t>
  </si>
  <si>
    <t xml:space="preserve">A Ação 2.12 está em andamento, mas não sei até onde caminhou, pois não consegui propor nenhuma reunião para o planejamento da ação para que os pontos focais e colaboradores pudessem informar o melhor caminho dentro das suas competências. Ainda estamos dentro do prazo, sendo possível nos reunir virtualmente nesse ano de 2024 para traçar a melhor estratégia para elaborar a lista de espécies nativa da flora regionais recomendadas. Também seria importante buscar junto com os colaboradores para identificar e conversar com os viveiros dentro dos respectivos biomas para abraçar a ideia. Na minha visão a ideia é que seja nacional e não apenas um ou outro estado, que cada bioma possa produzir as espécies para os projetos de restaurações, formação de corredores ecológicos e uso em sistemas agroflorestais biodiversos. (Cynira);
preciso entrar em contato com os setores do IEF que poderiam me apoiar nas ações. Pois trabalho regionalmente, não estou centralizada na sede do órgão (Thais);
Colocar em contato articuladores de ações que possam estão relacionadas ou podem se complementar ou possam resultar em um mesmo produto (Kátia)
</t>
  </si>
  <si>
    <t>Cynira Gabriel; Thais Sousa; Kátia Braga</t>
  </si>
  <si>
    <t>Outro produto importante e possível para esta ação seria um manual com informações sobre tais plantas (impresso e/ou virtual - compatível com o uso no celular) para agricultores e agentes de ATER que também pode ser um dos produtos da ação 1.2 da qual sou articuladora (Kátia)</t>
  </si>
  <si>
    <t>mar./2025</t>
  </si>
  <si>
    <t>Ana Luiza Bovoy (mestrado); Rosana Faria Singer; Carolina Matos</t>
  </si>
  <si>
    <t>Betina e Sidia possuem a lista dos polinizadores do RS; falar com Decio Gazzoni (coordenador do livro da Embrapa de plantas escolhidas por polinizadores)</t>
  </si>
  <si>
    <t xml:space="preserve">Conflito com outros PANs; problema para mortalidade de animais em rodovias. Problemas com árvores (batidas, avifauna), proibido cultivos (perigos de batidas)​. Consenso em excluir a ação. </t>
  </si>
  <si>
    <t>Excluir</t>
  </si>
  <si>
    <t>Verificar troca de articulador</t>
  </si>
  <si>
    <t>Onildo</t>
  </si>
  <si>
    <t>Encaminhei as demandas das ações para os gerentes do setor para que pudessem incluir as ações nas atividades do setor do IEF.</t>
  </si>
  <si>
    <t>Preciso entrar em contato com os setores do IEF que poderiam me apoiar nas ações. Pois trabalho regionalmente, não estou centralizada na sede do órgão.</t>
  </si>
  <si>
    <t>Thais Sousa</t>
  </si>
  <si>
    <t>Propostas de criação/ampliação de Unidades de Conservação de interesse do PAN Insetos Polinizadores foram apresentadas na Oficina de Trabalho "Critérios e priorização para a criação de UCs Federais", sob coordenação da COCUC/DIMAN em janeiro de 2024 em Brasília. As propostas tiveram foco nos biomas Caatinga, Cerrado, Mata Atlântica e Pampa (Priscilla)</t>
  </si>
  <si>
    <t>Propostas apresentadas a COCUC e relatório (Priscilla)</t>
  </si>
  <si>
    <t>As propostas enviadas pelo CBC para incorporação no banco de dados da COCUC não foram incluídas a tempo da realização da Oficina e houveram problemas quanto a inclusão das informações provenientes dos PANs. As falhas foram pontuadas durante o evento para posterior ajuste e inclusão (Priscilla)</t>
  </si>
  <si>
    <t>Priscilla Barbosa</t>
  </si>
  <si>
    <t>Foram apontadas UCs como prioridade para conclusão até 2026 e outras até 2030, portanto o resultado da ação pode passar o tempo previsto na matriz (Priscilla)</t>
  </si>
  <si>
    <t>Terceirizar ação para os "Municípios amigos dos Polinizadores" - ação 4.4? Apio do Senai/MAPA?</t>
  </si>
  <si>
    <t>contribuição no Plano Diretor de Osasco (Paulina); ocorreu uma reunião entre o CBC/ICMBio e a articuladora da ação para o planejamento da execução da ação</t>
  </si>
  <si>
    <t>Paulina Arce</t>
  </si>
  <si>
    <t>Marlúcia</t>
  </si>
  <si>
    <t>Foi elaborado um Termo de Referência para salvamento de Abelhas Nativas sem Ferrão - ANSF, no âmbito do licenciamento ambiental de empreendimentos potencialmente degradadores ou utilizadores de recursos ambientais e nas autorizações de supressão de vegetação (Marianna P.)</t>
  </si>
  <si>
    <t>Termo de Referência para salvamento de Abelhas Nativas sem Ferrão - ANSF (Marianna P.)</t>
  </si>
  <si>
    <t>Marianna Pinho</t>
  </si>
  <si>
    <t>Gostaria de indicar Adriana Casto (INEMA) e Rarison da Silva Lima e Ana Paula Santos Silva (Pólen Dourado), como colaboradora de algumas ações</t>
  </si>
  <si>
    <t>Elaborar uma proposta nacional relacionada a ação 2.23 para apresentar ao CONAMA​</t>
  </si>
  <si>
    <t>Foi elaborado um Termo de Referência para salvamento de Abelhas Nativas sem Ferrão - ANSF, no âmbito do licenciamento ambiental de empreendimentos potencialmente degradadores ou utilizadores de recursos ambientais e nas autorizações de supressão de vegetação (Marianna P.) O produto descrito pela Marianna parece mais associado a ação 2.23 (mover produto)</t>
  </si>
  <si>
    <t xml:space="preserve">1) A emissão de autorização de manejo de fauna no âmbito do licenciamento ambiental, está sendo repassada do Departamento de Fauna para a CETESB, desta forma, estou perdendo a governabilidade pelo tema. Entretanto, foi proposta uma portaria da Coordenadoria de Fauna Silvestre, onde prevê a possibilidade de levantamento e monitoramento da melissofauna e lepdópteros, mas exige o resgate das colmeias melissofauna. A Portaria esta em analise no gabinete da SMA/SEMIL (Silvana);
2) No aguardo do documento para encaminhamento. Sugiro que todos documentos similares tenham a assinatura do PAN/ICMBio (Patricia) 
</t>
  </si>
  <si>
    <t>Portaria submetida</t>
  </si>
  <si>
    <t>Estou perdendo a governabilidade pelo tema (SIlvana B.)</t>
  </si>
  <si>
    <t>Silvana Back; Patricia Tavares</t>
  </si>
  <si>
    <t>Sugiro que seja pedida a participação da Cetesb nas ações. Atualmente o Departamento de Fauna está dentro da Coordenadoria de Fauna Silvestre, gostaria de apresentar a Matriz para outros técnicos, que teriam interesse em participar das ações (Silvana B.)</t>
  </si>
  <si>
    <t>O licenciamento ambiental estadual em SP está sendo repassado para a CETESB, assim sugestão de convidá-los para articular a ação, a fim de sensibilizá-los para a falta de ações para o grupo no âmbito do licenciamento ambiental.</t>
  </si>
  <si>
    <t>Foi submetida uma propostas para o PLANAF relacionada a degradação de áreas provocada pela Apis mellifera</t>
  </si>
  <si>
    <t>Proposta de fiscalização encaminhada</t>
  </si>
  <si>
    <t>Duas propostas submetidas para o Programa Nacional de Multas Ambientais relativas as ações 2.12, 6.1, 6.2 e 6.3 (Hannah)
Encaminhei as demandas das ações para os gerentes do setor para que pudessem incluir as ações nas atividades do setor do IEF (Thais)</t>
  </si>
  <si>
    <t>Duas propostas aprovadas na carteira de projetos do ICMBio (Hannah)</t>
  </si>
  <si>
    <t>preciso entrar em contato com os setores do IEF que poderiam me apoiar nas ações. Pois trabalho regionalmente, não estou centralizada na sede do órgão (Thais)</t>
  </si>
  <si>
    <t>Thais Sousa; Hannah</t>
  </si>
  <si>
    <t>Encaminhei as demandas das ações para os gerentes do setor para que pudessem incluir as ações nas atividades do setor do IEF (Thais)</t>
  </si>
  <si>
    <t>As ações e produtos relatados abordam diversos componentes da biodiversidade e não apenas polinizadores, mas têm impacto direto ou indireto na conservação dos polinizadores em áreas rurais e urbanas do semiárido. (Fabiana)
As ações que realizei estão ligadas diretamente às minhas atividades de pesquisa e extensão, que convergem com algumas ações do PAN. (Maria G.)</t>
  </si>
  <si>
    <t>1) Elaboração de cartilhas (praticas amigáveis e biodiversidade em fazendas); (Fabiana)
2)e-books (ambiente urbano), artigo cientifico co-produção de práticas amigáveis em fazendas (no prelo) e sobre a diversidde de abelhas em cultivo de goiaba (Fabiana)
3) levantamento das interações visitantes e plantas (via ciência cidadã) (Fabiana)
4) seminários e workshops sobre a importância da biodiversidade e conservação em areas agricolas. (Fabiana)
5) promoção de cursos de extensão para agricultores sobre o papel dos polinizadores na agricultura (Maria G.)</t>
  </si>
  <si>
    <t>As ações e produtos relatados abordam diversos componentes da biodiversidade e não apenas polinizadores, mas têm impacto direto ou indireto na conservação dos polinizadores em áreas rurais e urbanas do semiárido (Fabiana);
Participei das reuniões iniciais, entretanto não recebi contato nem informações dos articuladores ou outros colaboradores sobre o andamento das ações e da articulação entre os atores do PAN. Coloco-me à disposição para colaborar. (Maria G.)</t>
  </si>
  <si>
    <t>Fabiana Oliveira; Maria Gaglianone</t>
  </si>
  <si>
    <t>Patrícia Tavares (projeto de reflorestamento com agrofloresta em PE)</t>
  </si>
  <si>
    <t>Ações de pesquisa - FAPERJ - e parceria com agricultores - Maria G; email para tentar articular a ação (Hannah); aproximar mais os produtos do PAN; vídeos projeto SPIN com Leandro</t>
  </si>
  <si>
    <t>Contribuir com políticas públicas que visam a adoção de sistemas agrobiodiversos como forma de aumentar a diversificação vegetal e manutenção da vegetação nativa nas áreas de produção agrícola e pecuária</t>
  </si>
  <si>
    <t>Mariana Vidal (indicação do Joel); Joel Queiroga (Embrapa)</t>
  </si>
  <si>
    <t>foram coletadas sugestões para o desenvolvimento da ação na oficina de instalação do GAT</t>
  </si>
  <si>
    <t>1) Com a finalização do projeto SURPASS conseguimos desenvolver um aplicativo (Fit Count) para auxiliar nas ações de Ciência Cidadã. É necessário a elaboração das Bio Blitz para implementar a técnica (Kayna)
2) Mapas de áreas urbanas de interesse estão sendo elaborados para os NGs 3, 5 e 6. As áreas estão sendo selecionadas a partir da verificação de expansão da mancha urbana e redução das manchas de vegetação remanescente (Priscilla)
3) Fizemos palestras, exposição de animais polinizadores, oficina de observação de insetos na natureza (Solange)</t>
  </si>
  <si>
    <t>1) Elaboração de uma proposta para participar do Edital de Bolsa Produtividade em Inovação e Extensão do CNPq (Kayna)
2) Mapas em fase de elaboração (Priscilla)
3) Curso de extensão universitária sobre ciência cidadã com práticas em insetos (Maria G.)
4) Práticas sobre biologia de abelhas e uso de hotéis de abelhas solitárias no Horto municipal e outras áreas da cidade (Maria G.)
5) Palestras/oficinas (Solange)</t>
  </si>
  <si>
    <t>1) A proposta foi qualificada, mas não atingiu pontuação para financiamento. Entrei com recurso e estou esperando a resposta. (Kayna)
2) Dificuldades em definir critérios para mapeamento (Priscilla)
3) As ações que realizei estão ligadas diretamente às minhas atividades de pesquisa e extensão, que convergem com algumas ações do PAN. Participei das reuniões iniciais, entretanto não recebi contato nem informações dos articuladores ou outros colaboradores sobre o andamento das ações e da articulação entre os atores do PAN. Coloco-me à disposição para colaborar. (Maria G.)
4) A maior dificuldade é financeira. As ações que planejamos quer na área da extensão como na pesquisa esbarram na falta de dinheiro. Contamos com o transporte da universidade, o qual nem sempre é efetivo e com a parceria das prefeituras dentro de suas limitações. Mesmo assim, obtivemos ótimos resultados e resposta das comunidades. Temos a intenção de continuar com o Programa de Extensão, com a popularização da ciência e os projetos de pesquisa que nos dão subsídios para a conservação (Solange)</t>
  </si>
  <si>
    <t>Kayna Agostini; Onildo; Priscilla Barbosa; Maria Gaglianone; Solange Kerpel</t>
  </si>
  <si>
    <t>Tentar envolver a Blande</t>
  </si>
  <si>
    <t>Laura Braga (INMA), Bruno Aranda (SEMIL), Silvana Back (SIMA-SP)</t>
  </si>
  <si>
    <t>Kayna quer iniciar os trabalhos a partir de uma reunião; Laura Braga está trabalhando com ciência cidadã no ES</t>
  </si>
  <si>
    <t>1) Eu apresentei uma proposta sobre esta temática para o edital de bolsista produtividade em inovação para o CNPq (Kayna)
2) Fizemos palestra falando das consequências das plantas exóticas e doação de mudas de espécies nativas para o público e plantio de mudas para produção de flores nas escolas, dando o título de ESCOLA AMIGA DOS POLINIZADORES”</t>
  </si>
  <si>
    <t>1) Elaboração de uma proposta para participar do Edital de Bolsa Produtividade em Inovação e Extensão do CNPq (Kayna)
2) Palestras (Solange)</t>
  </si>
  <si>
    <t>A proposta foi qualificada, mas não atingiu pontuação para financiamento. Entrei com recurso e estou esperando a resposta (Kayna)
A maior dificuldade é financeira. As ações que planejamos quer na área da extensão como na pesquisa esbarram na falta de dinheiro. Contamos com o transporte da universidade, o qual nem sempre é efetivo e com a parceria das prefeituras dentro de suas limitações. Mesmo assim, obtivemos ótimos resultados e resposta das comunidades. Temos a intenção de continuar com o Programa de Extensão, com a popularização da ciência e os projetos de pesquisa que nos dão subsídios para a conservação (Solange)</t>
  </si>
  <si>
    <t>Kayna Agostini; Solange Kerpel</t>
  </si>
  <si>
    <t>Relatório de apoio à implantação dos Planos Municipais de Mata Atlântica, subsidiando ações de conservação de insetos polinizadores]​</t>
  </si>
  <si>
    <t>Agrupar com 2.21 e transformar num produto específico - A ação permanece no OE 4; ver exemplo de Belém (Marlucia/Márcia)</t>
  </si>
  <si>
    <t>1) Eu apresentei uma proposta sobre esta temática para o edital de bolsista produtividade em inovação para o CNPq (Kayna)
2) Até o momento envolvemos as escolas municipais de Matureia e Mãe d’Água dando o título de Escolas amigas dos polinizadores. Nestas escolas foram plantados jardins onde não havia nada de vegetação (Solange)</t>
  </si>
  <si>
    <t>1) Elaboração de uma proposta para participar do Edital de Bolsa Produtividade em Inovação e Extensão do CNPq (Kayna)
2) " Escolas amigas dos polinizadores" (Solange)</t>
  </si>
  <si>
    <t>A proposta foi qualificada, mas não atingiu pontuação para financiamento. Entrei com recurso e estou esperando a resposta (Kayna);
A maior dificuldade é financeira. As ações que planejamos quer na área da extensão como na pesquisa esbarram na falta de dinheiro. Contamos com o transporte da universidade, o qual nem sempre é efetivo e com a parceria das prefeituras dentro de suas limitações. Mesmo assim, obtivemos ótimos resultados e resposta das comunidades. Temos a intenção de continuar com o Programa de Extensão, com a popularização da ciência e os projetos de pesquisa que nos dão subsídios para a conservação (Solange)</t>
  </si>
  <si>
    <t>Selo "Município amigo dos Polinizadores" concedido pelo PAN através de formulários</t>
  </si>
  <si>
    <t>Carol Matos; Fábia de Mello</t>
  </si>
  <si>
    <t>Participação numa reunião da ANAMA (Cynira)</t>
  </si>
  <si>
    <t>1) Foram desenvolvidos mapas de focos de incêndio para o município de Campinas e entorno, a fim de apresentar propostas de atuação a Defesa Civil no programa de prevenção e combate a incêndios – Operação Estiagem (Priscilla)</t>
  </si>
  <si>
    <t>2) Mapa de focos de incêndio de Campinas/SP (Priscilla)</t>
  </si>
  <si>
    <t>Ação 5.1 a ação se manteve onde parou, não avançando mais do que já foi apresentado. Tive dificuldades por não estar em nenhuma instituição, apesar do apoio da Defesa Civil de Campinas, mesmo assim não tive colaboração das defesas civis dos outros munícipios dentro da região metropolitana. Gostaria muito de poder contar com outros órgãos que estão envolvidos na questão dos incêndios e assim abrir mais frentes para poder fazer a ação uma ação com resultados e não apenas o mapa. Outro ponto que faltou era juntar os colaboradores para que pudéssemos em conjunto montar uma estratégia para que os envolvidos com os incêndios respondessem o questionário que foi criado e talvez até melhorar e facilitar o entendimento do questionário.</t>
  </si>
  <si>
    <t>Cynira Gabriel</t>
  </si>
  <si>
    <t>Avaliar pertinência das ações pelo GAT</t>
  </si>
  <si>
    <t>Luiz Fernando</t>
  </si>
  <si>
    <t>Já tem pessoas fazendo esse trabalho, falta buscar de forma mais focalizada; Marianna Pinho vai buscar informações sobre a BA</t>
  </si>
  <si>
    <t>Desenvolver pesquisas que visem compreender o impacto de diferentes regimes de queima sobre espécies de insetos polinizadores</t>
  </si>
  <si>
    <t>Foi submetida uma proposta para financiamento das ações de educação ambiental em áreas de prioridade para o OE5 no ano 2022</t>
  </si>
  <si>
    <t>Avaliar pertinência das ações pelo GAT (Luiz); proposta de financiamento não aprovada (falta de recursos e não foi dado prioridade para as ações de educação no edital) (Hannah)</t>
  </si>
  <si>
    <t>Luiz Fernando; Hannah</t>
  </si>
  <si>
    <t>Conferir interesse da Thais Zannata (UFMT)</t>
  </si>
  <si>
    <t>Incentivar a formação e estruturação de brigadas de combate a incêndios [ambientais - substituir por: em vegetação nativa] (associadas ao MIF) junto aos órgãos ambientais das esferas atuantes nas áreas de ocorrência das espécies alvo PAN</t>
  </si>
  <si>
    <t>Articular com outros PANs</t>
  </si>
  <si>
    <t>Ações de educação ambiental com público adulto e infantil promovendo a concientização da importância das abelhas e ações para conservação destes polinizadores (ações do programa Embrapa Escola, Save the Bees Run e plantio de mudas apícolas com escola) e ações de capacitação de meliponicultores em eventos regionais (Bela Vista do Piauí) e nacionais (durante o XXVIII Congresso Brasileiro de Apicultura e IX Congresso Brasileiro de Meliponicultura realizado entre 24 a 26 de novembro de 2023)</t>
  </si>
  <si>
    <t>Relatório</t>
  </si>
  <si>
    <t>Fábia Mello</t>
  </si>
  <si>
    <t>Articular com a ação 2.1</t>
  </si>
  <si>
    <t>Fábia de Mello, Silvana Back (SIMA-SP), incluir Osmar CATI?</t>
  </si>
  <si>
    <t>Foram lançadas via Youtube 5 mini cursos com participação da equipe (seis). Outras atividades foram planejadas mas não houve recurso para lançamento. Foi realizada 1a EXPO Abelhas como Sentinelas da Natureza com seis oficinas aberto ao público em geral.. Apoio de três instituições de ensino (UENF, UFRRJ e IFRJ Bom Jesus) e uma técnica (INEA). Foi oferecido mini curso para guarda-parque (Unidade em Araras, Petropolis, RJ) para Unidade de conservação Estadual (Lorenzon)</t>
  </si>
  <si>
    <t>1) Relatório (verificar com a Lorenzon)</t>
  </si>
  <si>
    <t>Nossas apresentações pecaram em criatividade por deficiência de um professional da área de programação (ver UTubes e Instagram). Temos muitas dificuldades de interagir com as Unidades Federais que ressaltaram que convivem com excesso de atividades propostas pelo ICMBio, igualmente as Estaduais, que recebem via IBAMA. Assim, o nosso grupo se reduz e torna nossa equipe sub aproveitada. Há necessidade que o PAN nos remeta indicações de setores e profissionais que atendam ao PAN e possam realmente dar o devido apoio . É imperiosa a disponibilidade de recurso financeiro e um staff pronto para esclarecer sobre as rubricas, exigências de orçamento, submissão e tempo hábil. (lembro que os orçamentos demandam mínimo de 30 dias e a maioria são apenas duas entidades).</t>
  </si>
  <si>
    <t>Maria Lorenzon</t>
  </si>
  <si>
    <t>Proposta elaborada(?) Confirmar com Helder Canto</t>
  </si>
  <si>
    <t>Patrícia Drummond</t>
  </si>
  <si>
    <t>Em 2023 foram realizadas algumas análises de mel no "Laboratório de COntrole da Qualidade dos Produtos Apícolas" da Embrapa Meio-Norte e elaborado um projeto para edital interno da Embrapa no qual um dos objetivos especificos contempla a caracterização de geoprópolis de ASF</t>
  </si>
  <si>
    <t>elaboração de proposta de projeto enviado a edital interno da Embrapa com colaboradores da Embrapa; análises de mel no "Laboratório de COntrole da Qualidade dos Produtos Apícolas" da Embrapa Meio-Norte</t>
  </si>
  <si>
    <t>Foram realizadas 3 reuniões com equipe da Embrapa e o Ministério da Agricultura e Pecuária para plnejamento da atividade. Essa é uma demanda forte do setor o que facilita o andamento da ação. Em 2023 a Confederação brasileira de Apicultura enviou uma sugestão de regulamentação para o Ministério da Agricultura e Pecuária e após essa demanda do próprio setor produtivo, já foram realizadas duas reuniões entre o MAPA e equipe de pesquisadores da Embrapa. A expectativa é de que em 2024 a regulmaentação seja coloca em consulta pública.</t>
  </si>
  <si>
    <t>Elaboração de proposta de RTIQ, para produtos derivados de abelhas sem ferrão, provenientes de produção sustentável, com critérios higiênico sanitários.</t>
  </si>
  <si>
    <t>Fábia Mello; Marcelo Mota</t>
  </si>
  <si>
    <t>Foi submetida uma propostas para o PLANAF relacionada com a criação ilegal de abelhas ameaçadas</t>
  </si>
  <si>
    <t>Está sendo encaminhada uma proposta de substitutivo ao PL 4429/20 (PL Meliponicultura) com dispositivos acerda da regulamentação da meliponicultura migratória</t>
  </si>
  <si>
    <t>Duas tentativas de contratar bolsista para implementar a ação. Nas observações da matriz a ação 7.3 depende da 7.1, porém a ação 7.3 já está em andamento. A articuladora optou por manter a ação e tentar implementar novamente.</t>
  </si>
  <si>
    <t>Agreguei mais uma pesquisadora docente da UMT</t>
  </si>
  <si>
    <t>Selecionei um aluno de Mestrado para executar a ação. Reunião ou diálogos com parceiros para discussão do planejamento das atividades (discente Mestrado UFPR), e pesquisadora (docente UFMT).</t>
  </si>
  <si>
    <t>dez./2025</t>
  </si>
  <si>
    <t>Thais Zanata (UFMT)</t>
  </si>
  <si>
    <t>"Em andamento"; os modelos dos lepidopteros está atrasado</t>
  </si>
  <si>
    <t>Identificar áreas baseadas nos modelos de distribuição de mudanças climáticas para futura implementação do programa de monitoramento</t>
  </si>
  <si>
    <t>jun./2025</t>
  </si>
  <si>
    <t>Isabela Varassin, Marlúcia, Priscilla, Hannah</t>
  </si>
  <si>
    <t>Inserir o tema nas discussões que precedem a COP Biodiversidade e Clima</t>
  </si>
  <si>
    <t>Ceres (MMA), Suelma, Bráulio, Vanessa (OTCA)</t>
  </si>
  <si>
    <t>Marlúcia vai tentar incluir o tema nas discussões da COP / Incluir na PoliLAC e PlanaVEG</t>
  </si>
  <si>
    <t>Não estamos conseguindo implementar. Articulador não está ativo​. Houve um consenso durante a reunião em excluir a ação.</t>
  </si>
  <si>
    <t>Falta de recusos financeiros, Falta de tempo para me dedicar, Falta de colaboradores, Falta de entendimento do PAN (Pedro T.)</t>
  </si>
  <si>
    <t>Petro Togni</t>
  </si>
  <si>
    <t>Aline Andrade, Mariana (Projeto Serviços Ecossitêmicos RJ), Cristiano Menezes, Marcia Maués, Katia Braga</t>
  </si>
  <si>
    <t>Tainah Guimarães</t>
  </si>
  <si>
    <t>O José Renato Lagracie (DESP/MMA) não trabalha mais no MMA. Ainda não foi possível identificar quem do MMA está tocando a agenda. Uma vez que a ação é ampla, contempla ações dentro e fora de UC, é essencial que haja participação efetiva do MMA e IBAMA (de fato, pessoas dessas instituições que deveriam ser articuladoras).
Gostaria de ter o e-mail de contato do José Eustáquio (AMPLO/UFMG) e Ana Assad (Associação ABELHA), pois são colaboradores da ação, e não os conheço</t>
  </si>
  <si>
    <t>1) Estamos no processo de elaboração da lista de EEI do RS (Josy)
2) Em Pernambuco foi publicada em dez de 2022 a lista de espécies exóticas invasoras e espécies exóticas potencialmente invasoras, com ocorrência registrada no Estado de Pernambuco (PORTARIA CONJUNTA SEMAS/CPRH Nº 02/2022 DE 29 DE DEZEMBRO DE 2022). Os grupos taxonômicos deste PAN foram avaliados. A abelha africana consta
como EEI (Patricia Tavares)</t>
  </si>
  <si>
    <t>Josy Matos; Patricia Tavares</t>
  </si>
  <si>
    <t>Fiz uma conversa com colegas para iniciarmos o levantamento das possíveis espécies exóticas venenosas para as abelhas. Ainda não tenho resultados.</t>
  </si>
  <si>
    <t>Talvez falte organizar reunião dos colaboradores</t>
  </si>
  <si>
    <t>Josy Matos</t>
  </si>
  <si>
    <t>Marlúcia tem lista do Pará para compartilhar; Prof. Dejair Message - fitotoxicidade e problemas para abelhas</t>
  </si>
  <si>
    <t>Foram desenvolvidas atividades que envolveram uma oficina no Cemafauna - Universidade Federal do Vale do São Francisco, Petrolina - PE, para apresentação das ações que serão implementadas regionalmente. A oficina contou com a participação de pesquisadores nas áreas de abrangência dos estados da Bahia e Pernambuco, membros da academia científica das seguintes instituições: UNIVASF, UPE, UFRPE, UFBA e UNEB, produtores agrícolas das grandes empresas exportadoras de frutas, criadores de abelhas, gestores de unidades de conservação, analistas do ICMBio e integrantes de órgãos governamentais estaduais voltados a Fiscalização e Planos de Trabalho de Conservação. A oficina contou com a presença do coordenador do PAN Insetos Polinizadores, Dr. Onildo Marini do ICMBio. Discutidas as Unidades de Conservação que seriam contempladas e quais metodologias seriam utilizadas para o monitoramento das abelhas nestas áreas, iniciou-se a montagem do cronograma já previsto nos planos de trabalho para as ações 2.4 que versa sobre "Identificar e mapear áreas estratégicas e monitorar a perda e alteração da qualidade de habitats para promoção da conectividade visando à manutenção de populações de insetos polinizadores" e 8.5 "Estimular projetos para controle populacional das abelhas exóticas em áreas estratégicas para conservação das espécies alvo do PAN"; em que estou como articuladora regional. Entre as estratégias para execução dos trabalhos, foram solicitadas e acatadas duas bolsas de alunos PIBIC e quatro alunos como estagiários voluntários. A atividade começou a ser desenvolvida em novembro de 2023, com a presença dos alunos nas atividades realizadas em laboratório. Tais atividades envolveram a organização da coleção das abelhas do Museu de Fauna da Caatinga, tombamento do material, estudos de chaves taxonômicas, discussão de artigos sobre a Ecologia, Comportamento Animal, Efeitos da fragmentação de habitat, Morfologia e Morfofisiologia das abelhas. Neste mês vindouro, entre os dias 18 e 22 de dezembro/2023 estaremos realizando a nossa primeira expedição de campo que irá se estender até novembro de 2024. Para esta atividade contaremos com a presença de um dos integrantes do GAT e taxonomista de Abelhas, o Dr. José Eustáquio.</t>
  </si>
  <si>
    <t>Relatório (Aline)</t>
  </si>
  <si>
    <t>Aline Andrade</t>
  </si>
  <si>
    <t>03/04/2025 - 11/04/2025 (virtual)</t>
  </si>
  <si>
    <t>Ponto focal NG4-Paula Calaça (FUNED); Maria Cristina Lorenzon (UFRRJ), Yasmine Antonini (UFOP)</t>
  </si>
  <si>
    <t>Produzir e divulgar materiais sobre o papel dos polinizadores silvestres na agricultura e sobre a importância da diversificação de cultivos e da transição agroecológica para a conservação de polinizadores e para a manutenção do serviço de polinização nos agroecossistemas</t>
  </si>
  <si>
    <t>Ana Luiza Bovoy (LERF-USP), Maria Cristina Lorenzon (UFRRJ), Mariella Uzêda (Embrapa Agrobiologia); Roberta Nocelli (UFSCar)</t>
  </si>
  <si>
    <t>Levantar junto aos órgãos de Assistência Técnica e Extensão Rural (ATER) as demandas de metodologia, conhecimento e materiais para subsidiar ações de sensibilização e capacitação junto aos agricultores; Focar nas áreas prioritárias para conservação dos polinizadores (Priscilla); Auxilia a ação 1.3; incluir ação na execução do Planapo - Plano Nacional de Agroecologia e Produção Orgânica (Planapo), conhecido como Brasil Agroecológico</t>
  </si>
  <si>
    <t>Projetos de qualificação, sensibilização e capacitação de agentes de ATER; 
Curso de capacitação para pequenos produtores; 
Divulgação sobre a adoção de técnicas alternativas ao uso de agrotóxicos nos empreendimentos produtivos de larga escala, especialmente naqueles dependentes de polinizadores</t>
  </si>
  <si>
    <t>Ponto focal NG5-Silvia Pizzol; Osmar Mosca (CATI/APAER-SP), Carolina Matos (CATI-CDRS/SAA-SP), Ana Assad (Associação A.B.E.L.H.A.), Carlos Morais (EMATER-DF), Mariella Uzêda (Embrapa Agrobiologia)</t>
  </si>
  <si>
    <t>Ver ação 1.2. Visar o aumento da rentabilidade; Colaborar com a elaboração da Política Nacional de Uso e Conservação dos Serviços de Polinização e dos Polinizadores; 
Capacitar também os técnicos das empresas de agrotóxicos, pois muitas vezes eles são os responsáveis pela assistência técnica aos chamados "produtores parceiros".
APAER (Associação Paulista de Extensão Rural), faz parte da FASER (Federação Nacional dos Trabalhadores da Assistência Técnica, Extensão Rural e da Pesquisa do Setor Público Agrícola do Brasil)</t>
  </si>
  <si>
    <t>Projeto de pesquisas para definição de zonas de exclusão de agrotóxico; Editais e Chamadas para Pesquisa de zonas de exclusão de agrotóxico</t>
  </si>
  <si>
    <t>Proposta de projeto de lei com os dispositivos que foram feitos neste PAN; Workshop para discussão de PSA de polinização; Iniciativas oficiais direcionadas ao uso e conservação dos polinizadores (relatórios)</t>
  </si>
  <si>
    <t>Legislação de proteção aos polinizadores implementada</t>
  </si>
  <si>
    <r>
      <rPr>
        <sz val="11"/>
        <color theme="1"/>
        <rFont val="Calibri"/>
        <family val="2"/>
      </rPr>
      <t xml:space="preserve">Ponto focal NG4-André Rech (UFVJM); Marcella Teixeira (MAPA), Carolina Matos (SAA-SP), Leandro Freitas (JBRJ), </t>
    </r>
    <r>
      <rPr>
        <sz val="11"/>
        <color theme="1"/>
        <rFont val="Calibri"/>
        <family val="2"/>
      </rPr>
      <t>Ana Assad (Associação A.B.E.L.H.A.)</t>
    </r>
    <r>
      <rPr>
        <sz val="11"/>
        <color theme="1"/>
        <rFont val="Calibri"/>
        <family val="2"/>
      </rPr>
      <t>, José Eustáquio dos Santos Júnior (AMPLO/UFMG), Tereza Cristina Giannini (Instituto Tecnológico Vale), Ana Luiza Bovoy (LERF-USP), Juliana Hipólito (UFBA), Mariella Uzêda (Embrapa Agrobiologia); Silvana Back (SIMA-SP)</t>
    </r>
  </si>
  <si>
    <t>Ação transversal; a proposta de criação de política pública também existe no âmbito da REBIPP</t>
  </si>
  <si>
    <r>
      <rPr>
        <sz val="11"/>
        <color theme="1"/>
        <rFont val="Calibri"/>
        <family val="2"/>
      </rPr>
      <t xml:space="preserve">José Eustáquio dos Santos Júnior (AMPLO/UFMG), </t>
    </r>
    <r>
      <rPr>
        <sz val="11"/>
        <color theme="1"/>
        <rFont val="Calibri"/>
        <family val="2"/>
      </rPr>
      <t>Ana Assad (Associação A.B.E.L.H.A.)</t>
    </r>
    <r>
      <rPr>
        <sz val="11"/>
        <color theme="1"/>
        <rFont val="Calibri"/>
        <family val="2"/>
      </rPr>
      <t>, Andrigo Monroe Pereira (Eurofins), Roberto Araujo (CROPLIFE Brasil)</t>
    </r>
  </si>
  <si>
    <t>Levantamento e divulgação de editais abertos para proteção de insetos polinizadores; Portifólio de produtos de controles biológicos e produtos menos tóxicos para controle da praga em questão</t>
  </si>
  <si>
    <t>Relatórios elaborados e encaminhados aos órgãos competentes</t>
  </si>
  <si>
    <t>Pontos focais: NG3-Favízia Freitas de Oliveira (UFBA), NG5-Leandro Freitas (JBRJ); Maria Cristina Lorenzon (UFRRJ), Ana Assad (Associação A.B.E.L.H.A.), Priscilla Barbosa (CBC/ICMBio)</t>
  </si>
  <si>
    <t>Articular com ação 1.4. 
Ver Ação 1.9; Observar que sejam atendidas as especificidades dos produtos conforme rótulo dos produtos, especialmente aquelas relacionadas ao tipo de lavoura, tipo de praga, período de aplicação (de preferência fora do período de floração da cultura), quantidade, horário e formas de aplicação</t>
  </si>
  <si>
    <t>Relatório de Atividades de sensibilização desenvolvidas pelas Instituições proponentes da atividade; Vídeos educomunicativos; Catálogo de Conscientização sobre a importância dos polinizadores e indicação de atividades individuais, do setor produtivo e dos agentes de estado; Atividades educativas realizadas em escolas e com agentes do setor produtivo, e à distância; Documento elaborado e divulgado a respeito dos efeitos dos agrotóxicos sobre os polinizadores para quem utiliza, comercializa, prescreve e para agentes de órgãos regulatórios, fiscalizadores e conselhos profissionais; Cartilha e outros materiais técnicos pedagógicos elaborado em conjunto com as Instituições de cada Bioma de cada estado</t>
  </si>
  <si>
    <r>
      <rPr>
        <sz val="11"/>
        <color theme="1"/>
        <rFont val="Calibri"/>
        <family val="2"/>
      </rPr>
      <t xml:space="preserve">Pontos focais: NG1-Marlúcia Martins (MPEG), NG4-Alexsander Azevedo (Instituto Biotrópicos), NG5-Cynira da Silva Gabriel (Consultora Independente), NG6-Kleber Del Claro (UFU); Gilson Miranda (Associação Caatinga), Aline Andrade (CEMAFAUNA/UNIVASF), Maria Cristina Vieira (Associação de RPPNs), Bruno Martins (IAT-PR), Nivia Pereira (IDEFLOR-Bio), Gustavo Feliciano (FF-SP), Carolina Matos (CATI-CDRS/SAA-SP), Alistair Campbell (Embrapa), Andressa Lima (JBRJ), Marianna Pinho (INEMA-BA), Augusto Ventura (FJPO-Campinas), Alexandre Krob (Instituto Curicaca), Amabílio Camargo (Embrapa Cerrados), Ana Claudia Silva (MPEG), Ana Luiza Bovoy (LERF-USP), Maíra Figueiredo Goulart (UFVJM), </t>
    </r>
    <r>
      <rPr>
        <sz val="11"/>
        <color theme="1"/>
        <rFont val="Calibri"/>
        <family val="2"/>
      </rPr>
      <t>Ana Assad (Associação A.B.E.L.H.A.)</t>
    </r>
    <r>
      <rPr>
        <sz val="11"/>
        <color theme="1"/>
        <rFont val="Calibri"/>
        <family val="2"/>
      </rPr>
      <t>, Laura Braga (INMA), Eliana Fontes (Embrapa), Carlos Morais (EMATER-DF), Felipe Saldanha (ABPEducom), Amabílio Camargo (Embrapa Cerrados), Helena Maura Torezan Silingardi (UFU), Márcia Ribeiro (Embrapa Semiárido), Karina Schmidt Furieri (UFES), Cristiano Krepsky (FJPO), Maristela Zamoner (ICTBIO/Museu Botânico Municipal de Curitiba), Carmem Pires (Embrapa); Maria Cristina Gaglianone (UENF); Fabiana Oliveira da Silva (UFS)</t>
    </r>
  </si>
  <si>
    <t>Iniciativa Educação Ambiental; Campanhas por rádio (podcast) e redes sociais; Público alvo: produtores rurais e populações locais; considerar os PRADs e projetos de adequação ambiental das propriedades rurais; Trabalhar mídias gráficas com desenhos que facilitem a transmissão da mensagem; Catálogos digitais; campanhas no Dia mundial das abelhas; Projeto "Polinizadores do Brasil" produziu muitas informações, verificar o que pode ser divulgado; Considerar a necessidade de manter áreas livres de contaminantes nas áreas de ocorrência das espécies-alvo do PAN; Indicar o papel dos polinizadores e esclacecer sobre os estressores associados ao processo de ameaça às espécies; Discutir um canal de divulgação das leis num formato acessível e técnicas gerais, denúncias;
Campanha de divulgação e integração de informações sobre práticas agroecológicas, enfatizando os benefícios da agricultura orgânica e de boas práticas agrícolas; Curso de educação ambiental, abordando a importância dos insetos polinizadores para a conservação ambiental e produção de alimentos; Campanha de reconhecimento do valor intrínseco dos polinizadores e da proteção dos serviços de polinização como um componente permanente do processo de produção agrícola; Divulgação de pesquisas sobre ganho de rendimento de culturas por insetos polinizadores na agricultura orgânica, de forma a viabilizar a produção e o consumo de seus produtos; Elaborar campanhas de informação sobre a fragilidade de restingas e manguezais e a importância desses ambientes para a qualidade de vida em cidades (NG3); Divulgação sobre a importância e o valor dos serviços ambientais associados aos insetos polinizadores e boas práticas de conservação (NG6);</t>
  </si>
  <si>
    <r>
      <rPr>
        <sz val="11"/>
        <color theme="1"/>
        <rFont val="Calibri"/>
        <family val="2"/>
      </rPr>
      <t xml:space="preserve">Pontos focais: NG1-Marlúcia Martins (MPEG), NG4-Alexsander Azevedo (Instituto Biotrópicos), NG5-Cynira da Silva Gabriel (Consultora Independente), NG6-Kleber Del Claro (UFU); Gilson Miranda (Associação Caatinga), Aline Andrade (CEMAFAUNA/UNIVASF), Maria Cristina Vieira (Associação de RPPNs), Bruno Martins (IAT-PR), Nivia Pereira (IDEFLOR-Bio), Gustavo Feliciano (FF-SP), Carolina Matos (CATI-CDRS/SAA-SP), Alistair Campbell (Embrapa), Andressa Lima (JBRJ), Marianna Pinho (INEMA-BA), Augusto Ventura (FJPO-Campinas), Alexandre Krob (Instituto Curicaca), Amabílio Camargo (Embrapa Cerrados), Ana Claudia Silva (MPEG), Ana Luiza Bovoy (LERF-USP), Maíra Figueiredo Goulart (UFVJM), </t>
    </r>
    <r>
      <rPr>
        <sz val="11"/>
        <color theme="1"/>
        <rFont val="Calibri"/>
        <family val="2"/>
      </rPr>
      <t>Ana Assad (Associação A.B.E.L.H.A.)</t>
    </r>
    <r>
      <rPr>
        <sz val="11"/>
        <color theme="1"/>
        <rFont val="Calibri"/>
        <family val="2"/>
      </rPr>
      <t>, Laura Braga (INMA), Eliana Fontes (Embrapa), Carlos Morais (EMATER-DF), Felipe Saldanha (ABPEducom), Amabílio Camargo (Embrapa Cerrados), Helena Maura Torezan Silingardi (UFU), Márcia Ribeiro (Embrapa Semiárido), Karina Schmidt Furieri (UFES), Cristiano Krepsky (FJPO), Maristela Zamoner (ICTBIO/Museu Botânico Municipal de Curitiba), Carmem Pires (Embrapa); Yasmine Antonini (UFOP), Cintia Lepesqueur (ICMBio/COPAN); Neuza Silva (ICMBio/CGCON)</t>
    </r>
  </si>
  <si>
    <t>O mapa de áreas estratégicas deve ser revisado com alguma frequência (bianual), a fim de incorporar novos dados disponíveis no Salve ou nas bases de dados utilizadas nos modelos e refinar os resultados obtidos (Priscilla). 
Considerar levantamentos florísticos de espécies melitófilas e que sejam usadas para nidificação de polinizadores nativos; Verificar MapBiomas - uso da terra e MapBiomas - Alerta</t>
  </si>
  <si>
    <t>Relatório com as áreas importantes para a manutenção da diversidade de habitats para os polinizadores alvo do PAN; Ofício encaminhado aos órgãos competentes</t>
  </si>
  <si>
    <t>Marlúcia Martins (Aliança pela Restauração na Amazônia; MPEG), Mariella Uzêda (Embrapa Agrobiologia), Priscilla Barbosa (CBC/ICMBio)</t>
  </si>
  <si>
    <t>Transversal; Essa ação depende dos produtos da 2.4; Produtos: Elaborar, articular e divulgar diretrizes para orientar o ZEE visando aumentar a conectividade entre áreas importantes para a conservação das espécies alvo; 1) Guia de Boas Práticas para planejamento territorial (orientações técnicas para o planejamento territoral; 2) Reuniões, adesões ao guia.
Agrupar os produtos das ações 2.6, 2.14 e 3.3 e enviar ofício aos órgãos competentes.</t>
  </si>
  <si>
    <t>José Eustáquio dos Santos Júnior (AMPLO;UFMG)</t>
  </si>
  <si>
    <t>Maria Cristina Vieira (Associação de RPPNs), Cynira da Silva Gabriel (Consultora Independente), Carolina Matos (CATI-CDRS/SAA-SP), Desireé Silva e Alexandre Sampaio (CBC/ICMBio), Marlúcia Martins (Aliança pela Restauração na Amazônia; MPEG), Angela Podolsky e José Eduardo Testa (APAVIVA), SAA/DSMM, Patrícia Tavares (CPRH-PE)</t>
  </si>
  <si>
    <t>Desireé Silva (CBC/ICMBio)</t>
  </si>
  <si>
    <t xml:space="preserve">Maria Cristina Vieira (Associação de RPPNs), Cynira da Silva Gabriel (Consultora Independente), Carolina Matos (CATI-CDRS/SAA-SP), Ana Luiza Bovoy (LERF-USP), Patrik de Oliveira Aprigio (FJPO), Onildo Marini (CBC/ICMBio), Hannah Farinasso (CBC/ICMBio), Alexandre Sampaio (CBC/ICMBio), Alline Figueira de Paula (JBRJ), Antonio José Camillo de Aguiar (UnB), Bruna Braz Braga (CBC/ICMBio), Daniel Luis Mascia Vieira (Embrapa Cenargen), Felipe Wanderley de Amorim (UNESP Botucatu), Helder Nagai Consolaro (UFCat), Helena Maura Torezan Silingardi (UFU), José Eustáquio dos Santos Júnior (UFMG/AMPLO), Juliana Baldan Costa Neves Araújo (GIZ/Embrapa), Katia Torres Ribeiro (CBC/ICMBio), Marcelo Kuhlmann Peres (GIZ/Embrapa Cerrados), Yasmin Barboza Ferreira (CBC/ICMBio)
</t>
  </si>
  <si>
    <t>Pontos focais: NG5 e NG6-Carolina Matos (SAA-SP), NG1-Marlúcia Martins (Aliança para Restauração); Josy Zarur Matos (SEMA-RS), Alexandre Krob (Instituto Curicaca), Guilherme Faganello (Embira Ambiental), Eduarda Menezes (BOMA/UFRJ), Laís Santos de Assis (FJPO), Rosana Singer (JB-SEMA/RS), Ana Luiza Bovoy (LERF-USP), Luiz Fernando Duarte de Moraes (Embrapa Agrobiologia), Gudryan Barônio (UFVJM), Leonardo Vieira (IEF-MG), Ana Rovedder (UFSM), Ana Assad (Associação A.B.E.L.H.A.), Desireé Silva, Alexandre Sampaio (CBC/ICMBio)</t>
  </si>
  <si>
    <t>Listas de espécies nativa da flora regionais recomendadas encaminhadas; Relatórios; Manuais digitais</t>
  </si>
  <si>
    <t>Melhoria da qualidade e restauração dos habitats; Viveiros produzindo espécies nativas; Espécies nativas sendo utilizadas em projeto de restauração ecológica, formação de corredores ecológicos e uso em sistemas agroflorestais biodiversos;</t>
  </si>
  <si>
    <t>Thais de Faria e Sousa (IEF-MG), Rosana Singer (SEMA-RS), Kátia Braga (Embrapa Meio Ambiente), Laís Santos de Assis (FJPO), Fabiano Farah (Viveiro Bioflora), APAVIVA (Angela Podolsky e José Eduardo Testa), Ana Luiza Bovoy (LERF-USP), Marlúcia Martins (Aliança pela Restauração na Amazônia; MPEG), Carolina Matos (CATI-CDRS/SAA-SP)</t>
  </si>
  <si>
    <t>Ação excluída na Monitoria Anual 1.</t>
  </si>
  <si>
    <t>Ofício encaminhado aos órgãos competentes com áreas identificadas</t>
  </si>
  <si>
    <t>Maria Cristina Vieira (Associação de RPPNs), Cynira da Silva Gabriel (Consultora Independente), Alexandre Krob (Instituto Curicaca), Marlúcia Martins (Aliança pela Restauração na Amazônia; MPEG), Angela Podolsky e José Eduardo Testa (APAVIVA), Bárbara Barros (Fundação Biodiversitas), Julia Shimbo e Magaly Oliveira (MapBiomas), Priscilla Barbosa (CBC/ICMBio)</t>
  </si>
  <si>
    <t>Pode ser adotada por todos os NGs; relacionada a ação 2.4.
Agrupar os produtos das ações 2.6, 2.14 e 3.3 e enviar ofício aos órgãos competentes.</t>
  </si>
  <si>
    <t>O produto da ação 2.4 é um subsídio importante para melhor definição e acurácia das ações de criação de UC; Foram apontadas UCs como prioridade para conclusão até 2026 e outras até 2030, portanto o resultado da ação pode passar o tempo previsto na matriz; Proposta para criação/ampliação de áreas protegidas utilizando como base a meta 11 de Aichi para os Campos Sulinos.</t>
  </si>
  <si>
    <t>Identificar ações prioritárias do PAN e compor um cardápio para auxiliar as UCs na elaboração e revisão de Planos de Manejo, a fim de incluir medidas para conservação das espécies alvo do PAN.</t>
  </si>
  <si>
    <t>Relacionar à ação 4.4. Previsão de manter áreas de vegetação nativa; Posteriormente poderia englobar outros mecanismos de incentivo, como linhas de crédito especiais, etc, e também incluir ações de proteção; Exemplo: redução de ITR (Imposto sobre a Propriedade Territorial Rural)?; Posteriormente, propor a criação do mecanismo de benefícios fiscais (caso o legislativo se interesse, o PAN poderá colaborá com a criação); Apoiar elaboração de projetos de lei (estaduais e municipais) para implantação de política estadual ou municipal que gere benefícios fiscais para agroecologia e produção orgânica</t>
  </si>
  <si>
    <t>Relacionar à ação 4.4. Colaborar com a elaboração da Política Nacional de Uso e Conservação dos Serviços de Polinização e dos Polinizadores; Incluir concessionárias/órgãos que gerenciam áreas urbanas, rodovias e ferrovias; Articular com o DNIT; Incluir capina química;</t>
  </si>
  <si>
    <t>Ação agrupada com a ação 4.3 na Monitoria Anual 1.</t>
  </si>
  <si>
    <t>Banco de projetos de medidas para mitigação; Documento com orientações técnicas encaminhadas aos órgãos licenciadores; Relatório de articulação; ​Elaborar uma proposta nacional relacionada a ação 2.23 para apresentar ao CONAMA</t>
  </si>
  <si>
    <t>Patricia Tavares (CPRH-PE), Márcia Ribeiro (Embrapa Semiárido), Marina Beirão (UFMG)</t>
  </si>
  <si>
    <t>Elaborar uma proposta nacional relacionada a ação 2.23 para apresentar ao CONAMA. 
Subsidiar com informações técnicas os órgãos licenciadores e gestores das unidades de conservação visando o estabelecimento de condicionantes, medidas mitigatórias e compensação ambiental que visem a proteção das espécies contempladas no PAN e seus habita; Considerar também os municípios e os órgãos licenciadores municipais;
Obrigatoriedade de inventário e resgate de borboletas e abelhas nos processos de Licenciamento, criação de áreas de compensação para habitat de polinizadores no caso de grandes empreendimentos;
https://quercus.pt/images/GuiaCidadesAmigasPolinizadores.pdf</t>
  </si>
  <si>
    <t>Proposta encaminhada aos órgãos competentes; Termo de Referência para salvamento de Abelhas Nativas sem Ferrão; Elaborar uma proposta nacional para apresentar ao CONAMA​</t>
  </si>
  <si>
    <t>Carolina Roberta Alves de Matos (SAA/CDRS-SP); Guilherme da Silva Lopes (Parque do Carmo)</t>
  </si>
  <si>
    <t>Subsidiar a translocação e soltura de polinizadores para áreas com características similares e próximas ao local do impacto; Incluir a obrigatoriedade dos municípios promoverem o resgate de enxames em árvores urbanas que caíram ou em supressões de indivíduos que o município autorizar</t>
  </si>
  <si>
    <t>Pontos focais: NG1-Marlúcia Martins (Aliança pela Restauração na Amazônia), NG2-Fabiana Oliveira da Silva (UFS), NG5-Ana Rosa de Oliveira (UFRJ); Maria Cristina Gaglianone (UENF), Eduarda Menezes (BOMA/UFRJ), Carolina Matos (CATI-CDRS/SAA-SP), Marina Castro (UEFS), Ana Luiza Bovoy (LERF-USP), Joel Leandro de Queiroga (Embrapa Meio Ambiente), André Rodrigo Rech (UFVJM), Mariella Uzêda (Embrapa Agrobiologia)</t>
  </si>
  <si>
    <t>Ponto focal: NG3-Juliana Hipólito (UFBA); Marlúcia Martins (Aliança pela Restauração na Amazônia; MPEG), Ana Luiza Bovoy (LERF-USP), Leonardo Urruth (SEMA/RS), Joel Queiroga (Embrapa)</t>
  </si>
  <si>
    <t>Encaminhar Ofício aos órgãos competentes com a indicação de áreas e atores para restauração de habitats degradados visando o manejo ambientalmente sustentável</t>
  </si>
  <si>
    <t>Articular ações com o futuro PRIM Agropecuária; articular com SRB, MAPA e SFB; 
Considerar o PRA e os PRADAS para a promoção dessa conectividade; Agricultores organizarem suas áreas de cultivo para não interromper a conectividade das áreas de vegetação nativa e juntas elas serem melhor aproveitadas pelos insetos polinizadores; relacionada a ação 2.6 e 2.11; considerar a pequena propriedade ou posse rural familiar; Agrupar os produtos das ações 2.6, 2.14 e 3.3 e enviar ofício aos órgãos competentes.</t>
  </si>
  <si>
    <t>Pontos focais: NG5-Kayna Agostini (UFSCAR), NG5-Paulina Arce (Borboletário de Osasco); Cintia Lepesqueur (ICMBio/COPAN); Maria Cristina Gaglianone (UENF); Cynira Any J. S. Gabriel (Consultora Independente), Márcia Ribeiro (Embrapa Semiárido), Maristela Zamoner (ICTBIO/Museu Botânico Municipal de Curitiba), Thomaz Henrique Barrella (FJPO), Ariadna Valentina Lopes (UFPE), Marlúcia Martins (MPEG), Luis Gustavo Perugini (UEM), Fundação José Pedro de Oliveira, Luís Gustavo Perugini (UEM), Fabiana Oliveira da Silva, Laura Braga (INMA), Silvana Back (SIMA-SP)</t>
  </si>
  <si>
    <t>Ponto focal: NG7-Luís Gustavo Perugini (UEM); NG2-Solange Maria Kerpel (UFCG); Marina Beirão (UFMG); Pietro Maruyama (UFMG); Helder Consolaro (UFCAT); Cintia Lepesqueur (ICMBio/COPAN); Paulina Arce (Borboletário de Osasco); Márcia Ribeiro (Embrapa Semiárido), Carolina Matos (CATI-CDRS/SAA-SP), Dênio Pimenta Nacle (SMMA/PBH), Eduarda Menezes (BOMA/UFRJ), Ana Rosa de Oliveira (UFRJ), Fábia de Mello Pereira (Embrapa Meio-Norte), Yasmine Antonini (UFOP), Ana Luiza Bovoy (LERF-USP), Solange Kerpel (UFCG), Maria do Carmo Learth Cunha (UFCG), Rosileudo Guedes (UFCG), Maria de Fátima Araújo (UFCG), Jarcilene Silva de Almeida (UFPE), Maria Cristina Lorenzon (UFRRJ), Ana Assad (Associação A.B.E.L.H.A.), Nélia Nishihata (Arquiteta/Paisagista Autônoma), Cynira da Silva Gabriel (Consultora Independente), Mariella Uzêda (Embrapa Agrobiologia)</t>
  </si>
  <si>
    <t>Planos municipais dos municípios prioritários do PAN elaborados; Relatório de apoio à implantação dos Planos Municipais de Mata Atlântica, subsidiando ações de conservação de insetos polinizadores</t>
  </si>
  <si>
    <t>Redes estabelecidas; Selo "Município amigo dos Polinizadores" concedido pelo PAN através de formulários</t>
  </si>
  <si>
    <t>Solange Maria Kerpel (UFCG), Maria de Fátima Araújo (UFCG), Maria do Carmo Learth Cunha (UFCG), Jarcilene da Silva Almeida (UFPE), Cynira Any Jovilhana Da Silva Gabriel (Consultora Independente), Augusto Ventura (FJPO), Maria Cristina Lorenzon (UFRRJ), Ricardo Camargo (Embrapa;Amesampa), Carolina Matos (SAA-SP), Fábia de Mello (Embrapa Meio-Norte)</t>
  </si>
  <si>
    <t>Ponto focal: NG4-Luiz Loureiro (ICMBio-Serra do Cipó); Laís Santos de Assis (FJPO), Sidnei Furtado (Defesa Civil - Campinas/SP), Ubirajara Oliveira (UFMG), João Paulo Morita (COIN/ICMBio), Rossano Ramos (Prevfogo/Ibama)</t>
  </si>
  <si>
    <t>Planos de Manejo Integrado do Fogo implementados nas áreas de ocorrência das espécies</t>
  </si>
  <si>
    <t>Editais de Financiamento e Linhas de pesquisa sobre o impacto das queimadas sobre espécies de polinizadores, incluindo as espécies ameaçadas de extinção</t>
  </si>
  <si>
    <t>Incentivar a formação e estruturação de brigadas de combate a incêndios em vegetação nativa (associadas ao MIF) junto aos órgãos ambientais das esferas 
atuantes nas áreas de ocorrência das espécies alvo PAN</t>
  </si>
  <si>
    <r>
      <rPr>
        <sz val="11"/>
        <color theme="1"/>
        <rFont val="Calibri"/>
        <family val="2"/>
      </rPr>
      <t xml:space="preserve">Pontos focais: NG1-Ana Claudia Silva (MPEG), NG2-Solange Kerpel (UFCG), NG5-Gustavo Feliciano Alexandre (FF-SP); Vinicius Maggioni (SEDEST-PR), Guilherme Casoni (FF-SP), Guilherme da Silva Lopes (Parque do Carmo), Carina Abreu (Zumzum Verde Socioambiental), Marina Castro (UEFS), Ana Luiza Bovoy (LERF-USP), Ana Claudia Silva (MPEG), Nathália Portero da Silva (Parque Nacional das Sempre-Vivas - MG), Maria Cristina Lorenzon (UFRRJ), </t>
    </r>
    <r>
      <rPr>
        <sz val="11"/>
        <color theme="1"/>
        <rFont val="Calibri"/>
        <family val="2"/>
      </rPr>
      <t>Ana Assad (Associação A.B.E.L.H.A)</t>
    </r>
    <r>
      <rPr>
        <sz val="11"/>
        <color theme="1"/>
        <rFont val="Calibri"/>
        <family val="2"/>
      </rPr>
      <t>, Carlos Morais (EMATER-DF), Helder Canto (UFV), Maria Cristina Lorenzon (UFRRJ), Adriana Oliveira (UFRRJ), Wagner Tassinari (UFRRJ), Fabia de Mello (Embrapa-Meio Norte), Helena Silingardi (UFU), Kleber Del Claro (UFU), Cynira Any J. S. Gabriel (Consultora Independente), José Eustáquio dos Santos Júnior (AMPLO/UFMG), Maria de Fátima Araújo (UFCG), Maria do Carmo Learth Cunha (UFCG), Rosileudo Guedes (UFCG), Jarcilene de Almeida (UFPE), Jairo Lizandro Schmitt (Feevsle/Cesmac), Jessé Marques da Silva Junior Pavão (Cesmac), Aldenir Feitosa dos Santos (Cesmac), Clauton Fonseca Sampaio (IFMA)</t>
    </r>
  </si>
  <si>
    <t>Ponto focal: NG5-Maria Lorenzon (UFRRJ); Ricardo Camargo (AMESAMPA;Embrapa), Tatiana Rehder (COPROD/ICMBio), Marcos Aparecido (MAPA), Ricardo Penteado (IMA-SC), Carina Abreu (Zumzum Verde Socioambiental), Ana Luiza Bovoy (LERF-USP), Ana Assad (Associação A.B.E.L.H.A.), Helder Canto (UFV), Rozileudo Guedes (UFCG), Ana Alice Fragoso Andrade (FIOCRUZ-RJ), Ana Luiza de Oliveira Nascimento (independente), Ana Aparecida de Souza Garbin (Empresa Alimenteia), Adriana Oliveira Andrade (UFRRJ/ICE), Claudio Nona Morado (UFRRJ/IB), Eduarda Maria Lopes Alves Pereira Telles de Menezes (AME-RJ), Geraldo Pereira Junior (IFF/RJ), Mariella Camardelli Uzêda (Embrapa Agrobiologia), Regina Cohen Barros (UFRRJ/CTUR), Richieri Antonio Sartori (Pontificia Universidade Católica-RJ), Wagner de Souza Tassinari (UFRRJ/ICE), Washington Oliveira (INEA-RJ), Tiago Böer Breier (UFRRJ/IF), Fabia de Mello (Embrapa Meio-Norte), Silvana Back (SIMA-SP)</t>
  </si>
  <si>
    <t>Carolina Matos (CATI-CDRS/SAA-SP), Fabia de Mello (Embrapa Meio-Norte), Maria Cristina Lorenzon (UFRRJ), Carlos Morais (EMATER-DF), Silvana Back (SIMA-SP)</t>
  </si>
  <si>
    <t>Janaína Aguiar (ABEMA/IEF-MG)</t>
  </si>
  <si>
    <t>Dênio Pimenta (SMMA-MG), Carolina Matos (SAA-SP), Silvana Back (SIMA-SP)</t>
  </si>
  <si>
    <t>Thais Zanata (UFMT), Carlos Henrique Félix da Silva (PMDG/UFPE/Alagoas), Helena Silingardi (UFU), Kleber Del Claro (UFU)</t>
  </si>
  <si>
    <t>Ponto focal: NG1-Tereza Cristina Giannini (Instituto Tecnológico da Vale – ITV); Rafael Loyola (FBDS), Thais Zanata (UFMT)</t>
  </si>
  <si>
    <t>Depende da ação 7.1</t>
  </si>
  <si>
    <t>Identificação de UCs prioritárias para implementação do programa de monitoramento,
considerando a distribuição das populações das espécies-alvo e seus habitats, e a estratégia de
implementação do programa.</t>
  </si>
  <si>
    <t>Ponto focal: NG7-Viviane Daufemback (ICMBio PN Serra do Itajaí); Marlúcia Martins (MPEG), Isabela Varassin (UFPR), Priscilla Barbosa (CBC/ICMBio)</t>
  </si>
  <si>
    <t>Ponto focal: NG7-Rosana Singer (JB-SEMA/RS); Carolina Pauliquevis (ECOA), Lucas Benicio de Castro (UFVJM), Ana Luiza Bovoy (LERF-USP), Mariella Uzêda (Embrapa Agrobiologia)</t>
  </si>
  <si>
    <t>José Eustáquio dos Santos Júnior (AMPLO/UFMG), Ana Assad (Associação A.B.E.L.H.A.), Luís Gustavo Perugini (UEM), Mariella Uzêda (Embrapa Agrobiologia), Aline Andrade (CEMAFAUNA/UNIVASF)</t>
  </si>
  <si>
    <t>Tainah Guimarães (DIMEEI/ICMBio)</t>
  </si>
  <si>
    <t>Tainah Guimarães (DIMEEI/ICMBio), Rosana Moreno Senna (SEMA-RS)</t>
  </si>
  <si>
    <t>Ana Luiza Bovoy (LERF-USP), Rosana Moreno Senna (SEMA-RS), Ana Assad (Associação A.B.E.L.H.A.), Roberta Nocelli (UFSCar)</t>
  </si>
  <si>
    <t>Não iniciada</t>
  </si>
  <si>
    <t>Falta de recusos financeiros, Falta de tempo para me dedicar</t>
  </si>
  <si>
    <t>Andre Rodrigo Rech</t>
  </si>
  <si>
    <t>Documento para encaminhar ao MEC com recomendação (Roberta), a inserção no currículo é difícil. A recomendação pode trazer materiais disponíveis para formação; Recomendação para as Universidades, IFs e conselhos de classe para inclusão da disciplina de ecologia da polinização para graduação e pós que tem mais flexibilidade para inclusão (André)</t>
  </si>
  <si>
    <t>André - em andamento no período previsto</t>
  </si>
  <si>
    <t>Kátia - relatório sobre o levantamento das percepções e demandas de conhecimento de agricultores familiares sobre Polinizadores e sobre a Oficina realizada dando retorno quanto as percepções e aos conhecimento demandados</t>
  </si>
  <si>
    <t>Kátia - burocracia no uso dos recursos, comunicação e conhecimento ruim por parte do ICMBio sobre os processos para uso dos recursos</t>
  </si>
  <si>
    <t>Kátia Sampaio Malagoli Braga</t>
  </si>
  <si>
    <t>Kátia - alterar a descrição do produto (tipo de produto) e ajustar o texto da própria ação pois está confuso; melhorar a comunicação com os articuladores e promover, de modo mais eficiente, a comunicação entre colaboradores e articulares, informando o que permanece no Plano e o que não. Recebi muitas informações erradas de membro do ICMBio e não fui informada com clareza dos processos envolvidos nos trâmites burocráticos para uso dos recursos do programa Pró-espécies! Isso acarretou grande estresse e problemas na execução das atividades programadas dentro da Ação 1.2, dentre outros desgastes com o público-alvo</t>
  </si>
  <si>
    <t>Carol - 600 agricultores em SP fazendo transição agroecológica com agentes de ATER; Política Estadual de Transição Agroecológica de SP é uma boa referência e pode ser ampliada; Linkar o material no documento do PAN</t>
  </si>
  <si>
    <t>Converge com a ação 3.2</t>
  </si>
  <si>
    <t>Retirar Ana Assad</t>
  </si>
  <si>
    <t>Dificuldades para obter dados e definir um método; Projeto aprovado para contratação de consultoria para subsidiar ações 1.7, 1.8 e 1.11; O produto dessas ações pode fornecer bases para mostrar que a ação 1.4 é necessária; Reunião com empresa GEOAPIS, segunda-feira (07/04) (verificar a aplicação para meliponicultores); Precisa haver um cuidado para não associar o PAN a algo que vá contra o escopo e objetivos do projeto (Leandro e Roberta); Ação política para incentivar o andamento</t>
  </si>
  <si>
    <t xml:space="preserve">Detalhar quais são os problemas relacionados à ação; trocar ‘livre’ por ‘restrição’; documento que indique as áreas estratégicas que deveriam ser livres de agrotóxicos e os motivos </t>
  </si>
  <si>
    <t>Incentivar estudos para proposição de zonas de uso restrito de agrotóxicos restrita em áreas de ocorrência de insetos polinizadores ameaçados</t>
  </si>
  <si>
    <t>Projeto de pesquisas para definição de zonas de uso restrito de agrotóxico; Editais e Chamadas para Pesquisa de zonas de uso restrito de agrotóxicos</t>
  </si>
  <si>
    <t>André - em andamento com dificuldade.</t>
  </si>
  <si>
    <t xml:space="preserve">Juliana - redação do decreto de proteção aos polinizados (aguardando encaminhamentos), ações de polinização no projeto polilac e estudos de populações a serem iniciados esse ano; Leandro - Minuta de política preparada e revisada pela REBIPP e enviada ao MMA. Necessidade de articulação MMA com MAPA para seguimento - cobrar do coordenador geral e Eliot uma articulação entre MMA e MAPA; Produto 2: contato com a Kayna (Workshop – aproveitar encontro do INPOL); Produto 3: precisamos de alguém para fazer o mapeamento das iniciativas nas outras esferas – levantamento finalizado pela Tati Rosa e vai dar início as análises (meliponinis) </t>
  </si>
  <si>
    <t>Falta de recusos financeiros, Falta de tempo para me dedicar, Dificuldades políticas</t>
  </si>
  <si>
    <t>Juliana Hipólito, Leandro Freitas</t>
  </si>
  <si>
    <t>Juliana - estava aguardando a minha efetivação no INMA, agora que já estou fixa na instituição, posso colaborar em mais ações efetivamente</t>
  </si>
  <si>
    <t>Proposta de projeto de lei com os dispositivos que foram feitos neste PAN; Workshop para discussão de PSA de polinização; Legislações e normativas direcionadas ao uso e conservação dos polinizadores (relatórios)</t>
  </si>
  <si>
    <t>Contato com Yasmini; refazer convite ao IBAMA para integrarem o PAN</t>
  </si>
  <si>
    <t>A ação está em andamento, mas atrasada em relação ao prazo proposto. Atuamente, está em elaboração um relatório com o levantamento de todos os laboratórios no Brasil que realizam análises de resíduos em diferentes matrizes iportantes para abelhas, suas localizações e viabilidade de execução.</t>
  </si>
  <si>
    <t>Roberta Cornélio Ferreira Nocelli</t>
  </si>
  <si>
    <t>Contratação de Pessoa Física aprovada pela DIBIO (ações 1.7, 1.8 e 1.11)</t>
  </si>
  <si>
    <t>Roberta - Em andamento no período previsto. Temos realizado reuniões com órgãos como IBAMA, alguns MPs que nos procuram para discurir casos de mortalidade, com a Secretaria de Agricultura e Abstecimento do Estado de São Paulo, discutindo e propondo formas de monitorar e minimizar os impactos dos agrotóxicos sobre os polinizadores;
André - em andamento no período previsto.
Patrícia - Foi reforçando e-mail para a FACEPE, órgão de fomento à pesquisa no Estado, mas não tive retorno. Incluímos a temática também em um convênio exclusivo com a FACEPE e a CPRH, mas ainda nos trâmites para a celebração.</t>
  </si>
  <si>
    <t>Roberta Cornélio Ferreira Nocelli, Patricia Ferreira Tavares</t>
  </si>
  <si>
    <t>Em andamento no período previsto. Atualmente, a plataforma Observatório das abelhas, sediada na EMBRAPA Meio Ambiente em Jagariúna e coordanda por Cristiano Menezes, iniciou as atividades de coleta de dados.</t>
  </si>
  <si>
    <t>Incluir o Dr. Cristiano Menezes como articulador ou colaborador da ação 1.9</t>
  </si>
  <si>
    <t>Revisar o texto da ação e separar os serviços ecossistêmicos; Roberta pode levantar qual é a política de registro de agrotóxico por estado e se tem alguma diretriz para abelhas; Falta a parte de serviços ecossistêmicos e polinização - Encaminhar para Kayna e Carlos Joly (https://posbv.ib.unicamp.br/perfil-docentes/carlos+alfredo+joly/); https://www.ba.gov.br/meioambiente/587/pagamento-por-servicos-ambientais-psa#:~:text=O%20PSA%20%C3%A9%20um%20instrumento,Federal%20n%C2%B0%2014.119/2021 (Favízia)</t>
  </si>
  <si>
    <t>Retirar Ana Assad e colocar Onildo Marini provisoriamente</t>
  </si>
  <si>
    <t>Em andamento, com atraso. Estamos realizando um levantamento das aevidências científicas sobre os efeitos dos agrotóxicos sobre os polinizadores, principalmente sobre as espécies ameaçãdas de extinção e nas áreas prioritárias do PAN. Além disso, todos os artigos publicados pelo grupo de pesquisas ASAs e LECA tem sido encaminhados aos órgãos reguladores e tem subsidiado as reavaliações do IBAMA.</t>
  </si>
  <si>
    <t xml:space="preserve">Fábia - Análise, parecer e contribuição com PL 4592/2023 que dispões sobre a proibição de aplicação foliar do princípio ativo fipronil em todo território nacional do Deputado Federal Padre João; </t>
  </si>
  <si>
    <t>Contratação de Pessoa Física aprovada pela DIBIO (ações 1.7, 1.8 e 1.11); A ação 1.11 vai se beneficiar dos produtos obtidos nas ações 1.7 e 1.8</t>
  </si>
  <si>
    <t>Laura - Execução do projeto Alfabetização Ecológica nas Escolas Municipais de Ouro Preto, MG- Fundo Municipal de Meio Ambiente - divulgação científica a respeito da importância ecológica das borboletas e mariposas e corredores ecológicos. Divulgação científica sobre polinizadores em ações de popularização da ciência do INMA e nas escolas de Santa Teresa, ES; Livro Jardim para Polinizadores (Colocar no site do PAN); Listagem das publicações; Contato com a Yasmini; Reativar e reenviar Formulário Google para compilar iniciativas desenvolvidas de forma independente pelos colaboradores - incluir espaço para inserir o link da publicação</t>
  </si>
  <si>
    <t>Falta de tempo para me dedicar; verificar de que forma somar com as atividades de educação ambiental que estão sendo desenvolvidas em outras ações</t>
  </si>
  <si>
    <t>Alessandra de Azevedo Rodrigues da Silva, Laura Braga</t>
  </si>
  <si>
    <t>Retirar Ana Assad e Amabílio Camargo; Alessanda - Inserir mais uma pessoa da SEMAS no PAN. Ela trabalha com criação de abelhas e entrou recentemente no setor de educação ambiental.</t>
  </si>
  <si>
    <t xml:space="preserve">Leandro - reunião com a REBIPP (produto 3); Patricia Tavares – ZEE de Pernambuco conta com camada de espécies ameaçadas (dados do Salve) </t>
  </si>
  <si>
    <t>Retirar Ana Assad e Amabílio Camargo</t>
  </si>
  <si>
    <t>Gilberto - expedições para Parides ascanius; Heldes - expedições para Melipona capixaba; Débora - expedições para Melipona rufiventris</t>
  </si>
  <si>
    <t>Expedição na Serra da Canastra para coleta de material genético da espécie Parides burchellanus</t>
  </si>
  <si>
    <t>Patricia - No aguardo de sinalização do articulador para encaminhamentos internos.
Aline - revisão das áreas estratégicas para inclusão de Remanescentes de Caatinga; Inserção no Conecta Caatinga</t>
  </si>
  <si>
    <t>Falta de tempo para me dedicar</t>
  </si>
  <si>
    <t>Patricia Ferreira Tavares</t>
  </si>
  <si>
    <t>Relatório: cruzar dados do mapa de áreas estratégicas com os dados do MapBiomas de perda e alteração de habitat</t>
  </si>
  <si>
    <t>Reforçar a importância da ação para o GT da ABEMA, a ação não andou mas vamos fazer um ofício para encaminhar a ação - podemos tratar na Oficina com a ABEMA</t>
  </si>
  <si>
    <t>Oficina para trabalhar um documento contendo exigências, recomendações e medidas que possibilitem a maior conectividade de habitat que complemente a análise técnica (relatório previsto na ação 2.4 com recorde estadual para utilização nos ZEE) - Formulário para elencar essas colaborações
Patricia Tavares - indicação de representantes de OEMAs (ABEMA) para compor a oficina e trabalhar nos documentos</t>
  </si>
  <si>
    <t>Proposta aprovada pela DIBIO para a realização de expedições a campo para ANSF, Parides burchellanus e Parides ascanius. As expedições tem como objetivo definir e testar um programa de monitoramento para as espécies-alvo</t>
  </si>
  <si>
    <t>Articula com a ação 7.4</t>
  </si>
  <si>
    <t>Helder Canto – estudo com a melípona capixaba (reintrodução), voltado para questões de manejo; Parides ascanius – projeto no RJ em andamento; Parides burchellanus IEF-MG/vale/ área brumadinho – sem possibilidade nem necessidade</t>
  </si>
  <si>
    <t xml:space="preserve">Revisão do texto da ação? Seria reforço populacional </t>
  </si>
  <si>
    <t>Desenvolver estudos para avaliar a necessidade de reforço populacional nas áreas de ocupação de insetos polinizadores ameaçados</t>
  </si>
  <si>
    <t xml:space="preserve">O mapa das áreas estratégicas foi incluído como um dos critérios para proposição de mapa de áreas estratégicas para reflorestamento no estado, trabalho em elaboração pela SEMAS/PE em colaboração a CPRH, a partir da meta estadual de aumento de plantio no território. O documento está em fase de finalização.
Patrícia - Todos os mapas das áreas estratégicas de todos os PANs com incidência em PE estão fazendo parte de uma camada em desenvolvimento para inclusão na Plataforma Ecológico-Econômica de Pernambuco, primeira versão lançada em 17/12/24, na qual consta uma gama de informações ambientais (incluindo a espacialização de espécies ameaçadas) que norteam principalmente o licenciamento, fiscalização, monitoramento ambiental e gestão de Unidades de Conservação. O aprimoramento do módulo espécies, com os dados da avaliação nacional e estadual e a inclusão da camada dos PANs estão em fase de finalização. link da plataforma: https://plataformaecope.cprh.pe.gov.br/
</t>
  </si>
  <si>
    <t>Inserido no Programa de Conversão de Multas Ambientais do ICMBio e do IBAMA e no banco de projetos do Fundo de Compensação Ambiental</t>
  </si>
  <si>
    <t>Troca de articulador</t>
  </si>
  <si>
    <t>Como todos que participam desempenham também suas atividades nas suas respectivas funções laborais, com urgências diárias, ajudaria se tivemos uma rotina de acompanhamento com maior frequência, não ficando apenas para o momento das monitorias. Exemplo: uma rodada no Meet a cada três meses. Percebo isso em todos os PANs que faço parte. Estou à disposição para ajudar.</t>
  </si>
  <si>
    <t>Ação concluída na Monitoria 1</t>
  </si>
  <si>
    <t>PCMA do IBAMA para atuar nas áreas de conectividade – dados do Conecta Caatinga e ARCA (Aline); SP tem o Programa Nascentes (conversão de multas ambientais), usam lista de espécies benéficas para polinizadores nas ações de restauração (Carol Matos) (reunião com Juliana Ortega para inserção das AE do PAN)</t>
  </si>
  <si>
    <t xml:space="preserve">Retirar “Cenários climáticos atuais e futuros” </t>
  </si>
  <si>
    <t>Articular a restauração de áreas degradadas propiciando o aumento da conectividade ambiental em áreas estratégicas para conservação das espécies alvo do PAN</t>
  </si>
  <si>
    <t>Lista de espécies nativas da flora associadas aos polinizadores da APA do Ibirapuitã está sendo elaborada no âmbito do projeto de conversão de multas - ação 2.25 (link com o Programa Nascentes de SP – Carol); Há boas ferramentas (web ambiente), porém limitadas (Onildo) – estamos tentando incluir na Compensação Ambiental; Projeto Reabitar nas Ucs da Ararinha Azul (Aline); André – artigos de todas as espécies de polinizadores ameaçados e as interações com a flora (vão retomar o trabalho); Fazer o repasse as OEMAs (Patrícia)</t>
  </si>
  <si>
    <t>Reforçar a importância da ação para o GT da ABEMA, a ação não andou mas vamos fazer um ofício para encaminhar a ação – podemos tratar na Oficina com a ABEMA</t>
  </si>
  <si>
    <t>Trabalhar junto com a ação 2.5 na Oficina com a ABEMA</t>
  </si>
  <si>
    <t xml:space="preserve">Propostas de criação de Ucs apresentadas a COCUC e relatório </t>
  </si>
  <si>
    <t>Contato com Maria Cristina e Cynira</t>
  </si>
  <si>
    <t xml:space="preserve">Triagem das ações do PAN que são importantes para a elaboração/revisão dos Planos de Manejo. </t>
  </si>
  <si>
    <t>Rosinalva - Memorando IEF/GCMUC - PESQUISA.nº 18/2024</t>
  </si>
  <si>
    <t>Conferir o produto, ajustar, encaminhar para as UCs e marcar como concluída.</t>
  </si>
  <si>
    <t>Ação excluída por ser considerada fora da alçada dos articuladores, colaboradores e parceiros</t>
  </si>
  <si>
    <t>Articular com a ação 4.4 - municípios amigos dos polinizadores</t>
  </si>
  <si>
    <t>Ação agrupada com a ação 4.3 na Monitoria Anual 1</t>
  </si>
  <si>
    <t>Ação 2.22 pode estar vinculada ao produto pensado na ação 2.6 - a ser trabalhado na oficina</t>
  </si>
  <si>
    <t>Conama Consulta Pública nº 6/2025 (contribuição técnica membros do PAN); Fábia - Contribuição com Nota Técnica que trata da "Proposta de Resolução CONAMA que dispõe sobre as medidas técnicas e científicas a serem tomadas para o resgate de colmeias de abelhas-sem-ferrão em áreas autorizadas para supressão da vegetação nativa" atendendo ao  OFÍCIO No 220/2024-CNA: Resgate de colmeias de abelhas-sem-ferrão em áreas autorizadas para supressão da vegetação nativa</t>
  </si>
  <si>
    <t>Ação 2.24 pode estar vinculada ao produto pensado na ação 2.6 - a ser trabalhado na oficina</t>
  </si>
  <si>
    <t>Projeto de Conversão de Multas selecionado para execução na APA do Ibirapuitã, pela consultora Ana Luiza Bovoy, com foco na ação 2.12</t>
  </si>
  <si>
    <t>Renovação do banco de projetos do PCMA em 2025: propostas de restauração em Ucs</t>
  </si>
  <si>
    <t>Ação contínua</t>
  </si>
  <si>
    <t>O processo de direcionamento de recursos de Compensação Ambiental não tem previsão específica para o PANIP; podemos tentar direcionar parte do recurso para a consultoria PF da aluna pós-doc da Roberta</t>
  </si>
  <si>
    <t>Patricia - Projeto de plantio de vegetação nativa na Caatinga (Pernambuco) está considerando as áreas estratégicas do PAN Insetos Polinizadores / Vai sair um edital semelhante para a Mata Atlântica (processo de elaboração) - enviar à ABEMA com cópia para a Patricia para fortalecer e usar como exemplo esse processo</t>
  </si>
  <si>
    <t>André - em andamento no período previsto; Leandro - em andamento com dificuldade. Algumas ações do INPol iniciadas este ano, na realização dos dignósticos e articulação setor acadêmico, mas sem produtos específicos gerados e disseminados; Poli-LAC também tem relação com a ação; Projeto da Kátia e do Walter também tem sobreposição com a ação;</t>
  </si>
  <si>
    <t>Falta de tempo para me dedicar, Adiamentos no cronograma do INPol</t>
  </si>
  <si>
    <t>Leandro Freitas</t>
  </si>
  <si>
    <t>Criação de sistema com metas intermediárias mais detalhadas e sistema de alerta de prazos</t>
  </si>
  <si>
    <t>Se pudéssemos ter um sistema com metas intermediárias mais detalhadas e sistema de alerta de prazos, acho que pode ajudar no cumprimento dos objetivos</t>
  </si>
  <si>
    <t>Projeto aprovado na DIBIO para execução de atividades de incentivo à adoção de sistemas agrobiodiversos, à implementação de meliponários e ao fortalecimento da educação ambiental nas regiões da Grande Maquiné e TI Morro dos Cavalos; Política do Estado de SP de Transição Agroecológica (Carol)</t>
  </si>
  <si>
    <t>Realizar Oficina de integração de políticas agrícolas com o MAPA</t>
  </si>
  <si>
    <t>Ação de difícil articulação pois entra na esfera de outros órgãos; Carol não está mais na frente dessa ação; Podemos tentar inserir na Oficina com o MAPA para ver se desenvolvemos uma forma de atuação</t>
  </si>
  <si>
    <t>Retirar Carol Matos e colocar Onildo Marini provisoriamente</t>
  </si>
  <si>
    <t>Laura - Coordenação e execução do projeto de ciência cidadã Borboletas Capixabas com mapeamento das espécies de borboletas no estado do Espírito Santo.
Ações do Augusto - André vai entrar em contato (dois artigos com essa temática em andamento e um mestrado defendido em 2024)</t>
  </si>
  <si>
    <t>Laura Braga</t>
  </si>
  <si>
    <t>Levantamento das atividades dessa ação segue a mesma lógica da ação 2.1 (ed. Ambiental) - aplicar formulário para compilar as iniciativas; Laura - facilitar comunicação com a Rede; https://www.rbcc.ong.br/; https://www.civis.ibict.br/projects?keywords=abelhas</t>
  </si>
  <si>
    <t>André - em andamento no período previsto;
Paulina - Realização de um evento com alunos de escola municipal de Ensino Fundamental I, onde foi mostrado aos alunos a horta do borboletario e o jardim de mel bem como os polinizadores que estavam em ação no momento;
Fábia - Ação em parceria com a Bright Bee School para plantio de espécies amigáveis às abelhas no Parque da Cidadania em Teresina Piauí (2024/02/2025). Durante evento XVI Seminário Piauiense de Apicultura e II Seminário Piauiense de Meliponicultura (detalhes na Ação 6.3), relizado entre 04 e 06/07/2024 em Piracuruca, PI (https://spa2024.com.br/) foi realizada a Oficina "Enriquecimento da flora apícola", com foco nas espécies nativas da Caatinga.</t>
  </si>
  <si>
    <t>Fábia - Campanhas de educação ambiental em parceria com a Embrapa; XVI Seminário Piauiense de Apicultura e II Seminário Piauiense de Meliponicultura, com mesas redondas, espaços de Palavra do Meliponicultor e oficinas; Oficina: Enriquecimento da flora apícola – Maria Mayara Vieira (PPGMDMA/UFPI); Levantamento sobre Lei (municipal, estadual ou projeto de lei) que proibe o plantio de plantio de Azadirachta Indica e Spathodea Campanulata.</t>
  </si>
  <si>
    <t>Falta de recusos financeiros, Falta de tempo para me dedicar, Falta de comunicação com os demais colaboradores das ações em que participo, Dificuldades políticas</t>
  </si>
  <si>
    <t>Paulina Aparecida Arce, Fábia de Mello Pereira</t>
  </si>
  <si>
    <t>Os municípios não entendem o Plano de Mata Atlântica e optam por planos de arborização; Paulina e técnicos de prefeituras estão tentando elaborar um plano regional (trabalhar com consórcios tende a ser mais fácil); problemas na arborização municipal (corte de árvores, espécies exóticas, falta de conhecimento sobre polinizadores principalmente no ambiente urbano) (Paulina); Evitar perda de áreas nativas em áreas urbanas – selecionar municípios que estão nas AE do PAN e enviar ofícios com recomendações (Onildo); aproveitar as ideias do selo dos municípios amigos para incentivar a implementação do Plano da Mata Atlântica (Kátia)</t>
  </si>
  <si>
    <t>Aproveitar as articulações previstas para a ação 4.4</t>
  </si>
  <si>
    <t>Necessitamos de envolvimento dos Estados – OEMAs (Patrícia pode colaborar); Conversar com Nathalia para desenvolver algo no PR (Onildo); Municípios da amazônia do maranhão e pará para aderir a essa rede: o que eles precisariam fazer para aderir, quais ações (lista pequena e inicial de atitudes e recomendações)? Marlúcia – destacar na página no PAN Insetos Polinizadores (reconhecimento de quem aderiu e forma de adesão para municípios interessados) (Belém e Bom Jardim); Aline pode colaborar na Bahia; Kátia (aproveitar para selecionar práticas que causem impacto); Participação na COP, o PAN pode aproveitar para incluir algum assunto de interessa na programação (Patrícia/Marlúcia cppg@museu-goeldi.br); REBIPP está preparando um documento sobre boas práticas para a Poli-LAC, com 5 grandes grupos de boas práticas (+ planos de mata atlântica) – replicar na página do PAN (Onildo)</t>
  </si>
  <si>
    <t>A ação estará em andamento após a inserção das informações no site oficial do PAN e contato com os municípios mencionados</t>
  </si>
  <si>
    <t>Em andamento com dificuldades - Não consegui continuar com o retorno da Defesa Civil da RMC.
Retomar o questionário e articular os colaboradores; Gerar mapas para outras áreas de interesse do PAN</t>
  </si>
  <si>
    <t>Falta de recusos financeiros, Falta de tempo para me dedicar, Falta envolvimento de colaboradores, Dificuldades políticas, Falta de compreensão sobre o funcionamento do PAN</t>
  </si>
  <si>
    <t>Cynira Any Jovilhana da Silva Gabriel</t>
  </si>
  <si>
    <t>Todo mundo achou super interessante, mas nenhuma prefeitura manteve o interesse em realizar alguma ação. Não consegui conversar com alguns colaboradores e também não tiveram interesse em divulgar os questionário sobre queimadas. Acabei deixando de lado em meados de 2024.</t>
  </si>
  <si>
    <t>Minuta de decreto no estado de SP que aborda o MIF como preparação para o período de estiagem (diversas oficinas de capacitação) – Operação SP Sem Fogo (Carol)</t>
  </si>
  <si>
    <t xml:space="preserve">Fábia - Análise, parecer e contribuição com PL 3627/2024 que "Acrescenta-se o Art. 29A à Lei nº LEI Nº 9.605, DE 12 DE FEVEREIRO DE 1998, para proteção das abelhas e seus habitats da destruição provocada por queimadas criminosas, reconhecendo seu papel essencial na polinização e na produção de alimentos."; Contribuíção com Nota Técnica sobre "Impactos dos incêndios nas áreas rurais", com foco na produção agrícola, incluíndo apicultura e meliponicultura, em resposta ao Ofício 669/2024/GAB-SPA/SPA/MAPA, de 29 de agosto de 2024, sobre solicitação de manifestação técnica sobre os impactos dos incêndios nas áreas rurais; </t>
  </si>
  <si>
    <t>Conversar com Luiz Loureiro e Tathiana Chaves (Sempre-Vivas); Articular com CMIF – coordenação de manejo integrado do fogo</t>
  </si>
  <si>
    <t>Retirar Paula Leão</t>
  </si>
  <si>
    <t>André - em andamento com dificuldade; 
Gudryan - estudo no PARNA Sempre-Vivas sobre o efeito do fogo nas plantas atrativas para polinizadores (André vai entrar em contato - prorrogar essa atividade de pesquisa para mais um ano pelo menos, ou mais se possível, ai vamos monitorar essa pesquisa e produzir uma atualização do estado da Arte para publicar em português)
Geraldinho - publicação sobre efeito do fogo em borboletas</t>
  </si>
  <si>
    <t>Agrupada com ação 5.2 - Na primeira monitoria foi sugerigo avaliar a pertinência da ação (Luiz Loureiro/ICMBio); A educação ambiental é um componente do MIF, que está previsto na ação 5.2: “Implementar o Manejo Integrado do Fogo (MIF) nas áreas de ocorrência de insetos polinizadores ameaçados visando reduzir os impactos negativos sobre as espécies-alvo”</t>
  </si>
  <si>
    <t>Retirar Paula Leão e colocar Onildo Marini provisoriamente</t>
  </si>
  <si>
    <t>Campanha "Save The Bees Run", realizada em 23/08/2024, uma iniciativa da Brighr Bee, com parceria de diversas intituições, um evento esportivo que une saúde, felicidade e qualidade de vida à conscientização sobre a importância das abelhas para o equilíbrio do ecossistema. A Embrapa participa com organização de stand com realizadas ações de educação ambiental e importância da conservação das abelhas, estando alinhado ao projeto (SI) "Recursos Genéticos de abelhas conservados in situ" e ao comprometimento da Embrapa ao Plano de Ação Nacional de Conservação de Insetos Polinizadores (PAN Insetos Polinizadores). Publicação da cartilha infanto-juvenil "Abelhas, prazer em preservá-las" (https://www.embrapa.br/busca-de-publicacoes/-/publicacao/1162896/abelhas-prazer-em-preserva-las)</t>
  </si>
  <si>
    <t>Falta de recusos financeiros, Dificuldades políticas</t>
  </si>
  <si>
    <t>Fábia de Mello Pereira</t>
  </si>
  <si>
    <t>É preciso criar uma forma de compartilhamento de informações (boletins informativos + pasta no drive?); Aproveitar espaços que já existem para fazer a divulgação (Juliana INMA); Fábia vai auxiliar na compilação do que já foi publicado; Yasmine Antonini dentro do projeto Beediversidade na ação 6.1 de educação ambiental e meliponicultura</t>
  </si>
  <si>
    <t>Fábia - A Embrapa possui um projeto (SI) de conservação de recursos genéticos de abelhas-sem-ferrão, Recursos Genéticos de abelhas conservados in situ, sob responsabilidade da Embrapa Meio-Norte, com o objetivo de Conservar recursos genéticos in situ de pelo menos 26 espécies de abelhas encontradas no Brasil, coleções biológicas de colônias de abelhas-sem-ferrão são mantidas em suas regiões de origem nas Unidades Embrapa Amazônia Oriental, Embrapa Meio-Norte, Embrapa Semiárido, Embrapa Meio Ambiente e Embrapa Floresta; PAE Melipona capixaba em andamento (Savana-IEMA ES, Helder apoia); Projeto da Embrapa da Débora (Melipona Rufiventris)</t>
  </si>
  <si>
    <t>Patrícia - Imediatamente após o lançamento da REDE PANIP, tentamos elaborar uma proposta em parceria com o articulador, mas não foi evoluiu. Depois, não tentamos mais.</t>
  </si>
  <si>
    <t>Débora - realização do Dia de Campo "Conservação, diversidade genética e ameaças à abelha nativa sem-ferrão uruçu-amarela” no âmbito do Projeto Rufi, realizado em 07/12/2024 na Embrapa Recursos Genéticos e Biotecnologia de 8:30 às 12:00 h (carga horária 3 h, cerca de 60 participantes)</t>
  </si>
  <si>
    <t>Falta de recusos financeiros, Falta de tempo para me dedicar, Falta envolvimento de colaboradores, Falta de compreensão sobre o funcionamento do PAN</t>
  </si>
  <si>
    <t>Patrícia Maria Drumond, Débora Pires Paula</t>
  </si>
  <si>
    <t>Patrícia - Tinha a impressão de estar participando de outras ações e objetivos. Estas participações, no entanto, não apareceram na atual Matriz de Planejamento. Imagino que tenha sido parte integrante do processo de maturação da REDE ao longo dos anos. Tranquilo. Estou à disposição para colaborar, quando se fizer necessário; Divulgar formulário Genômica de polinizadores - Mapeamento de iniciativas: https://docs.google.com/forms/d/e/1FAIpQLSfJrFbCZFVz-dOnSwGQGEpcnazp-MGFe-Hg7KoczXrXyA9cPQ/viewform</t>
  </si>
  <si>
    <t>Débora - Incluir algo do tipo: “elucidação de genomas (nucleares e mitocondriais) e anotação funcional”; 
Criação/divulgação de uma planilha de pessoas atuantes na genética de abelhas</t>
  </si>
  <si>
    <t>Débora - a) substituir o “Melhorar o conhecimento” por “Levantar dados”. Adicionalmente, sugiro incluir como um dos tópicos “o fluxo gênico entre as populações silvestres e manejadas”.
b) acrescentar um tópico sobre a geração de subsídios técnicos para sensibilização/conscientização de criadores e ordenadores quanto as implicações em criar/transportar espécies para fora da área de ocorrência natural na conservação das espécies endêmicas.
c) acrescentar outro tópico sobre a definição de critérios para delimitação (ecológica, genética, geográfica, territorial, etc) das áreas de ocorrência natural das espécies nativas. Essa questão precisa ser amplamente discutida na comunidade científica para dar suporte a políticas públicas e, sobretudo, para o estabelecimento de recomendações de manejo pautadas em bases científicas.</t>
  </si>
  <si>
    <t>Débora - sugiro incluir a Melipona mondury, pois apesar de não constar na lista de espécies ameaçadas da Portaria MMA 148/2022, é considerada ameaçada no Estado de São Paulo e também é muito visada para criação ex-situ. Adicionalmente, não está claro o sentido da coluna L (Observações) para a ação 6.4. Lá consta " ... Criação de Grupo de estudos em aplicativo multiplataforma de mensagens instantâneas e chamadas de voz para smartphones: ...". O que isso quer dizer? De igual forma com relação a "... Publicações técnico-científicas sobre ...", o que quer dizer? Que publicações técnico-científicas estão previstas?
Criação de um grupo de discussão para a definição de critérios para a delimitação (ecológica, genética, geográfica, territorial, etc) das áreas de ocorrência natural das espécies nativas, a fim de subsidiar políticas públicas relativas à meliponicultura e o estabelecimento de recomendações de manejo aos criadores pautadas em bases científicas; Incluir Melipona capixaba</t>
  </si>
  <si>
    <t>André - em andamento no período previsto; Fábia - em andamento no período previsto</t>
  </si>
  <si>
    <t>Livro lançado de 2022 (Favízia e colaboradores) e publicação de parceiros na China (2023)</t>
  </si>
  <si>
    <t>Local para centralizar informações</t>
  </si>
  <si>
    <t>Fábia - em andamento com dificuldade</t>
  </si>
  <si>
    <t xml:space="preserve">Fábia - regulamento técnico de identidade e qualidade para meis de abelhas sem ferrão (MAPA) e outras 20 normativas a serem trabalhadas; Fábia vai entrar em contato com setor para obter repasses atualizados
</t>
  </si>
  <si>
    <t xml:space="preserve">Documento colaborativo do PAN Insetos Polinizadores referente à Consulta pública n° 6/2025 do CONAMA; Débora tem textos preparados para poder adicionar ao que a Patricia fez (verificar o andamento com a Patricia); MP contatou a Favízia para identificação de spp. em processos de denúncia (inteligência da fiscalização) – solicitar aos MP a existência e contabilidade desses processos; </t>
  </si>
  <si>
    <t>Fábia - Contribuíção com Nota Técnica que trata da "Proposta de Resolução CONAMA que dispõe sobre as medidas técnicas e científicas a serem tomadas para o resgate de colmeias de abelhas-sem-ferrão em áreas autorizadas para supressão da vegetação nativa" atendendo ao OFÍCIO No 220/2024-CNA: Resgate de colmeias de abelhas-sem-ferrão em áreas autorizadas para supressão da vegetação nativa</t>
  </si>
  <si>
    <t>Incluir assunto na oficina com as OEMAs (organizar com Patricia Tavares p/ junho ou julho?); Material informativo para os grupos de meliponicultores (Ana Luiza) – Débora e Patricia vão fazer um livro sobre o assunto + cards; pequenas apresentações (reels) no IG no ICMBio, CBC, outras páginas importantes (Favízia)</t>
  </si>
  <si>
    <t>André - trabalho de interações encaixa aqui e a base de dados da REBIPP também (https://rebipp-db.jbrj.gov.br/). Há um esforço contínuo para inserção dos dados de biodiversidade existentes, a ideia é compilar todos os dados de interação para todas as espécies</t>
  </si>
  <si>
    <t>Sistema de Informação sobre Interações Planta-Polinizador: https://rebipp-db.jbrj.gov.br/</t>
  </si>
  <si>
    <t>André Rech</t>
  </si>
  <si>
    <t>Isabela - em andamento no período previsto</t>
  </si>
  <si>
    <t>Captamos bolsistas na UFMT (orientados Thais Zanata) para realizar parte dos estudos; incluímos os objetivos no PANIP dentro do INCT polinização.</t>
  </si>
  <si>
    <t>Isabela Galarda Varassin</t>
  </si>
  <si>
    <t>Vera e Cristina Gianini (ITV/Vale) estão fazendo para Melipona scutellaris</t>
  </si>
  <si>
    <t>Gostaria que fosse adicionado o contato de Thais Zanata no grupo (thaisbzanata@gmail.com) , caso possível, porque é quem tem liderado as analises de mudanças climáticas</t>
  </si>
  <si>
    <t>Isabela - em andamento no período previsto, para o grupo de abelhas. Não iniciado para borboletas; Helder - também vai realizar a ação para Melipona capixaba</t>
  </si>
  <si>
    <t>Produto da 7.3 para abelhas poderia embasar a ação 7.4</t>
  </si>
  <si>
    <t>Reunião com Isabela para seleção das áreas para monitoramento</t>
  </si>
  <si>
    <t>Ação sem articulador e pouco prática; Excluir (as ações de restauração já contemplam essa ação)</t>
  </si>
  <si>
    <t>Falar com Eliot (MMA)/Bráulio; Vanessa OTCA (Marlúcia indicou); Marlúcia pode dar apoio logístico na COP Belém; a articulação deve ser via MMA; Tentar incluir via PoliLAC e PLANAVEG</t>
  </si>
  <si>
    <t>Embrapa trabalha com isso (Kátia e Márcia), só falta compilar (Fábia); Inserir no banco de referências que vai entrar no site do PAN (Onildo)</t>
  </si>
  <si>
    <t>Tainah - ação não iniciada. Atuo como articuladora da ação 8.2, incumbida de dialogar junto ao DCBIO/MMA, uma vez que o escopo da ação é de responsabilidade do MMA, e não havia nenhum representante do MMA na oficina de elaboração do plano. As buscas que realizei não indicaram que o tal Programa tenha sido publicado. Entrei em contato o MMA (anteriormente DESP e atualmente DCBIO) questionando sobre a publicação do Programa Nacional e como estabelecer a rede ou indicar representantes para a rede. No entanto, o DCBIO/MMA ainda não me respondeu.</t>
  </si>
  <si>
    <t>Falta envolvimento de colaboradores</t>
  </si>
  <si>
    <t>Tainah - Minha atuação lotação é CMEEI/DIBIO (não mais DIMEEI/ICMBio). A atuação do MMA é essencial nessa ação, uma vez que é de responsabilidade do MMA, eu apenas fiquei como articuladora, pois estava na oficina e não havia representantes do DESP (atualmente, DCBIO). Estou tentando contato com o DCBIO/MMA questionando sobre a publicação do Programa Nacional e como estabelecer a rede ou indicar representantes para a rede. No entanto, o DCBIO/MMA ainda não me respondeu; Não tem ponto focal, dá pra tentar ver com o Bráulio se existe alguém</t>
  </si>
  <si>
    <t>Retirar Ana Assad; Retirar Renato Lagracie (DESP/MMA), pois não trabalha mais nesse setor</t>
  </si>
  <si>
    <t>Patricia - Relatório do Seminário CTBio/ABEMA / GT Conservação sem Base Territorial "Estado da arte das EEI nos estados brasileiros"</t>
  </si>
  <si>
    <t>Estados com listas: BA, CE, DF, PR, PE, RG, SC / Estados com listas em elaboração: ES, MG, GO, PB, MT, RJ; Mariana Pinho - BA também tem guia para gestão da EEI nos municípios</t>
  </si>
  <si>
    <t>A lista já existe? Perguntar para Cynira; Buscar colaboradores para a ação; Organizar a cartilha e publicar no site do PAN</t>
  </si>
  <si>
    <t>Por enquanto mantém o prazo</t>
  </si>
  <si>
    <t>Retirar Ana Assad; Incluir Cynira</t>
  </si>
  <si>
    <t>O Status da ação está em andamento no período previsto. A Ação é a 8.5 que versa sobre "Estimular projetos para controle populacional das abelhas exóticas em áreas estratégicas para conservação das espécies alvo do PAN". O trabalho vem sendo feito nas Unidades de Conservação da Ararinha Azul e no Boqueirão da Onça, situadas na Bahia, nas cidades de Curaçá e Campo Formoso, respectivamente. Estamos monitorando mensalmente as comunidades de abelhas nativas e a exótica (Apis mellifera - africanizada), e, quando há registro da ocupação dos enxames em ocos de árvores que podem ser ocupados por psitacídeos nas UCs da Ararinha, a remoção é realizada. Até então, foram removidos ou manejados mais de 300 enxames. Entre os mais de 300 ocos disponibilizados e não reocupados pelas abelhas, cerca de 12 foram usados por casais de maracanãs.</t>
  </si>
  <si>
    <t>O monitoramento das abelhas resultou em um artigo recentemente aceito na revista BioBrasil, intitulado "EFICÁCIA DE TRATAMENTOS PARA CONTROLE DE ABELHAS AFRICANIZADAS EM ÁREAS DE NIDIFICAÇÃO DE PSITACÍDEOS NO REFÚGIO DE VIDA SILVESTRE DA ARARINHA AZUL", além dos relatórios de (quatro) bolsistas PIBIC envolvidos na análise do impacto do controle das abelhas africanizadas sobre as populações das abelhas nativas e dos efeitos antrópicos sobre as abelhas, incluindo as redes de interações, abelhas/tipos vegetais.</t>
  </si>
  <si>
    <t>Falta de recusos financeiros</t>
  </si>
  <si>
    <t>Aline Candida Ribeiro Andrade e Silva</t>
  </si>
  <si>
    <t xml:space="preserve">Aline - acho que tudo foi a contento mesmo com todas as dificuldades para o suporte financeiro; Capacitações a partir de abril com associações de Produtores rurais
A ação é exemplo para replicar em outras áreas; protocolo foi publicado no guia elaborado pelo ICMBio; Disponibilização do material
Zona livre de Apis (em brasília) – colocar em contato com Aline </t>
  </si>
  <si>
    <t>Professor do IFE Sertão como colaborador</t>
  </si>
  <si>
    <t>00,00</t>
  </si>
  <si>
    <t>Ponto focal: NG4-Paula Calaça (FUNED) | Maria Cristina Lorenzon (UFRRJ), Yasmine Antonini (UFOP)</t>
  </si>
  <si>
    <t>Documento para encaminhar ao MEC, Universidades, IFs e Conselhos de Classe com recomendação de inclusão de disciplinas (ex: ecologia da polinização), podendo conter também materiais base para formação</t>
  </si>
  <si>
    <t>70.000,00</t>
  </si>
  <si>
    <t>Ana Luiza Bovoy (LERF-USP), Maria Cristina Lorenzon (UFRRJ), Mariella Uzêda (Embrapa Agrobiologia), Roberta Nocelli (UFSCar)</t>
  </si>
  <si>
    <t>Documento colaborativo para inserção de materiais publicados de relevância para o PAN (em conjunto com demais ações de comunicação e divulgação); Revisar o texto da ação e do produto?; Levantar junto aos órgãos de Assistência Técnica e Extensão Rural (ATER) as demandas de metodologia, conhecimento e materiais para subsidiar ações de sensibilização e capacitação junto aos agricultores; Incluir ação na execução do Planapo - Plano Nacional de Agroecologia e Produção Orgânica (Brasil Agroecológico)</t>
  </si>
  <si>
    <t>150.000,00</t>
  </si>
  <si>
    <t>Ponto focal: NG5-Silvia Pizzol | Osmar Mosca (CATI/APAER-SP), Carolina Matos (CATI-CDRS/SAA-SP), Carlos Morais (EMATER-DF), Mariella Uzêda (Embrapa Agrobiologia)</t>
  </si>
  <si>
    <t>Converge com as ações 1.2 e 3.2: a Política Estadual de Transição Agroecológica de SP é uma boa referência e pode ser ampliada; hoje contam com aproximadamente 600 agricultores fazendo transição agroecológica com agentes de ATER; Visar o aumento da rentabilidade; Colaborar com a elaboração da Política Nacional de Uso e Conservação dos Serviços de Polinização e dos Polinizadores; Capacitar também os técnicos das empresas de agrotóxicos, pois muitas vezes eles são os responsáveis pela assistência técnica aos chamados "produtores parceiros"; APAER (Associação Paulista de Extensão Rural), faz parte da FASER (Federação Nacional dos Trabalhadores da Assistência Técnica, Extensão Rural e da Pesquisa do Setor Público Agrícola do Brasil)</t>
  </si>
  <si>
    <t>Incentivar estudos para proposição de zonas de uso restrito de agrotóxicos em áreas de ocorrência de insetos polinizadores ameaçados</t>
  </si>
  <si>
    <t>90.000,00</t>
  </si>
  <si>
    <t>Ação que precisa de movimentação política para incentivar o andamento; Elaborar um documento que indique: 1) quais são os problemas relacionados à ação e 2) quais áreas estratégicas deveriam ser livres de agrotóxicos e o por quê. Incluir no texto da PL 6670/2016 que institui a Política Nacional de Redução de Agrotóxicos (PNARA) (prevê a criação de zonas de uso restrito e zonas livres de agrotóxicos, sobretudo perto de moradias, escolas, recursos hídricos e áreas ambientalmente protegidas), as áreas de ocorrência de insetos polinizadores ameaçados ou buscar formas para que as áreas de ocorrência de insetos polinizadores ameaçados fossem incluídas nas legislações pertinentes, como áreas ambientalmente protegidas; Focar esforços nas classes de agrotóxicos comprovadamente danosas aos insetos polinizadores, como neonicotinóides (imidaclopride, thiametoxan, clotianidina e pirazóis (fipronil); O produto das ações 1.7, 1.8 e 1.11, que serão elaborados via consultoria PF, podem fornecer bases para essa ação; É preciso haver um cuidado para não associar o PAN a algo que vá contra o escopo e objetivos do projeto</t>
  </si>
  <si>
    <t>Kayna Agostini (REBIPP|UFSCAR)</t>
  </si>
  <si>
    <t>Ponto focal: NG4-André Rech (UFVJM) | Marcella Teixeira (MAPA), Carolina Matos (SAA-SP), Leandro Freitas (JBRJ), José Eustáquio dos Santos Júnior (AMPLO/UFMG), Tereza Cristina Giannini (Instituto Tecnológico Vale), Ana Luiza Bovoy (LERF-USP), Juliana Hipólito (UFBA), Mariella Uzêda (Embrapa Agrobiologia), Silvana Back (SIMA-SP)</t>
  </si>
  <si>
    <t>Minuta de política preparada e revisada pela REBIPP e enviada ao MMA; Necessidade de articulação com MMA e MAPA para seguimento (cobrar do coordenador geral e Eliot uma articulação ativa); Aproveitar o encontro do INPOL para o Workshop do PSA de Polinizição (contato com Kayna); Colaborador para fazer o mapeamento das iniciativas em outras esferas: Para meliponini: levantamento finalizado pela Tati Rosa</t>
  </si>
  <si>
    <t>José Eustáquio dos Santos Júnior (AMPLO|UFMG)</t>
  </si>
  <si>
    <t>Contato com a articuladora; Refazer convite ao IBAMA para integrarem o PAN e contribuírem com a ação; https://br.boell.org/sites/default/files/agrotoxicos-no-brasil-mobile.pdf</t>
  </si>
  <si>
    <t>José Eustáquio dos Santos Júnior (AMPLO|UFMG), Andrigo Monroe Pereira (Eurofins), Roberto Araujo (CROPLIFE Brasil)</t>
  </si>
  <si>
    <t>Relatório com o levantamento de todos os laboratórios no Brasil que realizam análises de resíduos em diferentes matrizes importantes para abelhas, suas localizações e viabilidade de execução (em andamento); Contratação de PF para ações 1.7, 1.8 e 1.11; Colaborar com a elaboração da Política Nacional de Uso e Conservação dos Serviços de Polinização e dos Polinizadores</t>
  </si>
  <si>
    <t>Pontos focais: NG3-Favízia Freitas de Oliveira (UFBA), NG4-André Rech (UFVJM), NG5-Leandro Freitas (JBRJ) | Patricia Tavares (CPRH-PE)</t>
  </si>
  <si>
    <t>Contratação de PF para ações 1.7, 1.8 e 1.11; Reuniões com órgãos como IBAMA para discutir casos de mortalidade e propor formas de monitorar e minimizar os impactos dos agrotóxicos sobre os polinizadores; Temática contemplada em um convênio exclusivo com a FACEPE e a CPRH, mas ainda nos trâmites para a celebração (Patrícia)</t>
  </si>
  <si>
    <t>100.000,00</t>
  </si>
  <si>
    <t>Ponto focal: NG2-Favízia Freitas de Oliveira (UFBA) | José Eustáquio dos Santos Júnior (AMPLO|UFMG), Alexandre Krob (Instituto Curicaca), Betina Blochtein (PUC-RS), Andrigo Monroe Pereira (Eurofins), Roberto Araujo (CROPLIFE Brasil), Carlos Morais (EMATER-DF)</t>
  </si>
  <si>
    <t>Plataforma Observatório das abelhas, sediada na EMBRAPA Meio Ambiente em Jagariúna e coordenada por Cristiano Menezes, iniciou as atividades de coleta de dados; Convidar Cristiano Menezes para articular/colaborar; Compilação dos conhecimentos sobre o uso de medidas mitigadoras como o barreiramento efetivo para redução da deriva aérea de agrotóxicos (ver a lei estadual José Maria do Tomé - nº 16.820/19); Focar esforços nas classes de agrotóxicos comprovadamente danosas aos insetos polinizadores, como neonicotinóides (imidaclopride, thiametoxan, clotianidina e pirazóis - fipronil); Subsídios para elaboração de normas para mitigação dos efeitos, a proibição ou a restrição da pulverização com agrotóxicos em áreas de interesse para a conservação e outras normas de restrição para produtos comprovados como danosos aos insetos polinizadores</t>
  </si>
  <si>
    <t>45.000,00</t>
  </si>
  <si>
    <t>Buscar novo articulador; Revisar o texto da ação e separar os serviços ecossistêmicos; Realizar levantamento das políticas de registro de agrotóxico por estado e se tem alguma diretriz para abelhas (Roberta); Encaminhar para Kayna e Carlos Joly a parte de serviços ecossistêmicos e polinização; Lei Estadual n° 13.223/2015, institui a Política e o Programa Estadual de Pagamento por Serviços Ambientais no estado da Bahia; Análise de impacto regulatório ex post (OCDE); Manual da Casa Civil</t>
  </si>
  <si>
    <t>60.000,00</t>
  </si>
  <si>
    <t>Pontos focais: NG3-Favízia Freitas de Oliveira (UFBA), NG5-Leandro Freitas (JBRJ) | Maria Cristina Lorenzon (UFRRJ), Priscilla Barbosa (CBC/ICMBio)</t>
  </si>
  <si>
    <t xml:space="preserve">A ação será beneficiada pelos produtos obtidos nas ações 1.7 e 1.8, que serão elaborados via consultoria de Pessoa Física; Articular com ação 1.4 e ação 1.9; Observar que sejam atendidas as especificidades dos produtos conforme os rótulos, especialmente aquelas relacionadas ao tipo de lavoura, tipo de praga, período de aplicação (de preferência fora do período de floração da cultura), quantidade, horário e formas de aplicação; Levantamento de evidências científicas sobre os efeitos dos agrotóxicos nos polinizadores, principalmente sobre as espécies ameaçadas de extinção e nas áreas prioritárias do PAN (Roberta). </t>
  </si>
  <si>
    <t>Capacitação e EA </t>
  </si>
  <si>
    <t>Comunicação e Divulgação </t>
  </si>
  <si>
    <t>Ordenamento e gestão territorial </t>
  </si>
  <si>
    <t>Normativas </t>
  </si>
  <si>
    <t>Pesquisa  </t>
  </si>
  <si>
    <t>Fiscalização </t>
  </si>
  <si>
    <t>230.000,00</t>
  </si>
  <si>
    <t>Pontos focais: NG1-Marlúcia Martins (MPEG), NG4-Alexsander Azevedo (Instituto Biotrópicos), NG5-Cynira da Silva Gabriel (Consultora Independente), NG6-Kleber Del Claro (UFU) | Gilson Miranda (Associação Caatinga), Aline Andrade (CEMAFAUNA/UNIVASF), Maria Cristina Vieira (Associação de RPPNs), Bruno Martins (IAT-PR), Nivia Pereira (IDEFLOR-Bio), Gustavo Feliciano (FF-SP), Carolina Matos (CATI-CDRS/SAA-SP), Alistair Campbell (Embrapa), Andressa Lima (JBRJ), Marianna Pinho (INEMA-BA), Augusto Ventura (FJPO-Campinas), Alexandre Krob (Instituto Curicaca), Amabílio Camargo (Embrapa Cerrados), Ana Claudia Silva (MPEG), Ana Luiza Bovoy (LERF-USP), Maíra Figueiredo Goulart (UFVJM), Laura Braga (INMA), Eliana Fontes (Embrapa), Carlos Morais (EMATER-DF), Felipe Saldanha (ABPEducom), Helena Maura Torezan Silingardi (UFU), Márcia Ribeiro (Embrapa Semiárido), Karina Schmidt Furieri (UFES), Cristiano Krepsky (FJPO), Maristela Zamoner (ICTBIO/Museu Botânico Municipal de Curitiba), Carmem Pires (Embrapa), Maria Cristina Gaglianone (UENF), Fabiana Oliveira da Silva (UFS)</t>
  </si>
  <si>
    <t>Reativar e reenviar Formulário Google para compilar iniciativas desenvolvidas de forma independente pelos colaboradores - incluir espaço para inserir o link da publicação; Elaborar listagem das publicações para inserir no site oficinal do PAN; Público alvo: produtores rurais e populações locais; Trabalhar mídias gráficas com desenhos que facilitem a transmissão da mensagem; Campanhas em datas comemorativas;  Indicar o papel dos polinizadores e esclacecer sobre os estressores associados ao processo de ameaça às espécies; Discutir um canal de divulgação das leis num formato acessível e técnicas gerais, denúncias; Campanha de divulgação e integração de informações sobre práticas agroecológicas, enfatizando os benefícios da agricultura orgânica e de boas práticas agrícolas; Campanha de reconhecimento do valor intrínseco dos polinizadores e da proteção dos serviços de polinização como um componente permanente do processo de produção agrícola; Elaborar campanhas de informação sobre a fragilidade de restingas e manguezais e a importância desses ambientes para a qualidade de vida em cidades (NG3); Divulgação sobre a importância e o valor dos serviços ambientais associados aos insetos polinizadores e boas práticas de conservação (NG6); Convidar colaboradora indicada pela Alessandra</t>
  </si>
  <si>
    <t>Projetos de pesquisa em desenvolvimento; Catálogos com mapas de distribuição das espécies</t>
  </si>
  <si>
    <t>1.000.000,00</t>
  </si>
  <si>
    <t>Pontos focais: NG1-Marlúcia Martins (MPEG), NG4-Alexsander Azevedo (Instituto Biotrópicos), NG5-Cynira da Silva Gabriel (Consultora Independente), NG6-Kleber Del Claro (UFU) | Gilson Miranda (Associação Caatinga), Aline Andrade (CEMAFAUNA/UNIVASF), Maria Cristina Vieira (Associação de RPPNs), Bruno Martins (IAT-PR), Nivia Pereira (IDEFLOR-Bio), Gustavo Feliciano (FF-SP), Carolina Matos (CATI-CDRS/SAA-SP), Alistair Campbell (Embrapa), Andressa Lima (JBRJ), Marianna Pinho (INEMA-BA), Augusto Ventura (FJPO-Campinas), Alexandre Krob (Instituto Curicaca), Ana Claudia Silva (MPEG), Ana Luiza Bovoy (LERF-USP), Maíra Figueiredo Goulart (UFVJM), Laura Braga (INMA), Eliana Fontes (Embrapa), Carlos Morais (EMATER-DF), Felipe Saldanha (ABPEducom), Helena Maura Torezan Silingardi (UFU), Márcia Ribeiro (Embrapa Semiárido), Karina Schmidt Furieri (UFES), Cristiano Krepsky (FJPO), Maristela Zamoner (ICTBIO/Museu Botânico Municipal de Curitiba), Carmem Pires (Embrapa); Yasmine Antonini (UFOP), Cintia Lepesqueur (ICMBio/COPAN), Neuza Silva (ICMBio/CGCON)</t>
  </si>
  <si>
    <t>Incorporação de dados obtidos pelo PAN à rede speciesLink (verificar interface API, https://api.splink.org.br);  Ferramenta para registros das localizações; Produto 3: reunião com a REBIPP</t>
  </si>
  <si>
    <t>500.000,00</t>
  </si>
  <si>
    <t>Considerar UCs; Incentivar estudos de história natural de lepidópteros para registros florais; Genômica populacional de Parides burchellanus, Parides ascanius, Melipona capixaba e Melipona rufiventris</t>
  </si>
  <si>
    <t>52.800,00</t>
  </si>
  <si>
    <t>Aline Andrade (CEMAFAUNA/UNIVASF), Alexandre Krob (Instituto Curicaca), Kleber Del Claro (UFU), Milton Cesar Ribeiro (UNESP/Rio Claro), Fabiano Farah (Viveiro Bioflora), Marlúcia Martins (Aliança pela Restauração na Amazônia), Leandro Freitas (JBRJ|REBIPP|SPIN), Alexandre Sampaio (CBC/ICMBio), Rachel Prado (Embrapa), Julia Shimbo e Magaly Oliveira (MapBiomas)</t>
  </si>
  <si>
    <t>O mapa de áreas estratégicas deve ser revisado com alguma frequência (bianual), a fim de incorporar novos dados disponíveis no Salve ou nas bases de dados utilizadas nos modelos e refinar os resultados obtidos; Inclusão dos Remanescentes de Caatinga e  inserção no Conecta Caatinga; Considerar levantamentos florísticos de espécies melitófilas e que sejam usadas para nidificação de polinizadores nativos; Cruzar dados das AE com os dados do MapBiomas de perda e alteração de habitat</t>
  </si>
  <si>
    <t>Oficina com a ABEMA para articular a ação</t>
  </si>
  <si>
    <t>Propor aos órgãos competentes a adoção de medidas que possibilitem maior conectividade e diversidade de habitats para os polinizadores e a conservação de habitats nativos no licenciamento de novos empreendimentos agrícolas e na elaboração dos Zoneamentos Ecológicos Econômicos</t>
  </si>
  <si>
    <t>Marlúcia Martins (Aliança pela Restauração na Amazônia | MPEG), Mariella Uzêda (Embrapa Agrobiologia), Priscilla Barbosa (CBC/ICMBio)</t>
  </si>
  <si>
    <t>Oficina para trabalhar um documento contendo exigências, recomendações e medidas que possibilitem a maior conectividade de habitat que complemente a análise técnica (relatório previsto na ação 2.4 com recorde estadual para utilização nos ZEE); Criação de formulário para elencar essas colaborações; Indicação de representantes de OEMAs (ABEMA) para compor a oficina e trabalhar nos documentos (Patricia Tavares)</t>
  </si>
  <si>
    <t>1.200.000,00</t>
  </si>
  <si>
    <t>Ponto focal: NG2-Aline Andrade (CEMAFAUNA/UNIVASF) | Fernando Dias (UEL), Fabiano Farah (Bioflora), Marlúcia Martins (MPEG)</t>
  </si>
  <si>
    <t>2025: expedições a campo para ANSF, Parides burchellanus e Parides ascanius com objetivo de definir e testar um programa de monitoramento para as espécies-alvo; Articula com a ação 7.4</t>
  </si>
  <si>
    <t>Projetos em andamento para Melipona capixaba e Parides ascanius; IN. 05/2021/ - GABIN/ICMBio: Programas de Manejo Populacional de Espécies Ameaçadas da Fauna Brasileira; Melipona fuliginosa teve redução de extensão de ocorrência, com extinções locais em SP e MG, tornando-a uma potencial candidata a reintrodução nestes estados</t>
  </si>
  <si>
    <t>Áreas estratégicas para a conservação das espécies-alvo do PAN; PA; SP; MG</t>
  </si>
  <si>
    <t>Buscar novo articulador; Ações que subsidiam projetos de restauração com foco em insetos polinizadores foram inseridos no Programa de Conversão de Multas do ICMBio e do IBAMA e no banco de projetos do Fundo de Compensação Ambiental (ação 2.12); Plataforma Ecológico-Econômica de Pernambuco com AEs do PAN como um dos critérios para proposição de mapa de áreas estratégicas para reflorestamento no estado (SEMAS/PE em colaboração a CPRH); Associar ao processo de licenciamento/compensação ambiental; Ver ações 2.25 e 2.26</t>
  </si>
  <si>
    <t>20.000,00</t>
  </si>
  <si>
    <t>Maria Cristina Vieira (Associação de RPPNs), Cynira da Silva Gabriel (Consultora Independente), Carolina Matos (CATI-CDRS/SAA-SP), Ana Luiza Bovoy (LERF-USP), Patrik de Oliveira Aprigio (FJPO), Onildo Marini (CBC/ICMBio), Hannah Farinasso (CBC/ICMBio), Alexandre Sampaio (CBC/ICMBio), Alline Figueira de Paula (JBRJ), Antonio José Camillo de Aguiar (UnB), Bruna Braz Braga (CBC/ICMBio), Daniel Luis Mascia Vieira (Embrapa Cenargen), Felipe Wanderley de Amorim (UNESP Botucatu), Helder Nagai Consolaro (UFCat), Helena Maura Torezan Silingardi (UFU), José Eustáquio dos Santos Júnior (UFMG/AMPLO), Juliana Baldan Costa Neves Araújo (GIZ/Embrapa), Katia Torres Ribeiro (CBC/ICMBio), Marcelo Kuhlmann Peres (GIZ/Embrapa Cerrados), Yasmin Barboza Ferreira (CBC/ICMBio)</t>
  </si>
  <si>
    <t xml:space="preserve">Recomendações aos protocolos de restauração considerando os insetos polinizadores (Cerrado). Produtos disponibilizados no site do PAN: 1) Calendário de floração &lt;https://www.gov.br/icmbio/pt-br/assuntos/biodiversidade/pan/pan-insetos-polinizadores/1-ciclo/produtos/20240327-pan-insetos-polinizadores-acao-2-10-calendario-de-floracao-cbc.pdf&gt;; 2) Cartilha de Recomendações para Conservação dos Insetos Polinizadores na Restauração do Cerrado &lt;https://www.gov.br/icmbio/pt-br/assuntos/biodiversidade/pan/pan-insetos-polinizadores/1-ciclo/produtos/20240327-pan-insetos-polinizadores-acao-2-10-recomendacoes-conservacao-insetos-polinizadores-na-restauracao-do-cerrado.pdf&gt; </t>
  </si>
  <si>
    <t>Oficina para articulação de ações de restauração ecológica com órgãos financiadores, setor produtivo atuante na conservação, pontos focais dos Estados/Municípios identificados, ONGs, Sociedade Civil; Ações de restauração promovidas nas áreas estratégicas para a conservação das espécies-alvo do PAN</t>
  </si>
  <si>
    <t>8.000.000,00</t>
  </si>
  <si>
    <t>Pontos focais: NG5 e NG6-Carolina Matos (SAA-SP), NG1-Marlúcia Martins (Aliança para Restauração); Josy Zarur Matos (SEMA-RS), Alexandre Krob (Instituto Curicaca), Guilherme Faganello (Embira Ambiental), Eduarda Menezes (BOMA/UFRJ), Laís Santos de Assis (FJPO), Rosana Singer (JB-SEMA/RS), Ana Luiza Bovoy (LERF-USP), Luiz Fernando Duarte de Moraes (Embrapa Agrobiologia), Gudryan Barônio (UFVJM), Leonardo Vieira (IEF-MG), Ana Rovedder (UFSM), Desireé Silva, Alexandre Sampaio (CBC/ICMBio)</t>
  </si>
  <si>
    <t>Articular com ações 2.4, 2.10, 2.12 e 3.3, sendo que o produto da ação 2.12 fornece subsídios para a ação; Colaborar com a elaboração da Política Nacional de Uso e Conservação dos Serviços de Polinização e dos Polinizadores; Incentivar práticas de restauração de ecossistemas que auxiliem na mitigação dos impactos causados pelas mudanças climáticas nos polinizadores e serviços ecossistêmicos associados (Proj. RS); Considerar o PRA e os PRADAS ao longo do processo de adequação ambiental e o uso de espécies benéficas aos polinizadores; Articular o PCMA do IBAMA para atuar nas áreas de conectividade e áreas do Conecta Caatinga e ARCA (Aline); SP tem o Programa Nascentes que faz a conversão de multas ambientais e usam lista de espécies benéficas para polinizadores nas ações de restauração (Carol Matos) (reunião com Juliana Ortega para inserção das AE do PAN)</t>
  </si>
  <si>
    <t>Melhoria da qualidade e restauração dos habitats; Viveiros produzindo espécies nativas; Espécies nativas sendo utilizadas em projeto de restauração ecológica, formação de corredores ecológicos e uso em sistemas agroflorestais biodiversos</t>
  </si>
  <si>
    <t>42.000,00</t>
  </si>
  <si>
    <t>Thais de Faria e Sousa (IEF-MG), Rosana Singer (SEMA-RS), Kátia Braga (Embrapa Meio Ambiente), Laís Santos de Assis (FJPO), Fabiano Farah (Viveiro Bioflora), APAVIVA (Angela Podolsky e José Eduardo Testa), Ana Luiza Bovoy (LERF-USP), Marlúcia Martins (Aliança pela Restauração na Amazônia | MPEG), Carolina Matos (CATI-CDRS/SAA-SP)</t>
  </si>
  <si>
    <t>Ação excluída na Monitoria Anual 1</t>
  </si>
  <si>
    <t>Maria Cristina Vieira (Associação de RPPNs), Cynira da Silva Gabriel (Consultora Independente), Alexandre Krob (Instituto Curicaca), Marlúcia Martins (Aliança pela Restauração na Amazônia/MPEG), Angela Podolsky e José Eduardo Testa (APAVIVA), Bárbara Barros (Fundação Biodiversitas), Julia Shimbo e Magaly Oliveira (MapBiomas), Priscilla Barbosa (CBC/ICMBio)</t>
  </si>
  <si>
    <t>Oficina com a ABEMA para articular a ação; Produto espacializado originado das AE (ação 2.4)</t>
  </si>
  <si>
    <t>Pontos focais: NG1-Alessandra de Azevedo (SEMAS-PA), NG4-Thais de Faria e Sousa (IEF-MG), NG5-Carolina Matos (SAA-SP), Cynira Gabriel (Consultora Independente), Alexandre Krob (Instituto Curicaca), Marlúcia Martins (Aliança pela Restauração na Amazônia/MPEG)</t>
  </si>
  <si>
    <t>Oficina com a ABEMA para articular a ação; Produto espacializado originado das AE (ação 2.4); Articular o cadastramento de Reserva Legal no CAR/PRA ou cadastros estaduais equivalentes; Ação semelhante sendo articulada no PAN Lagoas do Sul.</t>
  </si>
  <si>
    <t>200.000,00</t>
  </si>
  <si>
    <t>Maria Cristina Vieira (Associação de RPPNs), Alexandre Krob (Instituto Curicaca), Rosinalva da Cunha dos Santos (IEF-MG), Marlúcia Martins (MPEG), Priscilla Barbosa (CBC/ICMBIO)</t>
  </si>
  <si>
    <t>Propostas de criação ou ampliação de UCs elaboradas e encaminhadas aos órgãos competentes: foram apontadas UCs como prioridade para criação até 2026 e outras até 2030, portanto o resultado concreto da ação pode passar o tempo previsto na matriz</t>
  </si>
  <si>
    <t>Contato com a articuladora e possíveis colaboradores</t>
  </si>
  <si>
    <t>Identificar ações prioritárias do PAN e compor um cardápio para auxiliar as UCs na elaboração e revisão de Planos de Manejo, a fim de incluir medidas para conservação das espécies alvo do PAN</t>
  </si>
  <si>
    <t>Cardápio de ações prioritárias do PAN distribuído para as Ucs</t>
  </si>
  <si>
    <t>Triagem das ações do PAN que são importantes para a elaboração/revisão dos Planos de Manejo</t>
  </si>
  <si>
    <t>Ação excluída na Monitoria Anual 2</t>
  </si>
  <si>
    <t>Carolina Matos (CATI-CDRS/SAA-SP)</t>
  </si>
  <si>
    <t>Relacionar à ação 4.4</t>
  </si>
  <si>
    <t>Ação 2.22 pode estar vinculada a ação 2.6 e poderá compor a Oficina com as OEMAs (ABEMA); Subsidiar com informações técnicas os órgãos licenciadores e gestores das UCs visando o estabelecimento de condicionantes, medidas mitigatórias e compensação ambiental que visem a proteção das espécies contempladas no PAN e seus habitats; Considerar também os municípios e os órgãos licenciadores municipais; Obrigatoriedade de inventário e resgate de borboletas e abelhas nos processos de licenciamento, criação de áreas de compensação para habitat de polinizadores no caso de grandes empreendimentos</t>
  </si>
  <si>
    <t>Silvana Back 
(SIMA-SP)</t>
  </si>
  <si>
    <t>Carolina Roberta Alves de Matos (SAA/CDRS-SP), Guilherme da Silva Lopes (Parque do Carmo)</t>
  </si>
  <si>
    <t>Conama Consulta Pública nº 6/2025 (contribuição técnica membros do PAN)</t>
  </si>
  <si>
    <t>Ação 2.24 pode estar vinculada a ação 2.6 e poderá compor a Oficina com as OEMAs (ABEMA); Usar as áreas importantes identificadas na ação 4.1; Ver o Plano Diretor de Ordenamento Territorial (PDOT)</t>
  </si>
  <si>
    <t>Thais de Faria e Sousa (IEF-MG), André Barbosa (COGEP/ICMBio)</t>
  </si>
  <si>
    <t>Ação contínua; Projeto de Conversão de Multas selecionado para execução na APA do Ibirapuitã (consultora Ana Luiza Bovoy, ação 2.12); Renovação do banco de projetos do PCMA em 2025: propostas de restauração em UCs; Articular com as OEMAs e Câmaras de Conversão de Multas</t>
  </si>
  <si>
    <t>Projeto de plantio de vegetação nativa na Caatinga (Pernambuco) está considerando as áreas estratégicas do PANIP / edital semelhante para a Mata Atlântica (processo de elaboração); Enviar à ABEMA com cópia para Patricia Tavares para fortalecer e usar como exemplo esse processo; Articular com as câmaras de compensação ambiental e conversão de multas</t>
  </si>
  <si>
    <t>Leandro Freitas (REBIPP | JBRJ)</t>
  </si>
  <si>
    <t>190.000,00</t>
  </si>
  <si>
    <t>Pontos focais: NG1-Marlúcia Martins (Aliança pela Restauração na Amazônia), NG2-Fabiana Oliveira da Silva (UFS), NG5-Ana Rosa de Oliveira (UFRJ) | Maria Cristina Gaglianone (UENF), Eduarda Menezes (BOMA/UFRJ), Carolina Matos (CATI-CDRS/SAA-SP), Marina Castro (UEFS), Ana Luiza Bovoy (LERF-USP), Joel Leandro de Queiroga (Embrapa Meio Ambiente), André Rodrigo Rech (UFVJM), Mariella Uzêda (Embrapa Agrobiologia)</t>
  </si>
  <si>
    <t>Algumas ações do INPol iniciadas em 2025; Interface com Poli-LAC e projetos da Kátia e do Walter (ação 3.2); Sistematização e identificação de lacunas de conhecimento a respeito dos temas da ação; Desenvolvimento de uso de práticas de manejo de polinizadores nativos</t>
  </si>
  <si>
    <t>Ponto focal: NG3-Juliana Hipólito (UFBA) | Marlúcia Martins (Aliança pela Restauração na Amazônia; MPEG), Ana Luiza Bovoy (LERF-USP), Leonardo Urruth (SEMA/RS), Joel Queiroga (Embrapa)</t>
  </si>
  <si>
    <t>Projeto aprovado para execução de atividades de incentivo à adoção de sistemas agrobiodiversos, à implementação de meliponários e ao fortalecimento da educação ambiental nas regiões da Grande Maquiné e TI Morro dos Cavalos; Política do Estado de SP de Transição Agroecológica (Carol Matos); Realizar Oficina de integração de políticas agrícolas com o MAPA; Contribuir com políticas públicas que visam a adoção de sistemas agrobiodiversos como forma de aumentar a diversificação vegetal e manutenção da vegetação nativa nas áreas de produção agrícola e pecuária; Mapeamento de experiências de agroflorestas/agroecologia em possível articulação com ABA</t>
  </si>
  <si>
    <t>A ação está sem articulador e sem colaborador; Tentar inserir na Oficina com o MAPA para ver se desenvolvemos uma forma de atuação, caso contrário excluir na Monitoria 3; Ação de difícil articulação pois entra na esfera de outros órgãos; Articular ações com o futuro PRIM Agropecuária; Articular com SRB e SFB; Considerar o PRA e os PRADAS para a promoção dessa conectividade</t>
  </si>
  <si>
    <t>Uso Sustentável </t>
  </si>
  <si>
    <t>240.000,00</t>
  </si>
  <si>
    <t>Levantamento das atividades dessa ação segue a mesma lógica da ação 2.1: aplicar formulário para compilar as iniciativas; Facilitar comunicação com a Rede Brasileira de Ciência Cidadã (Laura Braga); https://www.rbcc.ong.br/; https://www.civis.ibict.br/projects?keywords=abelhas; Mapear e estudar os insetos polinizadores alvos do PAN nos remanescentes de vegetação nativa, nas áreas urbanas e no seu entorno; Utilizar dados de ciência cidadã (iNaturalist, SISBIO, SpeciesLink, etc); Caso tenha recurso disponível mais pra frente, poderia fazer monitoramente de algumas áreas; Apoiar as coleções biológicas para aumento do conhecimento das espécies de polinizadores em áreas urbanas (NG5); Identificar quais espécies de polinizadores ocorrem ambientes sensíveis como as restingas (NG5)</t>
  </si>
  <si>
    <t>Kayna Agostini (REBIPP | UFSCAR)</t>
  </si>
  <si>
    <t>Ponto focal: NG7-Luís Gustavo Perugini (UEM); NG2-Solange Maria Kerpel (UFCG) | Marina Beirão (UFMG), Pietro Maruyama (UFMG), Helder Consolaro (UFCAT), Cintia Lepesqueur (ICMBio/COPAN), Paulina Arce (Borboletário de Osasco), Márcia Ribeiro (Embrapa Semiárido), Carolina Matos (CATI-CDRS/SAA-SP), Dênio Pimenta Nacle (SMMA/PBH), Eduarda Menezes (BOMA/UFRJ), Ana Rosa de Oliveira (UFRJ), Fábia de Mello Pereira (Embrapa Meio-Norte), Yasmine Antonini (UFOP), Ana Luiza Bovoy (LERF-USP), Solange Kerpel (UFCG), Maria do Carmo Learth Cunha (UFCG), Rosileudo Guedes (UFCG), Maria de Fátima Araújo (UFCG), Jarcilene Silva de Almeida (UFPE), Maria Cristina Lorenzon (UFRRJ), Nélia Nishihata (Arquiteta/Paisagista Autônoma), Cynira da Silva Gabriel (Consultora Independente), Mariella Uzêda (Embrapa Agrobiologia)</t>
  </si>
  <si>
    <t>Levantamento sobre Lei (municipal, estadual ou projeto de lei) que proíbe o plantio de plantio de Azadirachta Indica e Spathodea Campanulata realizado; https://quempoliniza.blog/category/polinizacao/paisagismo-amigavel-aos-polinizadores/</t>
  </si>
  <si>
    <t>260.000,00</t>
  </si>
  <si>
    <t xml:space="preserve">Aproveitar as articulações previstas para a ação 4.4 e inserir a adoção do Plano da Mata Atlântica como um dos critérios para o município ser considerado "Amigo dos Polinizadores"; Selecionar municípios que estão nas AE do PAN e enviar ofícios com recomendações; PAT do Capixaba-Gerais tem uma ação semelhante, verificar interface para colaboração (ação 6.2 - Apoiar a elaboração e implementação de planos municipais de conservação e recuperação da Mata Atlântica); https://pmma.etc.br/sobre-o-portal/  </t>
  </si>
  <si>
    <t>Kayna Agostini (REBIPP/UFSCAR)</t>
  </si>
  <si>
    <t>Solange Maria Kerpel (UFCG), Maria de Fátima Araújo (UFCG), Maria do Carmo Learth Cunha (UFCG), Jarcilene da Silva Almeida (UFPE), Cynira Any Jovilhana Da Silva Gabriel (Consultora Independente), Augusto Ventura (FJPO), Maria Cristina Lorenzon (UFRRJ), Ricardo Camargo (Embrapa/Amesampa), Carolina Matos (SAA-SP), Fábia de Mello (Embrapa Meio-Norte)</t>
  </si>
  <si>
    <t>Essa ação necessita do envolvimento dos Estados - OEMAs; Municípios potenciais: Belém, Bom Jardim (Marlucia) / Municípios no Paraná (Nathalia) / Municípios na Bahia (Aline); Destacar na página no PAN Insetos Polinizadores o reconhecimento dos municípios que aderiram à iniciativa e a forma de adesão para municípios interessados (usar como base o documento da REBIPP de práticas amigáveis aos polinizadores (+ planos de mata atlântica - ação 4.3) ; &lt;https://quercus.pt/polinizadores/&gt;; Manual Cidade Amiga da Fauna SP; Buscar recursos destinados de fundos ambientais para a implementação de ações destinadas à proteção dos polinizadores, como jardins educativos, corredores verdes com espécies melitófilas, substituição de espécies danosas aos polinizadores, etc (Ver ação 2.25 e 2.26)</t>
  </si>
  <si>
    <t>15.000,00</t>
  </si>
  <si>
    <t>Ponto focal: NG4-Luiz Loureiro (ICMBio-Serra do Cipó) | Laís Santos de Assis (FJPO), Sidnei Furtado (Defesa Civil - Campinas/SP), Ubirajara Oliveira (UFMG), João Paulo Morita (COIN/ICMBio), Rossano Ramos (Prevfogo/Ibama)</t>
  </si>
  <si>
    <t>Luiz Loureiro 
(ICMBio-Serra do Cipó)</t>
  </si>
  <si>
    <t>João Paulo Morita (COIN/ICMBio)</t>
  </si>
  <si>
    <t>Articular com Luiz Loureiro e Tathiana Chaves (PARNA Sempre-Vivas); Articular com CMIF – coordenação de manejo integrado do fogo; Minuta de decreto no estado de SP que aborda o MIF como preparação para o período de estiagem – Operação SP Sem Fogo; PAT Capixaba-Gerais tem ação semelhante</t>
  </si>
  <si>
    <t>Relatórios e/ou publicações</t>
  </si>
  <si>
    <t>Estudo no PARNA Sempre-Vivas sobre o efeito do fogo nas plantas atrativas para polinizadores - monitoramento dos resultados e produção de uma atualização do estado da arte sobre o tema (Gudryan e André Rech); Publicação sobre o efeito do fogo em borboletas (Geraldinho)</t>
  </si>
  <si>
    <t>Ação agrupada com a ação 5.2 na Monitoria Anual 2</t>
  </si>
  <si>
    <t>Incentivar a formação e estruturação de brigadas de combate a incêndios em vegetação nativa (associadas ao MIF) junto aos órgãos ambientais das esferas atuantes nas áreas de ocorrência das espécies alvo PAN</t>
  </si>
  <si>
    <t>Brigadas contratadas nos âmbitos federal e estadual; fomentar formação de brigadas municipais/empresas</t>
  </si>
  <si>
    <t>400.000,00</t>
  </si>
  <si>
    <t>Pontos focais: NG1-Carolina Pauliquevis (Consultor independente), NG4-Alexsander Azevedo (Instituto Biotrópicos) | João Paulo Morita (COIN/ICMBio), Cynira Any J. S. Gabriel (Consultora Independente), Rossano Ramos (Prevfogo/Ibama), Luiz Loureiro (ICMBio-Serra do Cipó)</t>
  </si>
  <si>
    <t>Minuta de decreto no estado de SP que aborda a formação de brigadas como preparação para o período de estiagem – Operação SP Sem Fogo; Envolver os setores produtivos</t>
  </si>
  <si>
    <t>Carolina Matos 
(SAA-SP)</t>
  </si>
  <si>
    <t>350.000,00</t>
  </si>
  <si>
    <t>É preciso criar uma forma de compartilhamento de informações (boletins informativos + pasta no drive); Aproveitar espaços que já existem para fazer a divulgação; Compilação do que já foi publicado (Fábia); Especificação do Programa de Educação ambiental contendo informações sobre insetos polinizadores, incluindo a importância ambiental e econômica, práticas de manejo sustentável e conceitos ecológicos para valorização as abelhas nativas, riscos relativos ao manejo inadequado, introdução/translocação e impactos da coleta e captura em áreas estratégicas do PAN; Material educativo sobre conservação de polinizadores integrada a práticas de manejo sustentável na meliponicultura; Matéria sobre a aquisição de matrizes produzidas em meliponários de forma a evitar a captura na natureza e favorecer a manutenção das populações naturais; Melipona seminigra está se estabelecendo em Campo Bom/RS (sendo que a espécie é nativa do norte), é uma espécie com dinâmica de invasora; Scaptotrigona postica é uma espécie invasora, muito comercializada. Desloca outras espécies, inclusive Apis mellifera. Hibridiza frequentemente com Scaptotrigona depilis</t>
  </si>
  <si>
    <t>140.000,00</t>
  </si>
  <si>
    <t>Ponto focal: NG5-Maria Lorenzon (UFRRJ) | Ricardo Camargo (AMESAMPA | Embrapa), Tatiana Rehder (COPROD/ICMBio), Marcos Aparecido (MAPA), Ricardo Penteado (IMA-SC), Carina Abreu (Zumzum Verde Socioambiental), Ana Luiza Bovoy (LERF-USP), Helder Canto (UFV), Rozileudo Guedes (UFCG), Ana Alice Fragoso Andrade (FIOCRUZ-RJ), Ana Luiza de Oliveira Nascimento (Consultora independente), Ana Aparecida de Souza Garbin (Empresa Alimenteia), Adriana Oliveira Andrade (UFRRJ/ICE), Claudio Nona Morado (UFRRJ/IB), Eduarda Maria Lopes Alves Pereira Telles de Menezes (AME-RJ), Geraldo Pereira Junior (IFF/RJ), Mariella Camardelli Uzêda (Embrapa Agrobiologia), Regina Cohen Barros (UFRRJ/CTUR), Richieri Antonio Sartori (Pontificia Universidade Católica-RJ), Wagner de Souza Tassinari (UFRRJ/ICE), Washington Oliveira (INEA-RJ), Tiago Böer Breier (UFRRJ/IF), Fabia de Mello (Embrapa Meio-Norte), Silvana Back (SIMA-SP)</t>
  </si>
  <si>
    <t>Extensão rural em meliponicultura (de acordo com a legislação vigente) e as melhores práticas destinadas à conservação e uso responsável dos polinizadores e seus serviços; Incluir no público-alvo os servidores de órgãos ambientais, de defesa agropecuária e extensão rural; Documento-base para o programa de capacitação, assistência técnica e extensão rural tratando da criação legal de abelhas sem ferrão, das melhores práticas produtivas na meliponicultura e do manejo para a conservação, alertando-se sobre as práticas inadequadas para as espécies de polinizadores (NG5)</t>
  </si>
  <si>
    <t>Programa integrado para conservação de abelhas nativas estabelecido</t>
  </si>
  <si>
    <t>Projetos em andamento: Embrapa, Projeto Rufi e PAE Melipona Capixaba; Estabelecer as bases do programa integrado de meliponicultura sustentável considerando aspectos ecológicos, genéticos, alimentares e geográficos, visando a viabilidade populacional das espécies em longo prazo; Recomendações técnico-científicas sobre criação, manejo e conservação de abelhas nativas, controle de qualidade dos produtos e subprodutos oriundos dessas abelhas, rastreabilidade dos criatórios e restrições/cuidados na translocação de espécies; Promover capacitações sobre criação ex situ e manejo genético-reprodutivo de espécies ameaçadas; Estabelecer a colaboração com meliponicultores para destinação de espécies ameaçadas, considerando critérios para soltura e reforço populacional para selecionar espécies e áreas para soltura na natureza (Ver IN no. 23/2014, IBAMA); Para o termo ex situ, considerar a área de distribuição natural das espécies</t>
  </si>
  <si>
    <t>Bibliotecas de marcadores moleculares; Painéis de genotipagem de alta cobertura; Base de dados de genótipos de colônias nativas e manejadas em criações ex-situ; Elucidação de genomas (nucleares e mitocondriais) e anotação funcional</t>
  </si>
  <si>
    <t>Levantar dados sobre: a genética de colônias em criações ex-situ e suas contribuições para a conservação de espécies ameaçadas; a genética de populações naturais, dinâmica populacional e os impactos de criações ex-situ sobre a genética das populações naturais; a estruturação genética das populações naturais de espécies ameaçadas para subsidiar planos de reintrodução e repatriação de abelhas; o fluxo gênico entre as populações silvestres e manejadas</t>
  </si>
  <si>
    <t>Ponto focal: NG1-Debora Pires Paula (Embrapa Recursos Genéticos e Biotecnologia) | Fabia de Mello (Embrapa Meio-Norte), Patricia Drumond (Embrapa Meio-Norte), Anete Lourenço (UFVJM), Isabel Alencar (IFES)</t>
  </si>
  <si>
    <t>Localidades de ocorrências das espécies-alvo, incluindo áreas de interesse para melhorar o conhecimento e resolução de dúvidas taxonômicas: AL, BA, DF, ES, GO, MG, PB, PE, PI, RN, SE, SP, TO</t>
  </si>
  <si>
    <t>As abelhas ameaçadas de extinção com interesse de criação são Melipona capixaba, Melipona mondury, Melipona rufiventris e Melipona scutellaris; Divulgação do formulário: Genômica de polinizadores - Mapeamento de iniciativas; Criação de um grupo de discussão para a definição de critérios para a delimitação (ecológica, genética, geográficae e territorial) das áreas de ocorrência natural das espécies nativas, a fim de subsidiar políticas públicas relativas à meliponicultura e o estabelecimento de recomendações de manejo aos criadores pautadas em bases científicas; Identificação e divulgação de oportunidades de apoio financeiro à pesquisas sobre criação, manejo e conservação de abelhas nativas; Publicações técnico-científicas sobre criação, manejo, conservação, distribuição geográfica, taxonomia e genética de populações de abelhas manejadas em criatórios (criação ex situ)</t>
  </si>
  <si>
    <t>40.000,00</t>
  </si>
  <si>
    <t>Ponto focal: NG5-Cristiano Menezes (Embrapa Meio Ambriente) | Bruno de Almeida Souza (Embrapa Meio-Norte), Ricardo Camargo (AMESAMPA | Embrapa), Rogério Marcos de Oliveira Alves (CBA), Gislene Almeida Carvalho-Zilse (INPA), Rafael Narciso Meirelles (UERGS), Betina Blochtein (PUC-RS), Mardiore Tanara Pinheiro dos Santos (UFFS), Sidia Witter (SEAPDR-DDPA), Carlos Alfredo de Carvalho (UFRB), Rubem Samuel de Avila Junior (UNIPAMPA)</t>
  </si>
  <si>
    <t>Regulamento técnico de identidade e qualidade para méis de abelhas sem ferrão (MAPA) e outras 20 normativas a serem trabalhadas (Fábia - repasses atualizados); A questão de "qualidade dos produtos das abelhas" foge do escopo do PAN. Essa questão deve ser discutida no âmbito da Câmara Setorial da Cadeia Produtiva do Mel e Produtos Apícolas no Ministério da Agricultura, Pecuária e Abastecimento, SGCAM - Sistema de Gestão de Câmaras Setoriais e Temáticas, Gabinete da Ministra, ACST - Assessoria de Apoio às Câmaras Setoriais e Temáticas</t>
  </si>
  <si>
    <t>Documento técnico subsidiando as ações de fiscalização; Divulgação realizada sobre os canais de denúncia para atendimento a crimes de coleta, captura ou uso não autorizado; Eventos realizados sobre a legislação que rege o manejo das abelhas nativas sem ferrão, bem como a comercialização de seus produtos e subprodutos; Proposta de integração das ações de fiscalização entre os órgãos ambientais e de defesa agropecuária; Proposta de contemplar a repatriação de colônias traficadas após essas serem apreendidas em ações de fiscalização</t>
  </si>
  <si>
    <t>Solicitar aos MP a existência e contabilidade dos processos de denúncia, auxiliando na inteligência da fiscalização - criação de grupo de taxonomistas para auxiliar na identificação de espécies nos processos; Guia para identificação de abelhas nativas sem ferrão e sua biologia; Fiscalização: IBAMA / Ouvidoria / Linha Verde · Telefone: 0800 061 8080; Subsidiar ações para neutralização do comércio ilegal online; Promover a integração das ações de fiscalização entre os órgãos ambientais e de defesa agropecuária para controle de transporte irregular de colônias de abelhas nativas sem ferrão e eventual destinação, quando necessário, de colônias apreendidas</t>
  </si>
  <si>
    <t>Manejo in situ </t>
  </si>
  <si>
    <t>Sistema de Informação sobre Interações Planta-Polinizador da REBIPP &lt;https://rebipp-db.jbrj.gov.br/&gt;. O banco de dados será alimentado de forma contínua com outros trabalhos focados em interações</t>
  </si>
  <si>
    <t>Objetivos do PANIP incluídos dentro do INCT polinização; Detalhamento: Avaliar a vulnerabilidade dos polinizadores e plantas hospedeiras aos impactos de alteração climática, tendo em conta potenciais efeitos sinergísticos com outras alterações ambientais (NG1)</t>
  </si>
  <si>
    <t>Ponto focal: NG1-Tereza Cristina Giannini (Instituto Tecnológico da Vale – ITV) | Rafael Loyola (FBDS), Thais Zanata (UFMT)</t>
  </si>
  <si>
    <t>Em andamento no período previsto para o grupo de abelhas. Não iniciado para borboletas (Isabela); Ação para Melipona capixaba e Melipona scutellaris</t>
  </si>
  <si>
    <t>Identificação de UCs prioritárias para implementação do programa de monitoramento, considerando a distribuição das populações das espécies-alvo e seus habitats, e a estratégia de implementação do programa</t>
  </si>
  <si>
    <t>Ponto focal: NG7-Viviane Daufemback (ICMBio PN Serra do Itajaí) / Marlúcia Martins (MPEG), Isabela Varassin (UFPR), Priscilla Barbosa (CBC/ICMBio)</t>
  </si>
  <si>
    <t>Reunião com Isabela para seleção das áreas para monitoramento; Ver ação 7.3 e ação 2.7; Envolver CGPEQ (ICMBio)</t>
  </si>
  <si>
    <t>Ver ação 7.3 e 2.16</t>
  </si>
  <si>
    <t>Workshop com representantes dos acordos internacionais e especialistas em restauração e em polinizadores para a identificação de medidas; Guia de recomendações internacionais para restauração e mudanças climáticas; Relatório com recomendações dos acordos internacionais para restauração e mitigação de mudanças climáticas</t>
  </si>
  <si>
    <t>160.000,00</t>
  </si>
  <si>
    <t>Falar com Eliot (MMA)/Bráulio; Vanessa OTCA (Marlúcia indicou); Marlúcia pode dar apoio logístico na COP Belém, mas a articulação deve ser via MMA; Tentar incluir via PoliLAC e PLANAVEG</t>
  </si>
  <si>
    <t>Documentos técnicos, Relatórios e/ou Publicações</t>
  </si>
  <si>
    <t>José Eustáquio dos Santos Júnior (AMPLO/UFMG), Luís Gustavo Perugini (UEM), Mariella Uzêda (Embrapa Agrobiologia), Aline Andrade (CEMAFAUNA/UNIVASF)</t>
  </si>
  <si>
    <t>Embrapa tem projetos na área (Kátia e Márcia), falta compilar (Fábia)</t>
  </si>
  <si>
    <t>Ivan Teixeira (COBIO/IBAMA), José Eustáquio dos Santos Júnior (AMPLO/UFMG), Guilherme Casoni da Rocha (FF-SP)</t>
  </si>
  <si>
    <t>Buscar articulador no MMA; A rede deverá ser constantemente atualizada; Considerar as espécies Bombus terrestris e Megachille rotundata</t>
  </si>
  <si>
    <t>Relatório do Seminário CTBio/ABEMA/GT Conservação sem Base Territorial "Estado da arte das EEI nos estados brasileiros"; Estados com listas: BA, CE, DF, PR, PE, RG, SC; Estados com listas em elaboração: ES, MG, GO, PB, MT, RJ; BA também tem guia para gestão da EEI nos municípios</t>
  </si>
  <si>
    <t>Ana Luiza Bovoy (LERF-USP), Rosana Moreno Senna (SEMA-RS), Roberta Nocelli (UFSCar),  Cynira Any J. S. Gabriel (Consultora Independente)</t>
  </si>
  <si>
    <t>A informação já existe, falta compilar e buscar colaboradores para encaminhar a ação; Organizar a cartilha e publicar no site do PAN</t>
  </si>
  <si>
    <t>Aline Andrade (CEMAFAUNA/ UNIVASF)</t>
  </si>
  <si>
    <t>300.000,00</t>
  </si>
  <si>
    <t>Maior proteção aos insetos polinizadores</t>
  </si>
  <si>
    <t>Pontos focais: NG5-Kayna Agostini (UFSCAR), NG5-Paulina Arce (Borboletário de Osasco) | Cintia Lepesqueur (ICMBio/COPAN), Maria Cristina Gaglianone (UENF), Cynira Any J. S. Gabriel (Consultora Independente), Márcia Ribeiro (Embrapa Semiárido), Maristela Zamoner (ICTBIO/Museu Botânico Municipal de Curitiba), Thomaz Henrique Barrella (FJPO), Ariadna Valentina Lopes (UFPE), Marlúcia Martins (MPEG), Luis Gustavo Perugini (UEM), Fundação José Pedro de Oliveira, Fabiana Oliveira da Silva, Laura Braga (INMA), Silvana Back (SIMA-SP)</t>
  </si>
  <si>
    <t>Pontos focais: NG1-Ana Claudia Silva (MPEG), NG2-Solange Kerpel (UFCG), NG5-Gustavo Feliciano Alexandre (FF-SP) | Vinicius Maggioni (SEDEST-PR), Guilherme Casoni (FF-SP), Guilherme da Silva Lopes (Parque do Carmo), Carina Abreu (Zumzum Verde Socioambiental), Marina Castro (UEFS), Ana Luiza Bovoy (LERF-USP), Ana Claudia Silva (MPEG), Nathália Portero da Silva (Parque Nacional das Sempre-Vivas - MG), Maria Cristina Lorenzon (UFRRJ), Carlos Morais (EMATER-DF), Helder Canto (UFV), Adriana Oliveira (UFRRJ), Wagner Tassinari (UFRRJ), Fabia de Mello (Embrapa-Meio Norte), Helena Silingardi (UFU), Kleber Del Claro (UFU), Cynira Any J. S. Gabriel (Consultora Independente), José Eustáquio dos Santos Júnior (AMPLO/UFMG), Maria de Fátima Araújo (UFCG), Maria do Carmo Learth Cunha (UFCG), Rosileudo Guedes (UFCG), Jarcilene de Almeida (UFPE), Jairo Lizandro Schmitt (Feevsle/Cesmac), Jessé Marques da Silva Junior Pavão (Cesmac), Aldenir Feitosa dos Santos (Cesmac), Clauton Fonseca Sampaio (IFMA)</t>
  </si>
  <si>
    <t>Projetos de Ciência Cidadã com Polinizadores em andamento no Brasil: https://docs.google.com/spreadsheets/d/122sZQadrLyTjxdape1lOKREyBdXRUmiZtlP_1-QBcCY/edit?gid=0#gid=0 (Laura Braga); Neste momento está sendo testado protocolos de monitoramento para implementação do Programa Nacional de Monitoramento de Polinzadores (INCT Polinização - INPol) - ação coordenada pela  Sheina Koffler, sob supervisão de Blande Viana e Natalia Ghilardi-Lopes (coordenadoras do eixo Interação com a Sociedade - INPol) (Laura Braga).</t>
  </si>
  <si>
    <t>Listagem de iniciativas: https://docs.google.com/spreadsheets/d/122sZQadrLyTjxdape1lOKREyBdXRUmiZtlP_1-QBcCY/edit?gid=0#gid=0</t>
  </si>
  <si>
    <t xml:space="preserve">Muitas das inciativas não foram promovidas e/ou estão diretamente vinculadas PANIP. </t>
  </si>
  <si>
    <t>Alinhar as iniciativas de CC existentes no Brasil ao PANIP. Articulação com os coordenadores de projeto para que o PANIP tenha acesso aos dados gerados pelos projetos de CC e sejam gerados os produtos esperados desta ação (mapas elaborados, relatórios, inventários, mapeamento e monitoramento). Ainda é necessário promover ações de Ciência Cidadã através PANIP.</t>
  </si>
  <si>
    <t>Mapas de adequabilidade climática de 9 espécies de abelhas ameaçadas (Leticia carvalho &amp; Thais Zanata)</t>
  </si>
  <si>
    <t>TCC &amp; Mapas: Letícia Carvalho Paulo. Representatividade das áreas protegidas para a conservação de meliponíneos (Apidae: Meliponini) ameaçados de extinção. 2025. Trabalho de Conclusão de Curso. (Graduação em Ciências Biológicas) - Universidade Federal de Mato Grosso. Orientador: Thais Bastos Zanata.</t>
  </si>
  <si>
    <t>Valter Rodrigues (Mestrando, UFMT) &amp; Thais Zanata: uso de modelagem tradicional e de small models. Produção dos mapas de adequabilidade para as demais abelhas e borboletas ameaçadas. Prazo estimado:  julho de 2027</t>
  </si>
  <si>
    <t>Lista de espécies nativas da flora associadas aos polinizadores da APA do Ibirapuitã elaborada no âmbito do projeto de conversão de multas (ação 2.9); Tentar incluir na ação na Compensação Ambiental (ação 2.26); Programa Nascentes de SP; Projeto Reabitar nas UCs da Ararinha Azul; Ver exemplo da listas de espécies regionais de SP, que permite filtros para seleção do mix de espécies mais adequado para a região; APAVIVA possui sistema de coleta de sementes a partir da matriz de FES Mata Ribeirão Cahoeira /Campinas/SP; Sistemas Agroflorestais biodiversos podem ser utilizados na Reserva Legal e na APP e que também são adotados em áreas comuns por agricultores familiares e que tem enorme potencial para manter a diversidade de polinizadores pela oferta diversificada de recursos ao longo do tempo; O plantio de muvuca de sementes também deve ser estimulado; Artigo com espécies de polinizadores ameaçados e as interações com a flora vai ser retomado (André Rech); Fazer o repasse das informações as OEMAs</t>
  </si>
  <si>
    <t>Banco de dados de interações planta-polinizador associados a flora na região da APA do Ibirapuitã-RS e lista de viveiros da região. Executado no âmbito do projeto de conversão de multas.</t>
  </si>
  <si>
    <t>Relatório Técnico; Lista regional de espécies da flora nativa associadas a insetos e polinizadores; Coleta e sistematização de dados sobre redes de sementes e viveiros de espécies nativas no estado do Rio Grande do Sul</t>
  </si>
  <si>
    <t>Ana Luiza Bovoy</t>
  </si>
  <si>
    <t>Oficina de Integração PANIP-OEMAs realizada no final de 2025</t>
  </si>
  <si>
    <t>Rede PANIP-OEMAs criada e Plano Operacional desenvolvido: https://docs.google.com/spreadsheets/d/1NZ-CkBPyIMGOircWSnbIHSRQjQbEBQ-n/edit?usp=sharing&amp;ouid=105397840399907140526&amp;rtpof=true&amp;sd=true</t>
  </si>
  <si>
    <t xml:space="preserve">Articular para que na implementação do Programa de Regularização Ambiental (PRA), seus passivos sejam implementados visando a recomposição da vegetação e aumento da conectividade de fragmentos através de APPs nas áreas estratégicas para a conservação das espécies-alvo do PAN </t>
  </si>
  <si>
    <t>Propor a incorporação de estratégias para manutenção da conectividade de remanescentes de vegetação nativa no processo de licenciamento ambiental</t>
  </si>
  <si>
    <t>Resultados definitivos ainda não estão prontos. Até o momento há registros de campo, estimativa de n° de indivíduos para Parides burchellanus e ascanius, assim como material genético para futuras análises. Os protocolos de monitoramento, principalmente para ANSF ainda estão em elaboração.</t>
  </si>
  <si>
    <t>Oficinas prévias de discussão sobre o manejo populacional das espécies Melipona capixaba e Parides ascanius foram aprovadas e devem ser executadas em 2026</t>
  </si>
  <si>
    <t>07/05/2026 - 08/05/2026 (virtual)</t>
  </si>
  <si>
    <t>Está sendo construído documento sobre o PAN e suas espécies para informe no site da CPRH, além de encaminhamentos à SEMAS/PE, além de confirmar a provocação para contemplação para as iniciativas de restauração.</t>
  </si>
  <si>
    <t>Patrícia Tavares</t>
  </si>
  <si>
    <t>Priscilla Barbosa / Marianna Pinho</t>
  </si>
  <si>
    <t>Os principais resultados referentes ao Projeto Rufi podem ser acessados em: https://docs.google.com/document/d/1ZnvqjfZm4zplzYcJftNrGtM6zxf6YbKZfX_La3jKpg0/edit?usp=sharing.</t>
  </si>
  <si>
    <t>1 ) Banco de dados de georeferenciamento das áreas de ocorrência de 149 colônias naturais da uruçu-amarela de várias regiões do país nos biomas Cerrado, Caatinga e Mata Atlântica; 2) Banco de dados dos 4 principais morfotipos da uruçu-amarela, disponível em https://ame-df.org/projeto-rufi/; 3) Banco de dados de material genético da uruçu-amarela disponível no GenBank (BioProject Accession PRJNA1188832), composto por: 4 bibliotecas de DNA do tipo WGS; 3 bibliotecas RNAseq; 380 bibliotecas de DNA do tipo RADseq; 4) Banco de dados do DNA mitocondrial anotado dos quatro principais morfotipos da uruçu-amarela disponível no GenBank (Accessions: PV243170.1, PV243168.1, PV243166.1, PV243164.1); 5) Banco de dados de loci polimórficos de alta confiabilidade (208.039 marcadores do tipo SNPs), genotipados de 340 colônias de uruçu-amarela, sendo 49.149 SNPs presentes em pelo menos 85% de 283 colônias e 8.648 SNPs presentes em pelo menos 95% de 283 colônias.</t>
  </si>
  <si>
    <t>Sugiro inserir no texto a finalidade primária de subsidir planos de "conservação in situ" das populações silvestres remanescentes das espécies-alvo ameaçadas nas áreas de ocorrência natural. O texto atual apenas contempla o subsídio finalístico de reintrodução e repatriação das abelhas ameaçadas. No entanto, o status atual da ameaça à elas consta como "em perigo" (classificação EN da IUCN adotada pelo ICMBio). Assim sendo, considera-se que ainda existam populações silvestres na natureza, as quais, portanto, carecem prioritariamente de planos para conservação in situ para que não seja necessário (ou seja minimamente necessário) haver planos de reintrodução ou repatriação, os quais são mais condizentes com as categorias de maior ameaça à extinção (CR e EW).</t>
  </si>
  <si>
    <t>Sugiro no texto sobre as localidades substituir a palavra "dúvidas" por "incertezas" e também adicionar os estados MA, MS, RJ e SC, pois o Projeto Rufi (componente do PANIP) obteve dados genéticos de colônias de abelhas uruçu-amarela desses estados (vide texto sobre a síntese de resultados do Projeto Rufi disponível em: https://docs.google.com/document/d/1ZnvqjfZm4zplzYcJftNrGtM6zxf6YbKZfX_La3jKpg0/edit?usp=sharing). Com relação aos estados AL, PB, PE, RN e SE, se não houver previsão de aquisição de dados genéticos das espécies-alvo para essas localidades pelo articular e demais colaboradores do Objetivo 6.4, sugiro que a menção a tais estados seja retirada do texto.</t>
  </si>
  <si>
    <t>Encaminhei ofício em 05/05/26 à equipe de coordenação do ICMBIO para envio de minuta de ofício para assinatura do GAT.</t>
  </si>
  <si>
    <t>Minuta da Portaria Interministerial</t>
  </si>
  <si>
    <t>Devido ao volume de trabalho do MMA, a minuta da Portaria está em fase de finalização e elaboração da Nota Técnica.</t>
  </si>
  <si>
    <t>Articulação com o Centro de Estudos de Proteção às Abelhas (CEPA) coordenado pelo Prof. Tiago Francoy (USP EACH). Neste projeto iremos articular implementação de paisagismo funcional em áreas que serão monitoradas durante o projeto. Dentro deste projeto, podemos pensar na articulação para a formação de uma rede de instituições para implementação do Paisagismo Funcional e Diretrizes para Planos Diretores de Arborização e Paisagismo.</t>
  </si>
  <si>
    <t>Mesmo encaminhamento da ação 4.2. Outra informação: Dentro do PoliLAC a ações coordenadas entre a Rebipp e o IICA para a realização de Workshops sobre Monitoramento e Práticas Amigáveis para Conservação dos Polinizadores. Existe uma oportunidade de formação de uma Rede dos Amigos dos Polinizadores no local de desenvolvimento do Projeto PoliLAC.</t>
  </si>
  <si>
    <t>Incluir: Kátia Braga, Karina Furieri e Vander Calmon</t>
  </si>
  <si>
    <t>Kátia Braga (a partir do segundo semestre/2026)</t>
  </si>
  <si>
    <t>Ricardo Matéz (Animal Libre)</t>
  </si>
  <si>
    <t>Em andamento</t>
  </si>
  <si>
    <t>Kátia gostaria de colaborar. Karina e Vander podem colaborar materiais em PDF. Comunicação entre colaboradores para saber onde há recurso disponível (através de projetos) para produzir materiais.</t>
  </si>
  <si>
    <t>Reunião com Yasmine e potenciais colaboradores para definir próximos passos: em andamento com problemas ou exclusão? Resultado vai além do texto da ação.</t>
  </si>
  <si>
    <t>Leila Teruko 1.10-A / Onildo Marini 1.10-B</t>
  </si>
  <si>
    <t>Fábia de Mello (Embrapa); Convidar Juliana Hipólito para colaborar</t>
  </si>
  <si>
    <t>Edital do fomento da SEMAD/GO (Paulo Asfora), pode ser direcionado a pesquisas em geral (beneficia outras ações).</t>
  </si>
  <si>
    <t>Rede PANIP-OEMAs criada e Plano Operacional desenvolvido: https://docs.google.com/spreadsheets/d/1NZ-CkBPyIMGOircWSnbIHSRQjQbEBQ-n/edit?usp=sharing&amp;ouid=105397840399907140526&amp;rtpof=true&amp;sd=true / PSA do ES abrangendo as AE do PANIP - Portaria 042-S de 30 de abril de 2026</t>
  </si>
  <si>
    <t>SEMAD/GO tem o PSA Cerrado em pé (norte do estado) e quer estudar a viabilidade de inclusão das AE do PANIP (Paulo Asfora). A meta da ação é incluir mais estados nas discussões e atividades!</t>
  </si>
  <si>
    <t>Oficina de Integração PANIP-OEMAs realizada no final de 2025. Reunião com as OEMAs para encaminhar as atividades 2.14.1 e 2.14.2 do Plano Operacional</t>
  </si>
  <si>
    <t>Oficina de Integração PANIP-OEMAs realizada no final de 2025. Retomar a discussão com as OEMAs, para saber se as atividades estão sendo desenvolvidas conforme planejado.</t>
  </si>
  <si>
    <t>Rosinalva da Cunha</t>
  </si>
  <si>
    <t xml:space="preserve">Buscar colaboradores: coordenação do ICMBio (Aldízio Lima COCUC), WWF (Diagnóstico de RPPNs) e Leila Teruko (observadora)
</t>
  </si>
  <si>
    <t>RESOLUÇÃO CONAMA Nº 512, DE 7 DE ABRIL DE 2026: Dispõe sobre as orientações técnicas e científicas a serem adotadas para o resgate de colônias de abelhas-nativas-sem-ferrão
em áreas autorizadas para supressão da vegetação nativa.</t>
  </si>
  <si>
    <t>Entender qual seria o mecanismo necessário para criar um selo. Foge da nossa governabilidade?</t>
  </si>
  <si>
    <t>Conversa com o MAPA para tentar incluir o PANIP no selo que eles estão criando (carona). Opções seriam: mudar o texto da ação para encaixar no selo do MAPA ou excluir. Outra possibilidade seria mudar o âmbito do selo para algo mais informal, como: "Eu apoio o PAN Insetos Polinizadores"</t>
  </si>
  <si>
    <t>Fábia de Mello</t>
  </si>
  <si>
    <t>Débora Pires</t>
  </si>
  <si>
    <t>Está sendo desenvolvida uma Portaria Interministerial (Liderada pelo MMA, mas que já tem as considerações do MAPA também). No momento a minuta da Portaria Interministerial está com o MMA para a elaboração de uma Nota Técnica que será apreciada por outros ministérios (MCTI, MDA, Saúde).</t>
  </si>
  <si>
    <t>Projeto de incentivo à adoção de sistemas agrobiodiversos, à implementação de meliponários e ao fortalecimento da educação ambiental nas regiões da Grande Maquiné e TI Morro dos Cavalos não foi executado</t>
  </si>
  <si>
    <t>Poli-LAC tem foco na promoção de sistemas agrobiodiversos e guia de uso e aplicação das AEs  na BA (GIZ); Ação do PAT Capixaba-Gerais (conferir com a Savana)</t>
  </si>
  <si>
    <t>Articular com as instituições responsáveis o ordenamento de cultivos agrícolas, pecuária e silvicultura [em zonas de amortecimento de Unidades de Conservação] para a manutenção da conectividade dos habitats das espécies alvo do PAN</t>
  </si>
  <si>
    <t xml:space="preserve">Josy Zarur e Luiz Fernando Loureiro. Envolver o CBC. Chamar mais colaboradores! </t>
  </si>
  <si>
    <t>Foge da governabilidade do PANIP? Atuar dentro das zonas de amortecimento de UCs que estão dentro das AEs do PANIP para contornar a situação.</t>
  </si>
  <si>
    <t>Sentido orientativo nas áreas de passivo ambiental: priorizar as AEs do PANIP na criação de corredores, restauração, etc. isso foi tratado na oficina com as OEMAs. No âmbito das UCs de uso sustentável isso deve constar nos Planos de Manejo. O Manual do ICMBio para elaboração de Planos de Manejo pode incluir a questão.</t>
  </si>
  <si>
    <t>[Articular e apoiar a realização de capacitação para a elaboração] dos Planos Municipais de Mata Atlântica, subsidiando ações de conservação de insetos polinizadores</t>
  </si>
  <si>
    <t>Savana e Joana (SEAMA), Patrícia (CPRH)</t>
  </si>
  <si>
    <t>Capacitação para elaboração de planos torna a ação mais factível e também facilita o envolvimento das OEMAs. Patrícia encaminha para a Associação de Municípios de Pernambuco. Também há uma articulação inicial em MG no âmbito do PAT Capixaba-Gerais</t>
  </si>
  <si>
    <t>Foi feito contato com o INMETRO que se dispôs a fornecer a lista completa de todos os laboratórios acreditados no Brasil para a realização de análises de resíduos em abelhas. Estou aguardando o envio.</t>
  </si>
  <si>
    <t>Ação sem andamento</t>
  </si>
  <si>
    <t>O componente 2 do Projeto PoliLAC fez um levantamento das políticas atuais que estão relacionadas direta ou indiretamente com a Conservação dos Polinizadores. Onildo (representando o ICMBIO), Elliot (representando o MMA), Carlos Pizarro (representando o MAPA) e Willian (representando a GIZ) fazem parte deste componente no Projeto PoliLAC (Kayna) / Formulário enviado às OEMAs e Secretarias Municipais solicitando informações sobre corredores ecológicos, instrumentos legais e econômicos, ações de fiscalização e capacitação (Priscilla - Patricia encaminhou o formulário) / O IBAMA abriu consulta pública para a revisão da proposta de Instrução Normativa (IN) que revisa integralmente a norma central para a avaliação ambiental de agrotóxicos no Brasil (Portaria Ibama nº 84, de 15 de outubro de 1996) https://www.gov.br/ibama/pt-br/assuntos/notas/2026/ibama-abre-consulta-publica-sobre-proposta-de-in-para-avaliacao-ambiental-de-agrotoxicos-e-registro-de-produtos-de-controle-ambiental-e-afins com data até 08/06 para  as contribuições.</t>
  </si>
  <si>
    <t>Kayna Agostini / Priscilla Barbosa / Robera Nocelli</t>
  </si>
  <si>
    <t>Foi elaborado em 30/08/2024, e enviado por email  no 17/10/2024 para o Onildo, o cardápio de ações para conservação das espécies alvo do PAN Insetos Polinizadores a serem considerados na elaboração e revisão de planos de manejo das unidades de conservação. O cardápio de ações foi repassado para a Gerência de Criação e Manejo de Unidades de Conservação para utilizarem nos planos de manejo que estão sendo elaborados.</t>
  </si>
  <si>
    <t>A ação continua em andamento pois o grupo entende que o cardápio deve ser ampliado/replicado em outros locais</t>
  </si>
  <si>
    <t>Animal Libre</t>
  </si>
  <si>
    <t>É preciso fazer a articulação entre os diferentes projetos e colaboradores. Animal Libre pode ajudar a pulverizar essa ideia nos municípios. Marcar reunião com articuladora para desenvolver a ação. Plano Nacional de Arborização Urbana | PlaNAU (MMA) recém lançado: https://www.gov.br/mma/pt-br/assuntos/meio-ambiente-urbano-recursos-hidricos-qualidade-ambiental/cidades-verdes-resilientes/areas-verdes-e-arborizacao-urbana/planau e Coletânea Brasileira de Arborização Urbana: https://www.gov.br/mma/pt-br/assuntos/meio-ambiente-urbano-recursos-hidricos-qualidade-ambiental/cidades-verdes-resilientes/areas-verdes-e-arborizacao-urbana/planau/coletanea/coletanea-brasileira-de-arborizacao-urbana</t>
  </si>
  <si>
    <t>Patrícia articulando ofício com o GAT: contempla ações de fomento 1.8, 2.9 e 5.3</t>
  </si>
  <si>
    <t>Em SP: há capacitações no âmbito da extensão rural; também há interface com os PATs Cinturão Verde e Caminho das Tropas onde elaboraram folhetos informativos (Carol) e haverá um curso de insetos polinizadores em setembro (Leila). GO: capacitações, elaboração de folhetos informativos, instalação de meliponários (Projeto Meliponizar) (Paulo – SEMAD/GO). Programa abelhas nativas da Fundação Florestal: https://fflorestal.sp.gov.br/projetos-prioritarios/programa-abelhas-nativas/</t>
  </si>
  <si>
    <t>Convidar Soraia (pegar email com Alessandra), Marianna Pinho (Inema/Bahia), Paulo Asfora (SEMAD/G)</t>
  </si>
  <si>
    <t>Luiz Loureiro (ICMBio/COMOB), Joana Nodari (SEAMA/ES)</t>
  </si>
  <si>
    <t>O início da ação depende do produto da ação 7.3, que devem ser finalizados em dezembro/2026. Há um programa de monitoramento no ES nos moldes do Monitora. A atividade 2.15.4 do Plano Operacional das OEMAs tem o objetivo de testar métodos de monitoramento (Leila)</t>
  </si>
  <si>
    <t>Karina Furieri, Leila Teruko</t>
  </si>
  <si>
    <t>Reunião para definir como trabalhar a ação: Helder e Vera trabalham com modelos de mudanças climáticas e Débora aprovou projeto de mudanças climáticas com Melipona rufiventris, mas só deve ter resultados após o término do 1° ciclo do PAN. PAN Lagoas do Sul tem ação semelhante? Se tiver, podemos tentar colaborar. PE da Saíra Apunhalada/ES, área de ocorrência de Melipona capixaba, coincide com as AEs? Se sim, poderia ser incluído como resultado dessa ação ou da ação 2.16. Enviar AEs para Karina Furieri</t>
  </si>
  <si>
    <t>Necessário fazer contato a articuladora Carolina e com Elliot e Marlúcia. A parte de restauração está avançando em alguns projetos</t>
  </si>
  <si>
    <t>Emergências Climáticas do RS: uma das ações é monitorar através de DNA ambiental, sendo capaz de detectar espécies exóticas. Envolver a Coordenação CEMEEI/ICMBio. Josy faz parte do Programa Invasoras/RS: estão iniciando a criação de uma rede de colaboradores e podem auxiliar contatando pessoas para integrar a Rede. PAT Cinturão Verde pode colaborar (Carolina Born Toffoli)</t>
  </si>
  <si>
    <t>Josy Zarur, convidar Carolina Born Toffoli (PAT Cinturão Verde)</t>
  </si>
  <si>
    <t>Enviar contato dos colaboradores para a articuladora. Ana Luiza Bovoy  tem informações que podem ser utilizadas na cartilha</t>
  </si>
  <si>
    <t>Ação incorpora a ação 5.6. No âmbito federal e em alguns estados, quase todas as UCs estão com os MIFs elaborados, só falta articular com as UCs que estão no recorte da ação: UCs que estão nas AEs do PANIP e nos NGs que priorizaram o fogo como uma das maiores ameaças, além daqueles outros que acharem importante. Enviar AEs do PANIP para Luiz Loureiro, Carol Matos (SP), Alessandra Azevedo (PA) - articula com o grupo do monitoramento florestal no estado e Marianna Pinho (BA) - articula com o Programa Bahia Sem Fogo. Em SP há edital para contratação de brigadistas temporários: https://fflorestal.sp.gov.br/2026/02/governo-de-sp-abre-inscricoes-por-meio-da-fundacao-florestal-para-243-vagas-de-brigadistas-com-salarios-de-ate-r-4-mil/</t>
  </si>
  <si>
    <t>Diagnóstico WWF: https://www.institutobrasilrural.org.br/download/20200421151829.pdf</t>
  </si>
  <si>
    <t>Parceria com SENAR para eles serem multiplicadores da temática (aumenta a capilaridade), inclusive com cursos online – pensar na contrapartida (https://ead.senar.org.br/cursos/habilitacao-de-aplicadores-de-defensivos-agricolas). Formulário sobre cursos ativos (Fábia). Haverá campanha da Animal Libre no segundo semestre e pode colaborar com a Kátia (Ricardo). Conferir se há um indicador que mensure n° de agricultores alcançados ou dispostos a trabalhar com transição agroecológica, facilitando o acompanhamento dos resultados.</t>
  </si>
  <si>
    <t>Luiz Fernando Loureiro (COMOB), Ricardo Matéz (Animal Libre)</t>
  </si>
  <si>
    <t>A ação será dividida em 1.10-A (serviços ecossistêmicos) e 1.10-B (agrotóxicos) para viabilizar sua execução. Leila precisa de auxilio para iniciar as buscas: TCC da Tatiana Rosa, formulário PANIP, materiais PoliLAC, artigo Juliana Hipólito e Bráulio Dias</t>
  </si>
  <si>
    <t>Oficina de Integração PANIP-OEMAs realizada no final de 2025, com várias propostas sendo discutidas: revisão e implementação de corredores ecológicos, PSAs, criação de UCs, restauração de ambientes; Reunião com OEMAs no dia 25/05 para discutir normativa do que fazer no licenciamento quando houver AEs de PANs (Patrícia Tavares - CPRH/PE); Conecta Caatinga adotou área do PANIP como áreas de atuação</t>
  </si>
  <si>
    <t>Convidar Aline Cruz para colaborar</t>
  </si>
  <si>
    <t>Andressa Novaes</t>
  </si>
  <si>
    <t>Ação parada por falta de articuladora. Andressa vai assumir a articulação</t>
  </si>
  <si>
    <t>Agrupada com ação 5.2 - O grupo entende que o incentivo a estruturação de brigadas anda lado-a-lado com a implementação dos MIFs. Contudo, para não perder a essência da ação, o grupo optou por alterar o texto da ação 5.2 incorporando as brigadas de combate a incêndios. O novo texto da ação 5.2 ficou: Implementar o Manejo Integrado do Fogo (MIF) [e incentivar a formação de brigadas] nas áreas [estratégicas do PAN Insetos Polinizadores] visando reduzir os impactos negativos sobre as espécies-alvo</t>
  </si>
  <si>
    <t>Implementar o Manejo Integrado do Fogo (MIF) [e incentivar a formação de brigadas] nas áreas [estratégicas do PAN Insetos Polinizadores] de ocorrência de insetos polinizadores ameaçados visando reduzir os impactos negativos sobre as espécies-alvo</t>
  </si>
  <si>
    <t>Carol Matos, Alessandra Azevedo, Luiz Loureiro, Marianna Pinho</t>
  </si>
  <si>
    <t>A. SOUZA, EDINEIDE CRISTINA; CAVALCANTE DOS SANTOS CAMPOS, DANIELA; M. A. DA COSTA, LUIZ ANTONIO; DE MELLO PEREIRA, Fábia; MENEZES, CRISTIANO; FLACH, ADRIANA. Effect of pasteurization, dehumidification, refrigeration and maturation on the composition, quality and acceptability ofScaptotrigona depilishoney. JOURNAL OF APICULTURAL RESEARCH. Fator de Impacto (2024 JCR): 1,8000, v.63, p.1 - 9, 2024.</t>
  </si>
  <si>
    <t>Onildo Marini (ICMBio/CBC)</t>
  </si>
  <si>
    <t>Elaborar Programa de Manejo Populacional para a espécie Melipona capixaba de acordo com a IN n° 5/2021</t>
  </si>
  <si>
    <t>Documento elaborado</t>
  </si>
  <si>
    <t>Programa publicado</t>
  </si>
  <si>
    <t>Elaborar Programa de Manejo Populacional para a espécie Parides ascanius de acordo com a IN n° 5/2021</t>
  </si>
  <si>
    <t>Márcio Zikán (UFRJ)</t>
  </si>
  <si>
    <t>Há indivíduos em cativeiro? O borboletário da Fiocruz pode ser um colaborador; Borboletário em Teresópolis e em Araruama; Envolver o Inea/RJ; Genoma da espécie está em desenvolvimento; Há modelagem de distribuição (tese do Gilberto)</t>
  </si>
  <si>
    <t>Genoma da Melipona capixaba deve ser finalizado esse ano (Helder); Distribuição bem conhecida; Necessidade de integrar com o IEMA/ES; Articulação com os criadores</t>
  </si>
  <si>
    <t>Andréa Takitani (Inea/RJ)</t>
  </si>
  <si>
    <t>NG5</t>
  </si>
  <si>
    <t>Na área de ocorrência da espécie: RJ e sul do ES</t>
  </si>
  <si>
    <t>Na área de ocorrência da espécie: ES</t>
  </si>
  <si>
    <t>IEMA/ES</t>
  </si>
  <si>
    <t>Alessandra Azevedo / Yasmine Antonini</t>
  </si>
  <si>
    <t>Levantamentos da ocorrência de Hexantheda missionica em sua área de ocorrência no Quadrilátero Ferrífero - duas novas áreas com ocorrência registrada. Levantamento da ocorrência de Eufriesea aeneiventris e Euglossa marianae na região do Parque do Rio Doce. Ocorrência de Epicharis pyglialis na região do Parque do Rio Doce.</t>
  </si>
  <si>
    <t>Dissertação de mestrado, sequenciamento do genoma de Euglossa marianae, Relatório projeto BEE-Diversidade - FUNBIO</t>
  </si>
  <si>
    <t>Priscilla Barbosa / Yasmine Antonini</t>
  </si>
  <si>
    <t>Diálogos sobre implementação de Programas de Manejo Populacional para Parides ascanius e Melipona capixaba em andamento (Priscilla) / Estudo da genética de população de Euglossa marianae (Yasmine)</t>
  </si>
  <si>
    <t>O plano operacional das OEMAs conta com uma atividade voltada ao monitoramento da perda e alteração da qualidade de habitats (2.24.4) / Estudo sobre efeito da fragmentação de habitats na diversidade funcional de comunidades de abelhas Euglossine na região do Parque do Rio Doce (Yasmine)</t>
  </si>
  <si>
    <t>Tese de doutorado em andamento</t>
  </si>
  <si>
    <t>Fábia de Mello / Yasmine Antonini</t>
  </si>
  <si>
    <t>Isabela Varassin</t>
  </si>
  <si>
    <t>No Pará, a Secretaria de Estado de Meio Ambiente, Clima e Sustentabilidade inseriu a temática de polinização nos cursos oferecidos pela Coordenadoria de Educação Ambiental, para os técnicos das Secretaria Municipais. Este ano de 2025 foram realizadas para os municípios de Paragominas e Soure (Marajó). Atualmente está sendo elaborada cartilha infantil para colorir, sobre os insetos polinizadores (Alessandra) / Atividades com crianças de escolas da região da Lagoa do Cassó no Maranhão-região recentemente incorporada ao Bioma Cerrado. Duas escolas, cerca de 100 crianças. Atividades em quatro escolas no entorno do Parque Estadual do Rio Doce dentro do Projeto Tem Bicho no Parque - apresentação de hotel de abelhas e atividades sobre polinização e polinizadores com estudantes do fundamental I e II. Cinco escolas atendidas. (Yasmine)</t>
  </si>
  <si>
    <t>Dissertação de mestrado concluída: Leonardo Barbosa Rangel - A contaminação de mel e polen por metais pesados e o transporte de metais em uma cadeia alimentar, na região do atingida pelo rompimento da BARRAGEM DE FUNDÃO (MG) (2020); Impacts of a tailing dam break on the contamination of pollen and honey from the stingless bee Tetragonisca angustula (Apidae: Trigonini) (2022)</t>
  </si>
  <si>
    <t>Resultados de valores de metais no mel e no pólen de Jataí em áreas em MG e no ES. Nenhum teste efetivo de toxicidade foi feito. Mais dois TCCs em andamento.</t>
  </si>
  <si>
    <t>Dissertação de mestrado (Yasmine)</t>
  </si>
  <si>
    <t>A Embrapa tem um projeto permanente de conservação de recuros genéticos. As abelhas nativas foram incluídas em 2002 neste projeto, incialmente somente com abelhas da Embrapa Meio-Norte e da Embrapa Amazônia Oriental. O novo cíclo deste projeto está iniciando em 2026 com as espécies: Embrapa Meio-Norte: 14 colônias de Apis mellifera, 20 colônias de Melipona fasciculata, 3 de Melipona subnitida, 10 de Melipona rufiventris, 6 de Frieseomelitta varia, 1 de Nannotrigona punctata, 5 de Plebeia droryana, 1 de Scaptotrigona bipunctata, 3 de Frieseomelitta silvestrii e 2 de Frieseomelitta meadewaldoi. Embrapa Semiárido: 16 acessos de M. mandacaia, 3 de M. asilvai, 1 de F. doederleini e 1 de Plebeia aff. flavocincta. Embrapa Meio Ambeinte: Melipona quadrifasciata, Melipona marginata, Scaptotrigona postica, Tetragonisca angustula, Plebeia droryana, Frieseomelitta varia, Nannotrigona testaceicornis. Embrapa Floresta: 1 colônia de Melipona bicolor ; 6 de Melipona quadrifasciata; 5 de Melipona torrida; 2 de Nannotrigona testaceicornis; 3 de Plebeia emerina; 1 de Plebeia nigriceps; 1 de Plebeia remota; 3 de Scaptotrigona depilis; 2 de Tatregonisca angustula. Embrapa Amazônia Oriental: Apis mellifera; Melipona fasciculata; Melipona melanoventer; Frieseomelitta flavicornis; Plebeia mínima; Scaptotrigona aff postica; Tetragona sp.; Aparatrigona impuctata (Fábia) / Estudos sobre efeitos da introdução de espécies alóctones de abelhas sem ferrão e seus efeitos sobre as espécies autóctones - estudos de competição por pólen, nicho trófico (Yasmine)</t>
  </si>
  <si>
    <t>Reunião com o articulador e colaboradores para definir os próximos passos</t>
  </si>
  <si>
    <t>O Observatório das Abelhas, vinculado à EMBRAPA Meio Ambiente, e sob coordenação do pesquisador Cristiano Menezes aguarda a assinatura do acordo com o MAPA para se tornar um sistema nacional de registro de mortalidade de abelhas.</t>
  </si>
  <si>
    <t>Convidar Cristiano Menezes para colaborar</t>
  </si>
  <si>
    <t>Nos últimos 2 anos foram publicados 18 artigos relacionados à temática, sendo que vários deles constam na lista de referências utilizadas pelo IBAMA nos relatórios de avaliação de diferentes ingredientes ativos.</t>
  </si>
  <si>
    <t>Retomar o questionário e articular com os colaboradores; Gerar mapas para outras áreas de interesse do PAN; MapBiomas - Monitor do Fogo; SEDEC - Secretaria Nacional de Defesa Civil; SINDEC - Sistema Nacional de Defesa Civil; CONDEC - Conselho Nacional de Defesa Civil; A Defesa Civil realiza mapeamento das áreas atingidas pelo incêndios e diversas outras ações relacionadas a incêndios; Sugestão da Defesa Civil (Campinas): Incluir as áreas com ocorrência de espécies do PAN, no aplicativo SISS-GEO (referência para quem trabalha no campo fazendo vistorias)</t>
  </si>
  <si>
    <t>O PAN Lagoas do Sul concluiu uma ação semelhante. Investigar como os trabalhos foram conduzidos e se é possível adaptar a metodologia para a ação do PANIP.</t>
  </si>
  <si>
    <t>A ação encontra-se em execução parcial, com resultados expressivos concentrados nas áreas estratégicas para a conservação de psitacídeos e polinizadores nativos na região do Submédio São Francisco. Sob articulação da Dra. Aline Andrade (CEMAFAUNA/UNIVASF), foram conduzidas intervenções sistemáticas de controle populacional de abelhas africanizadas (Apis mellifera africanizada) em ocos de árvores localizados em Unidades de Conservação e áreas prioritárias para as espécies-alvo do PAN. As ações de manejo resultaram no controle de 78% das colônias de abelhas africanizadas identificadas nos ocos monitorados, com taxa de reocupação por A. mellifera de 0% nos ocos submetidos ao protocolo de controle — indicador de elevada efetividade metodológica. Adicionalmente, registrou-se reocupação dos ocos controlados por psitacídeos nativos, incluindo maracanãs, em 24,6% das cavidades manejadas, evidenciando o impacto positivo e imediato das intervenções sobre a fauna-alvo de conservação. Os dados obtidos constituem evidência robusta da viabilidade técnica e da relevância ecológica do protocolo desenvolvido, configurando referência metodológica para replicação em outras regiões de abrangência do PAN.</t>
  </si>
  <si>
    <t>Recomenda-se a revisão estrutural da ação, com as seguintes possibilidades a serem deliberadas pelo Grupo de Assessoramento do PAN: (i) substituição do articulador por perfil com maior capacidade de mobilização junto a órgãos financiadores federais e internacionais, mantendo a Dra. Aline Andrade como colaboradora técnica para a região do Vale do São Francisco; (ii) redefinição do escopo geográfico da ação, com foco prioritário nas regiões onde há articulação institucional ativa e experiências-piloto em andamento — especialmente o Submédio São Francisco —, e suspensão temporária das metas nas demais regiões até a identificação de fontes de financiamento adequadas; ou (iii) exclusão da ação no formato atual e sua incorporação como componente estruturante de uma ação reformulada, com escopo, orçamento e arranjo institucional mais robustos para a próxima vigência do PAN. Em qualquer cenário, recomenda-se o registro formal das experiências-piloto realizadas no Vale do São Francisco como produto parcial da ação e como evidência técnica para subsidiar futuras propostas de financiamento.</t>
  </si>
  <si>
    <t>Articular, em escala interinstitucional e multirregional, a implementação de ações de restauração ecológica orientadas à recuperação e ampliação da conectividade ambiental em paisagens estratégicas para a conservação das espécies-alvo do PAN Insetos Polinizadores, com ênfase inicial na região do Vale do São Francisco e posterior replicação para as demais regiões de abrangência do Plano. A ação prioriza a recomposição de corredores florísticos que sustentam recursos essenciais de nidificação, abrigo e forrageamento para abelhas nativas, vespas polinizadoras e demais grupos contemplados, contribuindo para a resiliência dos ecossistemas diante dos impactos das mudanças climáticas sobre os serviços de polinização e para a valorização econômica da biodiversidade nos sistemas produtivos do semiárido e demais biomas prioritários.</t>
  </si>
  <si>
    <t>Realização de oficina interinstitucional para articulação e planejamento colaborativo de estratégias de restauração ecológica voltadas à conservação de polinizadores nativos, com participação de órgãos financiadores, representantes do setor produtivo, pontos focais estaduais e municipais, organizações não governamentais e sociedade civil organizada; implementação de ações de restauração de habitats em áreas estratégicas para as espécies-alvo do PAN, com uso prioritário de espécies vegetais com comprovada relevância ecológica para polinizadores nativos; e sistematização das experiências-piloto realizadas na região do Vale do São Francisco como referência metodológica para a replicação nas demais regiões de abrangência do Plano.</t>
  </si>
  <si>
    <t>Novos projetos que podem contemplar a ação: GEF Territórios e Projeto ICMBio/Fest (Subprojeto 5: Restauração Ecológica de Ecossistemas). Resumo executivo do produto da ação 2.12 (Espécies da APA Ibirapuitã) em elaboração para divulgação na SOBRE (2026). Dissertação de mestrado da Ana Luiza Bovoy / A ação encontra-se em execução parcial, com avanços concentrados na região do Vale do São Francisco, onde foram conduzidas articulações técnicas e institucionais junto a produtores rurais, meliponicultores locais e pesquisadores vinculados ao CEMAFAUNA/UNIVASF. Nessa região, foram identificadas áreas estratégicas para restauração ecológica com potencial de ampliar a conectividade entre fragmentos de Caatinga nativa e os sistemas de produção agrícola irrigada, com ênfase na recuperação de recursos florísticos de interesse para abelhas nativas sem ferrão — especialmente Melipona mandacaia e Frieseomelitta doederleini. Iniciativas pontuais de recomposição de habitat foram articuladas em propriedades parceiras, com uso de espécies vegetais nativas benéficas a polinizadores, constituindo experiências-piloto de referência para a replicação em escala regional. Nas demais regiões de abrangência do PAN — Mata Atlântica, Pampa e Floresta com Araucárias —, a ação permanece sem execução efetiva, em razão da ausência de financiamento e da não aprovação das propostas submetidas aos programas identificados como fontes potenciais de recursos. (Aline Andrade)</t>
  </si>
  <si>
    <t>Execução parcial. Na região do Vale do São Francisco foram obtidos os seguintes produtos: (i) articulações técnicas e institucionais realizadas junto a produtores rurais, meliponicultores e pesquisadores do CEMAFAUNA/UNIVASF para identificação de áreas prioritárias de restauração com relevância para polinizadores nativos da Caatinga; (ii) experiências-piloto de recomposição de habitat implementadas em propriedades parceiras na região, com introdução de espécies vegetais nativas de interesse para abelhas sem ferrão; e (iii) mapeamento preliminar de áreas estratégicas para ampliação da conectividade ecológica no entorno de sistemas de produção de fruticultura irrigada no Submédio São Francisco. Nas demais regiões contempladas pelo PAN, nenhum produto foi obtido no período. (Aline Andrade)</t>
  </si>
  <si>
    <t>Aline Andrade — CEMAFAUNA/UNIVASF</t>
  </si>
  <si>
    <t>Conectividade ecológica ampliada em paisagens estratégicas para as espécies-alvo do PAN, com experiências-piloto sistematizadas e replicadas nas regiões prioritárias; rede interinstitucional de articulação consolidada com vínculos formalizados entre órgãos públicos, setor produtivo e sociedade civil; e subsídios técnicos produzidos para embasar a Política Nacional de Uso e Conservação dos Serviços de Polinização e dos Polinizadores, com base nas lições aprendidas na execução parcial da ação no Vale do São Francisco.</t>
  </si>
  <si>
    <t>Propõe-se a substituição do articulador principal ou a designação de articulador suplementar com perfil e capacidade de atuação junto a órgãos financiadores federais e internacionais, mantendo a Dra. Aline Andrade (CEMAFAUNA/UNIVASF) como referência técnica e articuladora regional para o Vale do São Francisco, onde a ação apresenta execução parcial e acúmulo de conhecimento institucional relevante. O novo arranjo de articulação deverá ser capaz de mobilizar recursos da ordem de R$ 8.000.000,00 junto a fontes como BNDES Fundo Clima, FNMA, FINEP, GEF e mecanismos privados de créditos de biodiversidade.</t>
  </si>
  <si>
    <t>Ana Luiza Bovoy / Mantida a composição atual dos colaboradores. Recomenda-se a formalização dos vínculos de colaboração mediante cartas de adesão ou termos de cooperação técnica, priorizando inicialmente os parceiros com atuação na região do Vale do São Francisco e no bioma Caatinga. Sugere-se a ampliação da rede com inclusão de representantes de instituições com atuação em financiamento climático e de biodiversidade, bem como de entidades do setor agropecuário com compromissos formais de sustentabilidade e restauração, cujo engajamento pode ser decisivo para a viabilização financeira e a escala das intervenções previstas. (Aline Andrade)</t>
  </si>
  <si>
    <t>Mantidas as localidades originais, com reordenamento de prioridade de execução: (i) Vale do São Francisco — PE e BA, como região de execução parcial em andamento e referência para replicação metodológica; (ii) demais estados do Submédio São Francisco — PB, CE e PA, como extensão natural das experiências-piloto em Caatinga; (iii) Mata Atlântica — RJ, SP e MG, condicionadas à captação de financiamento e articulação com o Programa Nascentes e corredores de biodiversidade; e (iv) Pampa e Floresta com Araucárias — RS, com integração às iniciativas do Projeto RS e às articulações conduzidas pelo Instituto Curicaca e pela SEMA-RS. A delimitação das áreas de intervenção em cada região deverá ser orientada pelos produtos da Ação 2.12 e pelos PRADAs estaduais vigentes.</t>
  </si>
  <si>
    <t>Todos os Núcleos de Gestão — mantida, com reconhecimento explícito de que a execução parcial concentrada no Vale do São Francisco confere prioridade imediata aos NGs que abrangem espécies de abelhas nativas da Caatinga dependentes de recursos florísticos específicos — em especial Melipona mandacaia, Frieseomelitta doederleini e demais meliponíneos do Submédio São Francisco. Recomenda-se que a próxima revisão do PAN detalhe, por NG, as espécies-alvo mais diretamente beneficiadas pelas ações de restauração em cada região, qualificando a priorização das intervenções e fortalecendo o argumento técnico para captação de financiamento específico por grupo taxonômico.</t>
  </si>
  <si>
    <t>Manter articulação com as Ações 2.4, 2.10, 2.12 e 3.3, sendo os produtos da Ação 2.12 insumos técnicos indispensáveis ao planejamento das intervenções de restauração. As experiências-piloto realizadas no Vale do São Francisco devem ser documentadas e sistematizadas como referência metodológica para as demais regiões. Colaborar com a elaboração da Política Nacional de Uso e Conservação dos Serviços de Polinização e dos Polinizadores, contribuindo com os aprendizados da execução parcial da ação. Incorporar diretrizes de mitigação dos impactos climáticos sobre polinizadores e serviços ecossistêmicos ao planejamento das ações de restauração, com especial atenção às iniciativas no Rio Grande do Sul. Integrar o PRA e os PRADAs ao processo de planejamento, com adoção prioritária de espécies benéficas a polinizadores nas listas técnicas de restauração. Articular com o PCMA/IBAMA a destinação de recursos de compensação ambiental para as zonas de conectividade crítica identificadas, incluindo áreas do Conecta Caatinga e da ARCA. Replicar e adaptar o modelo do Programa Nascentes (SP) para outros estados. Avançar na articulação com o ICMBio para inserção formal das áreas estratégicas do PAN nas iniciativas estaduais e federais de restauração ecológica em andamento.</t>
  </si>
  <si>
    <t>Execução parcial com resultados de alta relevância científica e conservacionista. No período avaliado, foram obtidos os seguintes produtos no âmbito da Ação 8.5 do PAN Insetos Polinizadores:
Sob coordenação da Dra. Aline Andrade (CEMAFAUNA/UNIVASF), foi desenvolvido e validado em campo um protocolo técnico de controle populacional de Apis mellifera africanizada em ocos de árvores localizados em áreas estratégicas para a conservação das espécies-alvo do PAN, com resultados expressivos: controle efetivo de 78% das colônias de abelhas africanizadas identificadas nos ocos monitorados, taxa de reocupação por A. mellifera de 0% nos ocos submetidos ao protocolo de manejo, e reocupação dos ocos controlados por psitacídeos nativos — incluindo maracanãs — em 24,6% das cavidades manejadas, evidenciando resposta ecológica positiva e imediata das intervenções sobre a fauna-alvo de conservação. Esses resultados são acompanhados por uma base de dados estruturada com informações sobre localização, caracterização e histórico de ocupação dos ocos monitorados, constituindo insumo técnico de referência para o monitoramento de longo prazo e para a replicação da metodologia nas demais regiões de abrangência do Plano.
Os resultados obtidos foram amplamente documentados e disseminados por meio de produção científica diversificada, incluindo artigos submetidos e publicados em periódicos especializados nacionais e internacionais, além de resumos expandidos e resumos simples apresentados em congressos, simpósios e reuniões técnicas de âmbito regional e nacional, contribuindo para o intercâmbio metodológico com outros grupos de pesquisa e conservação e para a visibilidade científica da ação no cenário brasileiro de conservação de polinizadores e controle de espécies exóticas invasoras.
A comunicação dos resultados extrapolou os circuitos acadêmicos, alcançando públicos diversificados por meio de materiais técnicos e de divulgação — cartilhas elaboradas em lingua</t>
  </si>
  <si>
    <t>A execução integral da ação foi limitada pela ausência de financiamento contínuo e específico para a expansão do protocolo de controle às demais regiões de abrangência do PAN. Os resultados obtidos na região do Submédio São Francisco — que demonstram efetividade metodológica superior à esperada, com 78% de controle e 0% de reocupação por abelhas africanizadas — reforçam a pertinência da ação e evidenciam que a execução parcial decorreu exclusivamente de restrições financeiras e operacionais, e não de inadequação técnica ou metodológica. A ausência de projetos financiados especificamente para o controle de abelhas exóticas em escala regional, aliada à dificuldade de engajamento de parceiros institucionais fora da área de atuação direta do CEMAFAUNA/UNIVASF, limitou a replicação das intervenções nas demais localidades previstas. Os resultados obtidos — em especial a reocupação de 24,6% dos ocos controlados por psitacídeos nativos como as maracanãs — constituem, contudo, evidência técnica de alto valor para a mobilização de novos financiamentos e para o fortalecimento do argumento de conservação junto a órgãos gestores e financiadores.</t>
  </si>
  <si>
    <t>Recomenda-se fortemente a continuidade e a expansão da ação, tendo em vista os resultados excepcionais obtidos na região do Submédio São Francisco — taxa de controle de 78%, reocupação zero por abelhas africanizadas e reocupação por psitacídeos nativos em 24,6% dos ocos manejados. Esses indicadores posicionam o protocolo desenvolvido pelo CEMAFAUNA/UNIVASF como referência nacional para o manejo de abelhas exóticas em áreas de conservação de psitacídeos e polinizadores nativos, justificando plenamente a manutenção da Dra. Aline Andrade como articuladora da ação e o investimento na sua institucionalização e replicação. Recomenda-se: (i) a sistematização e publicação científica do protocolo metodológico desenvolvido, de forma a ampliar sua visibilidade e legitimar seu uso por outras equipes e regiões; (ii) a submissão de proposta de financiamento específica para a expansão do protocolo às demais regiões de abrangência do PAN, utilizando os resultados obtidos como evidência técnica central; (iii) a articulação com o PAN Ararinha Azul e demais PANs de psitacídeos para incorporação do protocolo de controle de abelhas africanizadas como estratégia complementar de conservação de ninhos; e (iv) a inclusão dos dados de reocupação por psitacídeos nos relatórios de monitoramento do PAN como indicador de efetividade da ação, dado seu potencial de comunicação junto a financiadores e à sociedade civil.</t>
  </si>
  <si>
    <t>Estimular e implementar projetos para o controle populacional de abelhas exóticas — em especial Apis mellifera africanizada — em ocos de árvores localizados em áreas estratégicas para a conservação das espécies-alvo do PAN Insetos Polinizadores, com ênfase na liberação de cavidades naturais para a recolonização por abelhas nativas sem ferrão e por psitacídeos nativos dependentes de ninhos em ocos, contribuindo simultaneamente para a conservação de polinizadores nativos e para a recuperação de populações de aves ameaçadas de extinção nas regiões de abrangência do Plano.</t>
  </si>
  <si>
    <t>Protocolo técnico validado para o controle populacional de Apis mellifera africanizada em ocos de árvores em áreas estratégicas para as espécies-alvo do PAN, com documentação metodológica detalhada para replicação em outras regiões; implementação de ações de controle em áreas prioritárias, com monitoramento sistemático da reocupação dos ocos por abelhas nativas e por psitacídeos; e publicação dos resultados em formato técnico-científico acessível a gestores, pesquisadores e equipes de campo das demais regiões de abrangência do PAN.</t>
  </si>
  <si>
    <t>Redução efetiva da ocupação de ocos de árvores por abelhas africanizadas em áreas estratégicas para as espécies-alvo do PAN, com ampliação da disponibilidade de cavidades para recolonização por abelhas nativas sem ferrão e por psitacídeos nativos; protocolo metodológico de controle sistematizado, validado e replicado em pelo menos três regiões de abrangência do PAN; e contribuição mensurável para a recuperação de populações de psitacídeos ameaçados — incluindo maracanãs — nas áreas de intervenção, demonstrada pelo monitoramento de longo prazo da ocupação dos ocos manejados.</t>
  </si>
  <si>
    <t>Recomenda-se a revisão do custo estimado à luz dos resultados obtidos na execução parcial, elaborando orçamento modular que contemple: (i) fase de sistematização e publicação do protocolo metodológico; (ii) fase de replicação nas demais regiões de abrangência do PAN, com custo estimado por região em função do número de ocos a serem manejados e da distância operacional; e (iii) fase de monitoramento de longo prazo da reocupação dos ocos por abelhas nativas e psitacídeos. O custo por oco manejado deve ser calculado com base na experiência acumulada na região do Submédio São Francisco, conferindo maior precisão e credibilidade ao orçamento revisto.</t>
  </si>
  <si>
    <t>Mantidos os colaboradores originais. Recomenda-se a inclusão formal de colaboradores com expertise em ornitologia e conservação de psitacídeos — em especial equipes vinculadas ao PAN Ararinha Azul e ao PAN Psitacídeos Ameaçados —, dado que os resultados obtidos demonstram impacto direto e mensurável das intervenções sobre psitacídeos nativos como as maracanãs. Essa interface entre PANs representa uma oportunidade estratégica de ampliar o alcance institucional da ação e de fortalecer o argumento de conservação junto a financiadores.</t>
  </si>
  <si>
    <t>Mantidas as localidades originais, com reordenamento de prioridade: (i) Submédio São Francisco — PE e BA, como região de execução parcial em andamento, com protocolo validado e resultados documentados; (ii) demais regiões de abrangência do PAN com registros de competição entre abelhas africanizadas e abelhas nativas por ocos de árvores, a serem priorizadas em função da densidade de espécies-alvo ameaçadas e da disponibilidade de parceiros institucionais locais para a execução das ações de controle.</t>
  </si>
  <si>
    <t>Todos os Núcleos de Gestão — mantida, com reconhecimento de que os resultados obtidos no Submédio São Francisco conferem prioridade imediata aos NGs que abrangem espécies de abelhas nativas da Caatinga que competem com A. mellifera por ocos de nidificação — em especial Melipona mandacaia, Frieseomelitta doederleini e demais meliponíneos cavícolas do semiárido —, bem como aos NGs que contemplam psitacídeos nativos ameaçados com dependência de ninhos em ocos, cujas populações demonstraram resposta ecológica positiva e imediata às intervenções realizadas.</t>
  </si>
  <si>
    <t>Os resultados obtidos na região do Submédio São Francisco — 78% de controle de abelhas africanizadas, taxa de reocupação zero por A. mellifera e reocupação por psitacídeos nativos em 24,6% dos ocos manejados, incluindo maracanãs — constituem evidência científica de primeira ordem para a validação do protocolo desenvolvido e para a mobilização de financiamento para sua expansão regional. Recomenda-se a articulação desta ação com o PAN Ararinha Azul e o PAN Psitacídeos Ameaçados, explorando a interface entre conservação de polinizadores nativos e conservação de aves cavícolas como argumento estratégico para captação de recursos junto a financiadores nacionais e internacionais. Os dados de reocupação por psitacídeos devem ser incorporados como indicador de efetividade nos relatórios de monitoramento do PAN e utilizados como instrumento de comunicação científica e institucional para ampliar o reconhecimento e o apoio à ação.</t>
  </si>
  <si>
    <t>Relatório da CTBio-ABEMA/GT Conservação sem Base Territorial "Estado da arte das EEI nos estados brasileiros" foi concluído</t>
  </si>
  <si>
    <t>A execução integral da ação foi inviabilizada, no período avaliado, pela ausência de financiamento específico para restauração ecológica em escala regional. A estratégia adotada de prospectar a replicação dos modelos desenvolvidos na Caatinga para as demais regiões de abrangência do PAN estava condicionada à aprovação de programas como o Conecta Caatinga e a iniciativas correlatas, que não foram aprovados ou implementados dentro do prazo esperado. As propostas submetidas a editais e programas de financiamento pertinentes não lograram aprovação, e as tratativas conduzidas junto a proprietários rurais particulares para a implementação de ações de restauração voluntária não resultaram em acordos formalizados. A descontinuidade de recursos institucionais e a ausência de instrumento jurídico-financeiro específico para a ação limitaram significativamente a capacidade de atuação da articulação nos estados contemplados além do Vale do São Francisco. Esses fatores, em conjunto, justificam a execução parcial da ação e evidenciam a necessidade de revisão estrutural do seu escopo, estratégia de financiamento e arranjo institucional de governança. (Aline Andrade)</t>
  </si>
  <si>
    <t>R$ 8.000.000,00 (oito milhões de reais) — valor mantido para a execução plena da ação em todas as regiões de abrangência. Recomenda-se, contudo, a elaboração de orçamento modular por região e por fase de implementação, permitindo a captação escalonada de recursos e o início da execução nas regiões com maior prontidão institucional — em especial o Vale do São Francisco — independentemente da disponibilidade do montante total. A elaboração de planilha orçamentária detalhada, por fonte potencial de financiamento, deve ser tratada como produto prioritário da próxima fase de articulação. (Aline Andrade)</t>
  </si>
  <si>
    <t>Ação concluída na Monitoria Anual 1</t>
  </si>
  <si>
    <t>Ação excluída na Monitoria 1</t>
  </si>
  <si>
    <t>Ação concluída na Monitoria Anual 3</t>
  </si>
  <si>
    <t>Ação concluída na Monitoria Anual 2</t>
  </si>
  <si>
    <t>Sistema de Informação sobre Interações Planta-Polinizador da REBIPP https://rebipp-db.jbrj.gov.br/</t>
  </si>
  <si>
    <t>Oficina de Integração PANIP-OEMAs realizada no final de 2025. Programa de PSA do Espírito Santo - Programa Reflorestar - incorporou as AEs do PANIP como uma nova categoria de bonificação ao produtor rural, possibilitando uma remuneração extra de até 20% para mais de 21 mil propriedades elegíveis.</t>
  </si>
  <si>
    <t>Expedições realizadas em 2025: ANSF (Rebio de Sooretama/ES e PE do Rio Doce/MG), Parides burchellanus (Bambuí e Serra da Canastra/MG) e Parides ascanius (Rebio Poço das Antas/RJ). A continuidade do projeto foi aprovada pela DIBIO na chamada de 2026 no âmbito do GEF Territórios, com adaptações nas localidades.</t>
  </si>
  <si>
    <t>Oficina de Integração PANIP-OEMAs realizada no final de 2025 e possibilidade de desenvolvimento de um Guia de Uso de Aplicação das AEs do PANIP no estado da Bahia (Priscilla) / Projeto Socioambiental de fomento a criação de abelhas sem ferrão na APA Joanes-Ipitanga (Portaria INEMA 27.666/2022, que tratou da Licença de Alteração do empreendimento da empresa Bridgestone do Brasil). Municípios de Candeias, São Sebastião do Passé, Simões Filho, Dias D’Ávila, Mata de São João e Camaçari; Projeto Socioambiental de Fortalecimento da Cadeia Produtiva da Meliponicultura em São Sebastião do Passé, BA (Marianna)</t>
  </si>
  <si>
    <t xml:space="preserve">O Projeto ‘Restauração de áreas com a utilização de espécies nativas da flora regional associadas aos Insetos Polinizadores’ no âmbito do Programa de Conversão de Multas Ambientais (PCMA) estará vigente até 2029. Porém, a escolha do projeto depende da decisão da pessoa praticante da infração ambiental e, portanto, pode ter uma baixa adesão ao longo dos anos. Até o momento o projeto só foi selecionado uma vez e gerou os produtos descritos na ação 2.12.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</si>
</sst>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416]mmmm\-yy;@"/>
    <numFmt numFmtId="165" formatCode="mm/yy"/>
    <numFmt numFmtId="166" formatCode="[$-416]mmmm\-yy"/>
  </numFmts>
  <fonts count="44"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12"/>
      <color theme="1"/>
      <name val="Calibri"/>
      <family val="2"/>
      <scheme val="minor"/>
    </font>
    <font>
      <sz val="14"/>
      <name val="Calibri"/>
      <family val="2"/>
      <scheme val="minor"/>
    </font>
    <font>
      <b/>
      <sz val="12"/>
      <color theme="1"/>
      <name val="Calibri"/>
      <family val="2"/>
      <scheme val="minor"/>
    </font>
    <font>
      <b/>
      <sz val="12"/>
      <name val="Calibri"/>
      <family val="2"/>
      <scheme val="minor"/>
    </font>
    <font>
      <b/>
      <sz val="14"/>
      <color theme="0"/>
      <name val="Calibri"/>
      <family val="2"/>
      <scheme val="minor"/>
    </font>
    <font>
      <b/>
      <sz val="12"/>
      <color theme="0"/>
      <name val="Calibri"/>
      <family val="2"/>
      <scheme val="minor"/>
    </font>
    <font>
      <b/>
      <sz val="16"/>
      <name val="Calibri"/>
      <family val="2"/>
      <scheme val="minor"/>
    </font>
    <font>
      <sz val="11"/>
      <color rgb="FFFF0000"/>
      <name val="Calibri"/>
      <family val="2"/>
      <scheme val="minor"/>
    </font>
    <font>
      <b/>
      <sz val="11"/>
      <color rgb="FFFF0000"/>
      <name val="Calibri"/>
      <family val="2"/>
      <scheme val="minor"/>
    </font>
    <font>
      <sz val="12"/>
      <color theme="0"/>
      <name val="Calibri"/>
      <family val="2"/>
      <scheme val="minor"/>
    </font>
    <font>
      <sz val="12"/>
      <name val="Calibri"/>
      <family val="2"/>
      <scheme val="minor"/>
    </font>
    <font>
      <sz val="11"/>
      <name val="Calibri"/>
      <family val="2"/>
      <scheme val="minor"/>
    </font>
    <font>
      <b/>
      <sz val="16"/>
      <color theme="0"/>
      <name val="Calibri"/>
      <family val="2"/>
      <scheme val="minor"/>
    </font>
    <font>
      <b/>
      <sz val="16"/>
      <color theme="1"/>
      <name val="Calibri"/>
      <family val="2"/>
      <scheme val="minor"/>
    </font>
    <font>
      <sz val="14"/>
      <color theme="1"/>
      <name val="Calibri"/>
      <family val="2"/>
      <scheme val="minor"/>
    </font>
    <font>
      <b/>
      <sz val="18"/>
      <color theme="1"/>
      <name val="Calibri"/>
      <family val="2"/>
      <scheme val="minor"/>
    </font>
    <font>
      <sz val="12"/>
      <name val="Calibri"/>
      <family val="2"/>
    </font>
    <font>
      <sz val="10"/>
      <name val="Arial"/>
      <family val="2"/>
    </font>
    <font>
      <b/>
      <sz val="12"/>
      <color rgb="FFFFFFFF"/>
      <name val="Calibri"/>
      <family val="2"/>
      <scheme val="minor"/>
    </font>
    <font>
      <b/>
      <sz val="18"/>
      <color rgb="FF003366"/>
      <name val="Calibri"/>
      <family val="2"/>
    </font>
    <font>
      <b/>
      <sz val="14"/>
      <color rgb="FF003366"/>
      <name val="Calibri"/>
      <family val="2"/>
    </font>
    <font>
      <sz val="11"/>
      <color rgb="FF000000"/>
      <name val="Calibri"/>
      <family val="2"/>
      <scheme val="minor"/>
    </font>
    <font>
      <sz val="12"/>
      <color rgb="FF000000"/>
      <name val="Calibri"/>
      <family val="2"/>
      <scheme val="minor"/>
    </font>
    <font>
      <b/>
      <sz val="14"/>
      <color rgb="FF000000"/>
      <name val="Calibri"/>
      <family val="2"/>
      <scheme val="minor"/>
    </font>
    <font>
      <b/>
      <sz val="12"/>
      <color theme="0"/>
      <name val="Calibri"/>
      <family val="2"/>
    </font>
    <font>
      <b/>
      <sz val="12"/>
      <color rgb="FF000000"/>
      <name val="Calibri"/>
      <family val="2"/>
    </font>
    <font>
      <sz val="12"/>
      <color rgb="FF000000"/>
      <name val="Calibri"/>
      <family val="2"/>
    </font>
    <font>
      <u/>
      <sz val="12"/>
      <name val="Calibri"/>
      <family val="2"/>
    </font>
    <font>
      <b/>
      <sz val="12"/>
      <color rgb="FF000000"/>
      <name val="Calibri"/>
      <family val="2"/>
    </font>
    <font>
      <b/>
      <i/>
      <sz val="12"/>
      <color rgb="FF000000"/>
      <name val="Calibri"/>
      <family val="2"/>
    </font>
    <font>
      <i/>
      <sz val="12"/>
      <color rgb="FF000000"/>
      <name val="Calibri"/>
      <family val="2"/>
    </font>
    <font>
      <sz val="11"/>
      <color theme="1"/>
      <name val="Calibri"/>
      <family val="2"/>
    </font>
    <font>
      <sz val="8"/>
      <name val="Calibri"/>
      <family val="2"/>
      <scheme val="minor"/>
    </font>
    <font>
      <u/>
      <sz val="11"/>
      <color theme="10"/>
      <name val="Calibri"/>
      <family val="2"/>
    </font>
    <font>
      <strike/>
      <sz val="11"/>
      <color theme="1"/>
      <name val="Calibri"/>
      <family val="2"/>
    </font>
    <font>
      <sz val="11"/>
      <name val="Calibri"/>
      <family val="2"/>
    </font>
    <font>
      <u/>
      <sz val="11"/>
      <color rgb="FF0000FF"/>
      <name val="Calibri"/>
      <family val="2"/>
    </font>
    <font>
      <sz val="11"/>
      <color rgb="FF000000"/>
      <name val="Calibri"/>
      <family val="2"/>
    </font>
    <font>
      <sz val="11"/>
      <color rgb="FFFF0000"/>
      <name val="Calibri"/>
      <family val="2"/>
    </font>
  </fonts>
  <fills count="26">
    <fill>
      <patternFill patternType="none"/>
    </fill>
    <fill>
      <patternFill patternType="gray125"/>
    </fill>
    <fill>
      <patternFill patternType="solid">
        <fgColor theme="0" tint="-4.9989318521683403E-2"/>
        <bgColor indexed="64"/>
      </patternFill>
    </fill>
    <fill>
      <patternFill patternType="solid">
        <fgColor theme="0" tint="-0.34998626667073579"/>
        <bgColor indexed="64"/>
      </patternFill>
    </fill>
    <fill>
      <patternFill patternType="solid">
        <fgColor theme="0"/>
        <bgColor indexed="64"/>
      </patternFill>
    </fill>
    <fill>
      <patternFill patternType="solid">
        <fgColor theme="6" tint="0.39997558519241921"/>
        <bgColor indexed="64"/>
      </patternFill>
    </fill>
    <fill>
      <patternFill patternType="solid">
        <fgColor rgb="FFFF0000"/>
        <bgColor indexed="64"/>
      </patternFill>
    </fill>
    <fill>
      <patternFill patternType="solid">
        <fgColor rgb="FFFFC000"/>
        <bgColor indexed="64"/>
      </patternFill>
    </fill>
    <fill>
      <patternFill patternType="solid">
        <fgColor rgb="FF92D050"/>
        <bgColor indexed="64"/>
      </patternFill>
    </fill>
    <fill>
      <patternFill patternType="solid">
        <fgColor rgb="FF0070C0"/>
        <bgColor indexed="64"/>
      </patternFill>
    </fill>
    <fill>
      <patternFill patternType="solid">
        <fgColor theme="9" tint="0.79998168889431442"/>
        <bgColor indexed="64"/>
      </patternFill>
    </fill>
    <fill>
      <patternFill patternType="solid">
        <fgColor rgb="FFB15407"/>
        <bgColor indexed="64"/>
      </patternFill>
    </fill>
    <fill>
      <patternFill patternType="solid">
        <fgColor rgb="FFFF99CC"/>
        <bgColor indexed="64"/>
      </patternFill>
    </fill>
    <fill>
      <patternFill patternType="solid">
        <fgColor rgb="FF7030A0"/>
        <bgColor indexed="64"/>
      </patternFill>
    </fill>
    <fill>
      <patternFill patternType="solid">
        <fgColor rgb="FF006600"/>
        <bgColor indexed="64"/>
      </patternFill>
    </fill>
    <fill>
      <patternFill patternType="solid">
        <fgColor theme="6" tint="0.39997558519241921"/>
        <bgColor rgb="FF93C47D"/>
      </patternFill>
    </fill>
    <fill>
      <patternFill patternType="solid">
        <fgColor rgb="FF006600"/>
        <bgColor rgb="FF93C47D"/>
      </patternFill>
    </fill>
    <fill>
      <patternFill patternType="solid">
        <fgColor indexed="27"/>
        <bgColor indexed="41"/>
      </patternFill>
    </fill>
    <fill>
      <patternFill patternType="solid">
        <fgColor theme="0"/>
        <bgColor rgb="FF000000"/>
      </patternFill>
    </fill>
    <fill>
      <patternFill patternType="solid">
        <fgColor rgb="FF003366"/>
        <bgColor indexed="64"/>
      </patternFill>
    </fill>
    <fill>
      <patternFill patternType="solid">
        <fgColor theme="4" tint="0.39997558519241921"/>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rgb="FF548235"/>
        <bgColor rgb="FF000000"/>
      </patternFill>
    </fill>
    <fill>
      <patternFill patternType="solid">
        <fgColor rgb="FFE2EFDA"/>
        <bgColor rgb="FFE2EFDA"/>
      </patternFill>
    </fill>
    <fill>
      <patternFill patternType="solid">
        <fgColor rgb="FFC6E0B4"/>
        <bgColor rgb="FFC6E0B4"/>
      </patternFill>
    </fill>
  </fills>
  <borders count="7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right style="medium">
        <color indexed="64"/>
      </right>
      <top/>
      <bottom style="medium">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style="thin">
        <color indexed="64"/>
      </right>
      <top style="thin">
        <color indexed="64"/>
      </top>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8"/>
      </left>
      <right/>
      <top/>
      <bottom style="medium">
        <color indexed="8"/>
      </bottom>
      <diagonal/>
    </border>
    <border>
      <left style="thin">
        <color theme="0"/>
      </left>
      <right style="thin">
        <color theme="0"/>
      </right>
      <top style="thin">
        <color theme="0"/>
      </top>
      <bottom style="thin">
        <color theme="0"/>
      </bottom>
      <diagonal/>
    </border>
    <border>
      <left/>
      <right/>
      <top/>
      <bottom style="thin">
        <color rgb="FFFFFFFF"/>
      </bottom>
      <diagonal/>
    </border>
    <border>
      <left style="thin">
        <color indexed="64"/>
      </left>
      <right style="medium">
        <color indexed="64"/>
      </right>
      <top/>
      <bottom style="medium">
        <color indexed="64"/>
      </bottom>
      <diagonal/>
    </border>
    <border>
      <left style="thin">
        <color theme="0"/>
      </left>
      <right/>
      <top style="thin">
        <color theme="0"/>
      </top>
      <bottom style="thin">
        <color theme="0"/>
      </bottom>
      <diagonal/>
    </border>
    <border>
      <left/>
      <right/>
      <top style="thin">
        <color theme="0"/>
      </top>
      <bottom style="thin">
        <color theme="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top/>
      <bottom style="double">
        <color rgb="FF000000"/>
      </bottom>
      <diagonal/>
    </border>
    <border>
      <left style="medium">
        <color indexed="64"/>
      </left>
      <right style="thin">
        <color indexed="64"/>
      </right>
      <top/>
      <bottom/>
      <diagonal/>
    </border>
    <border>
      <left style="medium">
        <color indexed="64"/>
      </left>
      <right/>
      <top style="medium">
        <color indexed="64"/>
      </top>
      <bottom style="thin">
        <color theme="0"/>
      </bottom>
      <diagonal/>
    </border>
    <border>
      <left/>
      <right/>
      <top style="medium">
        <color indexed="64"/>
      </top>
      <bottom style="thin">
        <color theme="0"/>
      </bottom>
      <diagonal/>
    </border>
    <border>
      <left/>
      <right style="medium">
        <color indexed="64"/>
      </right>
      <top style="medium">
        <color indexed="64"/>
      </top>
      <bottom style="thin">
        <color theme="0"/>
      </bottom>
      <diagonal/>
    </border>
    <border>
      <left style="thin">
        <color theme="0"/>
      </left>
      <right style="medium">
        <color indexed="64"/>
      </right>
      <top style="thin">
        <color theme="0"/>
      </top>
      <bottom style="thin">
        <color theme="0"/>
      </bottom>
      <diagonal/>
    </border>
    <border>
      <left style="medium">
        <color indexed="64"/>
      </left>
      <right style="thin">
        <color theme="0"/>
      </right>
      <top style="thin">
        <color theme="0"/>
      </top>
      <bottom style="thin">
        <color theme="0"/>
      </bottom>
      <diagonal/>
    </border>
    <border>
      <left style="medium">
        <color indexed="64"/>
      </left>
      <right style="thin">
        <color theme="0"/>
      </right>
      <top/>
      <bottom style="thin">
        <color theme="0"/>
      </bottom>
      <diagonal/>
    </border>
    <border>
      <left style="medium">
        <color indexed="64"/>
      </left>
      <right style="thin">
        <color theme="0"/>
      </right>
      <top/>
      <bottom/>
      <diagonal/>
    </border>
    <border>
      <left style="medium">
        <color indexed="64"/>
      </left>
      <right style="thin">
        <color theme="0"/>
      </right>
      <top style="thin">
        <color theme="0"/>
      </top>
      <bottom/>
      <diagonal/>
    </border>
    <border>
      <left style="medium">
        <color indexed="64"/>
      </left>
      <right style="medium">
        <color indexed="64"/>
      </right>
      <top style="medium">
        <color indexed="64"/>
      </top>
      <bottom/>
      <diagonal/>
    </border>
    <border>
      <left style="medium">
        <color indexed="64"/>
      </left>
      <right style="thin">
        <color theme="0"/>
      </right>
      <top style="medium">
        <color indexed="64"/>
      </top>
      <bottom/>
      <diagonal/>
    </border>
    <border>
      <left/>
      <right style="thin">
        <color theme="0"/>
      </right>
      <top style="medium">
        <color indexed="64"/>
      </top>
      <bottom/>
      <diagonal/>
    </border>
    <border>
      <left style="thin">
        <color theme="0"/>
      </left>
      <right style="medium">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rgb="FFFFFFFF"/>
      </right>
      <top style="thin">
        <color rgb="FFFFFFFF"/>
      </top>
      <bottom style="thin">
        <color rgb="FFFFFFFF"/>
      </bottom>
      <diagonal/>
    </border>
    <border>
      <left style="thin">
        <color rgb="FFFFFFFF"/>
      </left>
      <right/>
      <top style="thin">
        <color rgb="FFFFFFFF"/>
      </top>
      <bottom style="thin">
        <color rgb="FFFFFFFF"/>
      </bottom>
      <diagonal/>
    </border>
    <border>
      <left/>
      <right/>
      <top style="thin">
        <color theme="0"/>
      </top>
      <bottom/>
      <diagonal/>
    </border>
    <border>
      <left/>
      <right style="thin">
        <color theme="0"/>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right/>
      <top style="thin">
        <color indexed="64"/>
      </top>
      <bottom style="medium">
        <color indexed="64"/>
      </bottom>
      <diagonal/>
    </border>
    <border>
      <left/>
      <right/>
      <top style="medium">
        <color indexed="64"/>
      </top>
      <bottom style="double">
        <color indexed="64"/>
      </bottom>
      <diagonal/>
    </border>
    <border>
      <left style="thin">
        <color rgb="FFFFFFFF"/>
      </left>
      <right/>
      <top style="thin">
        <color rgb="FFFFFFFF"/>
      </top>
      <bottom style="thick">
        <color rgb="FFFFFFFF"/>
      </bottom>
      <diagonal/>
    </border>
    <border>
      <left/>
      <right/>
      <top style="thin">
        <color rgb="FFFFFFFF"/>
      </top>
      <bottom style="thick">
        <color rgb="FFFFFFFF"/>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medium">
        <color rgb="FF000000"/>
      </top>
      <bottom/>
      <diagonal/>
    </border>
  </borders>
  <cellStyleXfs count="5">
    <xf numFmtId="0" fontId="0" fillId="0" borderId="0"/>
    <xf numFmtId="9" fontId="1" fillId="0" borderId="0" applyFont="0" applyFill="0" applyBorder="0" applyAlignment="0" applyProtection="0"/>
    <xf numFmtId="0" fontId="1" fillId="0" borderId="0"/>
    <xf numFmtId="0" fontId="22" fillId="0" borderId="0"/>
    <xf numFmtId="0" fontId="22" fillId="17" borderId="32">
      <alignment horizontal="center" vertical="center" wrapText="1"/>
    </xf>
  </cellStyleXfs>
  <cellXfs count="294">
    <xf numFmtId="0" fontId="0" fillId="0" borderId="0" xfId="0"/>
    <xf numFmtId="0" fontId="0" fillId="4" borderId="0" xfId="0" applyFill="1"/>
    <xf numFmtId="0" fontId="0" fillId="0" borderId="0" xfId="0" applyAlignment="1">
      <alignment vertical="center"/>
    </xf>
    <xf numFmtId="0" fontId="12" fillId="0" borderId="0" xfId="0" applyFont="1" applyAlignment="1">
      <alignment horizontal="center" wrapText="1"/>
    </xf>
    <xf numFmtId="9" fontId="5" fillId="0" borderId="0" xfId="1" applyFont="1" applyBorder="1" applyAlignment="1">
      <alignment horizontal="center"/>
    </xf>
    <xf numFmtId="9" fontId="0" fillId="0" borderId="0" xfId="0" applyNumberFormat="1" applyAlignment="1">
      <alignment horizontal="center"/>
    </xf>
    <xf numFmtId="0" fontId="2" fillId="0" borderId="0" xfId="0" applyFont="1" applyAlignment="1">
      <alignment horizontal="center" vertical="center"/>
    </xf>
    <xf numFmtId="0" fontId="12" fillId="0" borderId="0" xfId="0" applyFont="1"/>
    <xf numFmtId="0" fontId="0" fillId="0" borderId="0" xfId="0" applyAlignment="1">
      <alignment wrapText="1"/>
    </xf>
    <xf numFmtId="0" fontId="6" fillId="0" borderId="0" xfId="0" applyFont="1" applyAlignment="1">
      <alignment vertical="center" wrapText="1"/>
    </xf>
    <xf numFmtId="0" fontId="0" fillId="0" borderId="0" xfId="0" applyAlignment="1">
      <alignment horizontal="left" vertical="center"/>
    </xf>
    <xf numFmtId="0" fontId="4" fillId="0" borderId="0" xfId="0" applyFont="1"/>
    <xf numFmtId="0" fontId="14" fillId="0" borderId="0" xfId="0" applyFont="1" applyAlignment="1">
      <alignment horizontal="left" vertical="center"/>
    </xf>
    <xf numFmtId="0" fontId="0" fillId="11" borderId="8" xfId="0" applyFill="1" applyBorder="1"/>
    <xf numFmtId="0" fontId="0" fillId="3" borderId="8" xfId="0" applyFill="1" applyBorder="1"/>
    <xf numFmtId="0" fontId="0" fillId="6" borderId="8" xfId="0" applyFill="1" applyBorder="1"/>
    <xf numFmtId="0" fontId="0" fillId="13" borderId="8" xfId="0" applyFill="1" applyBorder="1"/>
    <xf numFmtId="0" fontId="0" fillId="7" borderId="8" xfId="0" applyFill="1" applyBorder="1"/>
    <xf numFmtId="0" fontId="0" fillId="8" borderId="8" xfId="0" applyFill="1" applyBorder="1"/>
    <xf numFmtId="0" fontId="0" fillId="9" borderId="9" xfId="0" applyFill="1" applyBorder="1"/>
    <xf numFmtId="9" fontId="15" fillId="0" borderId="13" xfId="1" applyFont="1" applyBorder="1" applyAlignment="1">
      <alignment horizontal="center" vertical="center"/>
    </xf>
    <xf numFmtId="9" fontId="15" fillId="0" borderId="10" xfId="1" applyFont="1" applyBorder="1" applyAlignment="1">
      <alignment horizontal="center" vertical="center"/>
    </xf>
    <xf numFmtId="9" fontId="15" fillId="0" borderId="14" xfId="1" applyFont="1" applyBorder="1" applyAlignment="1">
      <alignment horizontal="center" vertical="center"/>
    </xf>
    <xf numFmtId="0" fontId="0" fillId="2" borderId="5" xfId="0" applyFill="1" applyBorder="1" applyAlignment="1">
      <alignment horizontal="center"/>
    </xf>
    <xf numFmtId="0" fontId="0" fillId="2" borderId="17" xfId="0" applyFill="1" applyBorder="1" applyAlignment="1">
      <alignment horizontal="center"/>
    </xf>
    <xf numFmtId="0" fontId="0" fillId="2" borderId="1" xfId="0" applyFill="1" applyBorder="1" applyAlignment="1">
      <alignment horizontal="center"/>
    </xf>
    <xf numFmtId="0" fontId="0" fillId="2" borderId="10" xfId="0" applyFill="1" applyBorder="1" applyAlignment="1">
      <alignment horizontal="center"/>
    </xf>
    <xf numFmtId="0" fontId="0" fillId="2" borderId="18" xfId="0" applyFill="1" applyBorder="1" applyAlignment="1">
      <alignment horizontal="center"/>
    </xf>
    <xf numFmtId="0" fontId="0" fillId="2" borderId="11" xfId="0" applyFill="1" applyBorder="1" applyAlignment="1">
      <alignment horizontal="center"/>
    </xf>
    <xf numFmtId="0" fontId="0" fillId="2" borderId="12" xfId="0" applyFill="1" applyBorder="1" applyAlignment="1">
      <alignment horizontal="center"/>
    </xf>
    <xf numFmtId="0" fontId="5" fillId="0" borderId="0" xfId="0" applyFont="1" applyAlignment="1">
      <alignment vertical="center"/>
    </xf>
    <xf numFmtId="0" fontId="5" fillId="0" borderId="16" xfId="0" applyFont="1" applyBorder="1" applyAlignment="1">
      <alignment vertical="center"/>
    </xf>
    <xf numFmtId="0" fontId="5" fillId="0" borderId="5" xfId="0" applyFont="1" applyBorder="1" applyAlignment="1">
      <alignment vertical="center"/>
    </xf>
    <xf numFmtId="0" fontId="0" fillId="0" borderId="1" xfId="0" applyBorder="1" applyAlignment="1">
      <alignment horizontal="center" vertical="center"/>
    </xf>
    <xf numFmtId="0" fontId="7" fillId="0" borderId="0" xfId="0" applyFont="1" applyAlignment="1">
      <alignment horizontal="center" vertical="center"/>
    </xf>
    <xf numFmtId="0" fontId="18" fillId="0" borderId="24" xfId="0" applyFont="1" applyBorder="1" applyAlignment="1">
      <alignment horizontal="left" vertical="center"/>
    </xf>
    <xf numFmtId="0" fontId="18" fillId="0" borderId="23" xfId="0" applyFont="1" applyBorder="1" applyAlignment="1">
      <alignment horizontal="left" vertical="center"/>
    </xf>
    <xf numFmtId="0" fontId="18" fillId="0" borderId="0" xfId="0" applyFont="1" applyAlignment="1">
      <alignment horizontal="left" vertical="center"/>
    </xf>
    <xf numFmtId="0" fontId="0" fillId="5" borderId="1" xfId="0" applyFill="1" applyBorder="1" applyAlignment="1">
      <alignment horizontal="center" vertical="center"/>
    </xf>
    <xf numFmtId="0" fontId="0" fillId="5" borderId="11" xfId="0" applyFill="1" applyBorder="1" applyAlignment="1">
      <alignment horizontal="center" vertical="center"/>
    </xf>
    <xf numFmtId="0" fontId="20" fillId="12" borderId="22" xfId="0" applyFont="1" applyFill="1" applyBorder="1" applyAlignment="1">
      <alignment horizontal="center" vertical="center"/>
    </xf>
    <xf numFmtId="0" fontId="20" fillId="0" borderId="23" xfId="0" applyFont="1" applyBorder="1" applyAlignment="1">
      <alignment horizontal="center" vertical="center"/>
    </xf>
    <xf numFmtId="0" fontId="20" fillId="0" borderId="15" xfId="0" applyFont="1" applyBorder="1" applyAlignment="1">
      <alignment horizontal="center" vertical="center"/>
    </xf>
    <xf numFmtId="0" fontId="0" fillId="0" borderId="0" xfId="0" applyAlignment="1">
      <alignment vertical="center" wrapText="1"/>
    </xf>
    <xf numFmtId="0" fontId="4" fillId="0" borderId="0" xfId="0" applyFont="1" applyAlignment="1">
      <alignment vertical="center"/>
    </xf>
    <xf numFmtId="0" fontId="0" fillId="0" borderId="3" xfId="0" applyBorder="1" applyAlignment="1">
      <alignment vertical="center"/>
    </xf>
    <xf numFmtId="0" fontId="0" fillId="0" borderId="3" xfId="0" applyBorder="1" applyAlignment="1" applyProtection="1">
      <alignment vertical="center"/>
      <protection locked="0"/>
    </xf>
    <xf numFmtId="0" fontId="5" fillId="0" borderId="3" xfId="0" applyFont="1" applyBorder="1" applyAlignment="1">
      <alignment horizontal="center" vertical="center"/>
    </xf>
    <xf numFmtId="0" fontId="0" fillId="0" borderId="1" xfId="0" applyBorder="1" applyAlignment="1">
      <alignment vertical="center"/>
    </xf>
    <xf numFmtId="0" fontId="0" fillId="0" borderId="0" xfId="0" applyAlignment="1">
      <alignment horizontal="center" vertical="center"/>
    </xf>
    <xf numFmtId="0" fontId="0" fillId="2" borderId="3" xfId="0" applyFill="1" applyBorder="1" applyAlignment="1">
      <alignment horizontal="center"/>
    </xf>
    <xf numFmtId="0" fontId="0" fillId="2" borderId="13" xfId="0" applyFill="1" applyBorder="1" applyAlignment="1">
      <alignment horizontal="center"/>
    </xf>
    <xf numFmtId="0" fontId="3" fillId="0" borderId="6" xfId="0" applyFont="1" applyBorder="1" applyAlignment="1">
      <alignment horizontal="center" vertical="center"/>
    </xf>
    <xf numFmtId="0" fontId="0" fillId="2" borderId="19" xfId="0" applyFill="1" applyBorder="1" applyAlignment="1">
      <alignment horizontal="center"/>
    </xf>
    <xf numFmtId="0" fontId="0" fillId="2" borderId="20" xfId="0" applyFill="1" applyBorder="1" applyAlignment="1">
      <alignment horizontal="center"/>
    </xf>
    <xf numFmtId="0" fontId="0" fillId="2" borderId="21" xfId="0" applyFill="1" applyBorder="1" applyAlignment="1">
      <alignment horizontal="center"/>
    </xf>
    <xf numFmtId="0" fontId="15" fillId="0" borderId="5" xfId="0" applyFont="1" applyBorder="1" applyAlignment="1">
      <alignment horizontal="center" vertical="center"/>
    </xf>
    <xf numFmtId="0" fontId="15" fillId="0" borderId="17" xfId="0" applyFont="1" applyBorder="1" applyAlignment="1">
      <alignment horizontal="center" vertical="center"/>
    </xf>
    <xf numFmtId="0" fontId="15" fillId="0" borderId="29" xfId="0" applyFont="1" applyBorder="1" applyAlignment="1">
      <alignment horizontal="center" vertical="center"/>
    </xf>
    <xf numFmtId="164" fontId="21" fillId="5" borderId="1" xfId="0" applyNumberFormat="1" applyFont="1" applyFill="1" applyBorder="1" applyAlignment="1">
      <alignment horizontal="center" vertical="center" wrapText="1"/>
    </xf>
    <xf numFmtId="164" fontId="21" fillId="5" borderId="11" xfId="0" applyNumberFormat="1" applyFont="1" applyFill="1" applyBorder="1" applyAlignment="1">
      <alignment horizontal="center" vertical="center" wrapText="1"/>
    </xf>
    <xf numFmtId="0" fontId="0" fillId="2" borderId="31" xfId="0" applyFill="1" applyBorder="1" applyAlignment="1">
      <alignment horizontal="center"/>
    </xf>
    <xf numFmtId="0" fontId="0" fillId="2" borderId="22" xfId="0" applyFill="1" applyBorder="1" applyAlignment="1">
      <alignment horizontal="center"/>
    </xf>
    <xf numFmtId="0" fontId="0" fillId="0" borderId="0" xfId="0" applyProtection="1">
      <protection locked="0"/>
    </xf>
    <xf numFmtId="9" fontId="15" fillId="0" borderId="13" xfId="1" applyFont="1" applyBorder="1" applyAlignment="1" applyProtection="1">
      <alignment horizontal="center" vertical="center"/>
    </xf>
    <xf numFmtId="9" fontId="5" fillId="0" borderId="0" xfId="1" applyFont="1" applyBorder="1" applyAlignment="1" applyProtection="1">
      <alignment horizontal="center"/>
    </xf>
    <xf numFmtId="9" fontId="15" fillId="0" borderId="10" xfId="1" applyFont="1" applyBorder="1" applyAlignment="1" applyProtection="1">
      <alignment horizontal="center" vertical="center"/>
    </xf>
    <xf numFmtId="9" fontId="15" fillId="0" borderId="14" xfId="1" applyFont="1" applyBorder="1" applyAlignment="1" applyProtection="1">
      <alignment horizontal="center" vertical="center"/>
    </xf>
    <xf numFmtId="0" fontId="0" fillId="0" borderId="3" xfId="0" applyBorder="1" applyAlignment="1">
      <alignment horizontal="center" vertical="center"/>
    </xf>
    <xf numFmtId="0" fontId="13" fillId="0" borderId="0" xfId="0" applyFont="1" applyAlignment="1">
      <alignment horizontal="center"/>
    </xf>
    <xf numFmtId="0" fontId="10" fillId="14" borderId="8" xfId="0" applyFont="1" applyFill="1" applyBorder="1" applyAlignment="1">
      <alignment horizontal="center" vertical="center"/>
    </xf>
    <xf numFmtId="0" fontId="26" fillId="15" borderId="33" xfId="0" applyFont="1" applyFill="1" applyBorder="1" applyAlignment="1">
      <alignment horizontal="left" vertical="center" wrapText="1"/>
    </xf>
    <xf numFmtId="0" fontId="17" fillId="19" borderId="0" xfId="0" applyFont="1" applyFill="1" applyAlignment="1">
      <alignment horizontal="left" vertical="center"/>
    </xf>
    <xf numFmtId="0" fontId="9" fillId="19" borderId="0" xfId="0" applyFont="1" applyFill="1" applyAlignment="1">
      <alignment horizontal="right" vertical="center"/>
    </xf>
    <xf numFmtId="0" fontId="0" fillId="19" borderId="0" xfId="0" applyFill="1" applyAlignment="1">
      <alignment vertical="center"/>
    </xf>
    <xf numFmtId="0" fontId="0" fillId="19" borderId="0" xfId="0" applyFill="1" applyAlignment="1">
      <alignment vertical="center" wrapText="1"/>
    </xf>
    <xf numFmtId="0" fontId="0" fillId="19" borderId="0" xfId="0" applyFill="1"/>
    <xf numFmtId="0" fontId="4" fillId="19" borderId="0" xfId="0" applyFont="1" applyFill="1"/>
    <xf numFmtId="0" fontId="2" fillId="19" borderId="37" xfId="0" applyFont="1" applyFill="1" applyBorder="1" applyAlignment="1">
      <alignment horizontal="center" vertical="center" wrapText="1"/>
    </xf>
    <xf numFmtId="0" fontId="2" fillId="19" borderId="36" xfId="0" applyFont="1" applyFill="1" applyBorder="1" applyAlignment="1">
      <alignment horizontal="center" vertical="center"/>
    </xf>
    <xf numFmtId="0" fontId="2" fillId="19" borderId="36" xfId="0" applyFont="1" applyFill="1" applyBorder="1" applyAlignment="1">
      <alignment horizontal="center" vertical="center" wrapText="1"/>
    </xf>
    <xf numFmtId="0" fontId="2" fillId="19" borderId="50" xfId="0" applyFont="1" applyFill="1" applyBorder="1" applyAlignment="1">
      <alignment horizontal="center" vertical="center"/>
    </xf>
    <xf numFmtId="0" fontId="2" fillId="19" borderId="51" xfId="0" applyFont="1" applyFill="1" applyBorder="1" applyAlignment="1">
      <alignment horizontal="center" vertical="center"/>
    </xf>
    <xf numFmtId="0" fontId="4" fillId="11" borderId="52" xfId="0" applyFont="1" applyFill="1" applyBorder="1" applyAlignment="1">
      <alignment horizontal="left" vertical="center"/>
    </xf>
    <xf numFmtId="0" fontId="0" fillId="3" borderId="53" xfId="0" applyFill="1" applyBorder="1" applyAlignment="1">
      <alignment horizontal="left" vertical="center"/>
    </xf>
    <xf numFmtId="0" fontId="0" fillId="6" borderId="51" xfId="0" applyFill="1" applyBorder="1" applyAlignment="1">
      <alignment horizontal="left" vertical="center"/>
    </xf>
    <xf numFmtId="0" fontId="0" fillId="7" borderId="51" xfId="0" applyFill="1" applyBorder="1" applyAlignment="1">
      <alignment horizontal="left" vertical="center"/>
    </xf>
    <xf numFmtId="0" fontId="0" fillId="8" borderId="53" xfId="0" applyFill="1" applyBorder="1" applyAlignment="1">
      <alignment horizontal="left" vertical="center"/>
    </xf>
    <xf numFmtId="0" fontId="4" fillId="9" borderId="54" xfId="0" applyFont="1" applyFill="1" applyBorder="1" applyAlignment="1">
      <alignment horizontal="left" vertical="center"/>
    </xf>
    <xf numFmtId="0" fontId="0" fillId="12" borderId="54" xfId="0" applyFill="1" applyBorder="1" applyAlignment="1">
      <alignment horizontal="left" vertical="center"/>
    </xf>
    <xf numFmtId="0" fontId="4" fillId="19" borderId="55" xfId="0" applyFont="1" applyFill="1" applyBorder="1" applyAlignment="1">
      <alignment horizontal="left" vertical="center" wrapText="1"/>
    </xf>
    <xf numFmtId="0" fontId="4" fillId="19" borderId="56" xfId="0" applyFont="1" applyFill="1" applyBorder="1" applyAlignment="1">
      <alignment horizontal="center" vertical="center"/>
    </xf>
    <xf numFmtId="9" fontId="4" fillId="19" borderId="28" xfId="0" applyNumberFormat="1" applyFont="1" applyFill="1" applyBorder="1" applyAlignment="1">
      <alignment horizontal="center" vertical="center"/>
    </xf>
    <xf numFmtId="0" fontId="4" fillId="19" borderId="57" xfId="0" applyFont="1" applyFill="1" applyBorder="1" applyAlignment="1">
      <alignment horizontal="center" vertical="center"/>
    </xf>
    <xf numFmtId="9" fontId="4" fillId="19" borderId="58" xfId="0" applyNumberFormat="1" applyFont="1" applyFill="1" applyBorder="1" applyAlignment="1">
      <alignment horizontal="center" vertical="center"/>
    </xf>
    <xf numFmtId="0" fontId="4" fillId="11" borderId="22" xfId="0" applyFont="1" applyFill="1" applyBorder="1" applyAlignment="1">
      <alignment horizontal="left" vertical="center"/>
    </xf>
    <xf numFmtId="0" fontId="4" fillId="11" borderId="31" xfId="0" applyFont="1" applyFill="1" applyBorder="1" applyAlignment="1">
      <alignment horizontal="left" vertical="center"/>
    </xf>
    <xf numFmtId="0" fontId="23" fillId="13" borderId="33" xfId="0" applyFont="1" applyFill="1" applyBorder="1" applyAlignment="1">
      <alignment horizontal="center" vertical="center" wrapText="1"/>
    </xf>
    <xf numFmtId="0" fontId="7" fillId="10" borderId="63" xfId="0" applyFont="1" applyFill="1" applyBorder="1" applyAlignment="1">
      <alignment horizontal="center" vertical="center" wrapText="1"/>
    </xf>
    <xf numFmtId="0" fontId="5" fillId="10" borderId="63" xfId="0" applyFont="1" applyFill="1" applyBorder="1" applyAlignment="1">
      <alignment vertical="center" wrapText="1"/>
    </xf>
    <xf numFmtId="9" fontId="4" fillId="19" borderId="9" xfId="0" applyNumberFormat="1" applyFont="1" applyFill="1" applyBorder="1" applyAlignment="1">
      <alignment horizontal="center" vertical="center"/>
    </xf>
    <xf numFmtId="0" fontId="4" fillId="13" borderId="51" xfId="0" applyFont="1" applyFill="1" applyBorder="1" applyAlignment="1">
      <alignment horizontal="left" vertical="center"/>
    </xf>
    <xf numFmtId="0" fontId="0" fillId="6" borderId="53" xfId="0" applyFill="1" applyBorder="1" applyAlignment="1">
      <alignment horizontal="left" vertical="center"/>
    </xf>
    <xf numFmtId="0" fontId="4" fillId="19" borderId="64" xfId="0" applyFont="1" applyFill="1" applyBorder="1" applyAlignment="1">
      <alignment horizontal="center" vertical="center"/>
    </xf>
    <xf numFmtId="0" fontId="4" fillId="19" borderId="6" xfId="0" applyFont="1" applyFill="1" applyBorder="1" applyAlignment="1">
      <alignment horizontal="left" vertical="center" wrapText="1"/>
    </xf>
    <xf numFmtId="0" fontId="2" fillId="19" borderId="7" xfId="0" applyFont="1" applyFill="1" applyBorder="1" applyAlignment="1">
      <alignment horizontal="center" vertical="center" wrapText="1"/>
    </xf>
    <xf numFmtId="0" fontId="2" fillId="19" borderId="6" xfId="0" applyFont="1" applyFill="1" applyBorder="1" applyAlignment="1">
      <alignment horizontal="center" vertical="center" wrapText="1"/>
    </xf>
    <xf numFmtId="0" fontId="11" fillId="0" borderId="45" xfId="0" applyFont="1" applyBorder="1" applyAlignment="1">
      <alignment vertical="center"/>
    </xf>
    <xf numFmtId="0" fontId="7" fillId="5" borderId="33" xfId="0" applyFont="1" applyFill="1" applyBorder="1" applyAlignment="1">
      <alignment horizontal="center" vertical="center"/>
    </xf>
    <xf numFmtId="0" fontId="7" fillId="5" borderId="33" xfId="0" applyFont="1" applyFill="1" applyBorder="1" applyAlignment="1">
      <alignment horizontal="center" vertical="center" wrapText="1"/>
    </xf>
    <xf numFmtId="0" fontId="8" fillId="5" borderId="33" xfId="0" applyFont="1" applyFill="1" applyBorder="1" applyAlignment="1">
      <alignment horizontal="center" vertical="center"/>
    </xf>
    <xf numFmtId="0" fontId="8" fillId="3" borderId="33" xfId="0" applyFont="1" applyFill="1" applyBorder="1" applyAlignment="1">
      <alignment horizontal="center" vertical="center" wrapText="1"/>
    </xf>
    <xf numFmtId="0" fontId="15" fillId="22" borderId="33" xfId="0" applyFont="1" applyFill="1" applyBorder="1" applyAlignment="1">
      <alignment vertical="center" wrapText="1"/>
    </xf>
    <xf numFmtId="0" fontId="8" fillId="6" borderId="33" xfId="0" applyFont="1" applyFill="1" applyBorder="1" applyAlignment="1">
      <alignment horizontal="center" vertical="center" wrapText="1"/>
    </xf>
    <xf numFmtId="0" fontId="8" fillId="7" borderId="33" xfId="0" applyFont="1" applyFill="1" applyBorder="1" applyAlignment="1">
      <alignment horizontal="center" vertical="center" wrapText="1"/>
    </xf>
    <xf numFmtId="1" fontId="8" fillId="8" borderId="33" xfId="0" applyNumberFormat="1" applyFont="1" applyFill="1" applyBorder="1" applyAlignment="1">
      <alignment horizontal="center" vertical="center" wrapText="1"/>
    </xf>
    <xf numFmtId="1" fontId="15" fillId="22" borderId="33" xfId="0" applyNumberFormat="1" applyFont="1" applyFill="1" applyBorder="1" applyAlignment="1">
      <alignment vertical="center" wrapText="1"/>
    </xf>
    <xf numFmtId="0" fontId="8" fillId="9" borderId="33" xfId="0" applyFont="1" applyFill="1" applyBorder="1" applyAlignment="1">
      <alignment horizontal="center" vertical="center" wrapText="1"/>
    </xf>
    <xf numFmtId="0" fontId="8" fillId="11" borderId="33" xfId="0" applyFont="1" applyFill="1" applyBorder="1" applyAlignment="1">
      <alignment horizontal="center" vertical="center" wrapText="1"/>
    </xf>
    <xf numFmtId="0" fontId="8" fillId="12" borderId="33" xfId="0" applyFont="1" applyFill="1" applyBorder="1" applyAlignment="1">
      <alignment horizontal="center" vertical="center" wrapText="1"/>
    </xf>
    <xf numFmtId="0" fontId="7" fillId="22" borderId="33" xfId="0" applyFont="1" applyFill="1" applyBorder="1" applyAlignment="1">
      <alignment horizontal="center" vertical="center" wrapText="1"/>
    </xf>
    <xf numFmtId="0" fontId="5" fillId="22" borderId="33" xfId="0" applyFont="1" applyFill="1" applyBorder="1" applyAlignment="1">
      <alignment vertical="center" wrapText="1"/>
    </xf>
    <xf numFmtId="0" fontId="7" fillId="10" borderId="33" xfId="0" applyFont="1" applyFill="1" applyBorder="1" applyAlignment="1">
      <alignment horizontal="center" vertical="center" wrapText="1"/>
    </xf>
    <xf numFmtId="0" fontId="5" fillId="10" borderId="33" xfId="0" applyFont="1" applyFill="1" applyBorder="1" applyAlignment="1">
      <alignment vertical="center" wrapText="1"/>
    </xf>
    <xf numFmtId="0" fontId="0" fillId="4" borderId="0" xfId="0" applyFill="1" applyAlignment="1">
      <alignment vertical="center"/>
    </xf>
    <xf numFmtId="0" fontId="8" fillId="4" borderId="0" xfId="0" applyFont="1" applyFill="1" applyAlignment="1">
      <alignment horizontal="center" vertical="center"/>
    </xf>
    <xf numFmtId="0" fontId="5" fillId="4" borderId="0" xfId="0" applyFont="1" applyFill="1" applyAlignment="1">
      <alignment horizontal="center" vertical="center" wrapText="1"/>
    </xf>
    <xf numFmtId="0" fontId="17" fillId="19" borderId="66" xfId="0" applyFont="1" applyFill="1" applyBorder="1" applyAlignment="1">
      <alignment horizontal="left" vertical="center"/>
    </xf>
    <xf numFmtId="0" fontId="11" fillId="4" borderId="67" xfId="0" applyFont="1" applyFill="1" applyBorder="1" applyAlignment="1">
      <alignment horizontal="left" vertical="center"/>
    </xf>
    <xf numFmtId="0" fontId="0" fillId="4" borderId="0" xfId="0" applyFill="1" applyAlignment="1">
      <alignment vertical="center" wrapText="1"/>
    </xf>
    <xf numFmtId="0" fontId="19" fillId="0" borderId="16" xfId="0" applyFont="1" applyBorder="1" applyAlignment="1">
      <alignment vertical="center"/>
    </xf>
    <xf numFmtId="0" fontId="19" fillId="0" borderId="5" xfId="0" applyFont="1" applyBorder="1" applyAlignment="1">
      <alignment vertical="center"/>
    </xf>
    <xf numFmtId="0" fontId="5" fillId="4" borderId="0" xfId="0" applyFont="1" applyFill="1" applyAlignment="1">
      <alignment vertical="center"/>
    </xf>
    <xf numFmtId="0" fontId="13" fillId="4" borderId="0" xfId="0" applyFont="1" applyFill="1" applyAlignment="1">
      <alignment horizontal="center"/>
    </xf>
    <xf numFmtId="0" fontId="12" fillId="4" borderId="0" xfId="0" applyFont="1" applyFill="1" applyAlignment="1">
      <alignment horizontal="center" wrapText="1"/>
    </xf>
    <xf numFmtId="0" fontId="2" fillId="4" borderId="0" xfId="0" applyFont="1" applyFill="1" applyAlignment="1">
      <alignment horizontal="center" vertical="center"/>
    </xf>
    <xf numFmtId="0" fontId="2" fillId="4" borderId="0" xfId="0" applyFont="1" applyFill="1" applyAlignment="1">
      <alignment horizontal="center" vertical="center" wrapText="1"/>
    </xf>
    <xf numFmtId="0" fontId="0" fillId="4" borderId="0" xfId="0" applyFill="1" applyAlignment="1">
      <alignment horizontal="left" vertical="center"/>
    </xf>
    <xf numFmtId="0" fontId="15" fillId="4" borderId="0" xfId="0" applyFont="1" applyFill="1" applyAlignment="1">
      <alignment horizontal="center" vertical="center"/>
    </xf>
    <xf numFmtId="9" fontId="15" fillId="4" borderId="0" xfId="1" applyFont="1" applyFill="1" applyBorder="1" applyAlignment="1">
      <alignment horizontal="center" vertical="center"/>
    </xf>
    <xf numFmtId="9" fontId="5" fillId="4" borderId="0" xfId="1" applyFont="1" applyFill="1" applyBorder="1" applyAlignment="1">
      <alignment horizontal="center"/>
    </xf>
    <xf numFmtId="0" fontId="4" fillId="4" borderId="0" xfId="0" applyFont="1" applyFill="1" applyAlignment="1">
      <alignment horizontal="left" vertical="center"/>
    </xf>
    <xf numFmtId="0" fontId="4" fillId="4" borderId="0" xfId="0" applyFont="1" applyFill="1" applyAlignment="1">
      <alignment horizontal="left" vertical="center" wrapText="1"/>
    </xf>
    <xf numFmtId="0" fontId="4" fillId="4" borderId="0" xfId="0" applyFont="1" applyFill="1" applyAlignment="1">
      <alignment horizontal="center" vertical="center"/>
    </xf>
    <xf numFmtId="9" fontId="4" fillId="4" borderId="0" xfId="0" applyNumberFormat="1" applyFont="1" applyFill="1" applyAlignment="1">
      <alignment horizontal="center" vertical="center"/>
    </xf>
    <xf numFmtId="9" fontId="0" fillId="4" borderId="0" xfId="0" applyNumberFormat="1" applyFill="1" applyAlignment="1">
      <alignment horizontal="center"/>
    </xf>
    <xf numFmtId="0" fontId="14" fillId="4" borderId="0" xfId="0" applyFont="1" applyFill="1" applyAlignment="1">
      <alignment horizontal="left" vertical="center"/>
    </xf>
    <xf numFmtId="0" fontId="3" fillId="4" borderId="0" xfId="0" applyFont="1" applyFill="1" applyAlignment="1">
      <alignment horizontal="center" vertical="center"/>
    </xf>
    <xf numFmtId="0" fontId="0" fillId="4" borderId="0" xfId="0" applyFill="1" applyAlignment="1">
      <alignment horizontal="center"/>
    </xf>
    <xf numFmtId="0" fontId="12" fillId="4" borderId="0" xfId="0" applyFont="1" applyFill="1"/>
    <xf numFmtId="0" fontId="30" fillId="24" borderId="61" xfId="0" applyFont="1" applyFill="1" applyBorder="1" applyAlignment="1">
      <alignment horizontal="center" vertical="center" wrapText="1"/>
    </xf>
    <xf numFmtId="0" fontId="31" fillId="24" borderId="62" xfId="0" applyFont="1" applyFill="1" applyBorder="1" applyAlignment="1">
      <alignment vertical="center" wrapText="1"/>
    </xf>
    <xf numFmtId="0" fontId="0" fillId="4" borderId="0" xfId="0" applyFill="1" applyAlignment="1">
      <alignment wrapText="1"/>
    </xf>
    <xf numFmtId="0" fontId="30" fillId="25" borderId="61" xfId="0" applyFont="1" applyFill="1" applyBorder="1" applyAlignment="1">
      <alignment horizontal="center" vertical="center" wrapText="1"/>
    </xf>
    <xf numFmtId="0" fontId="31" fillId="25" borderId="62" xfId="0" applyFont="1" applyFill="1" applyBorder="1" applyAlignment="1">
      <alignment vertical="center" wrapText="1"/>
    </xf>
    <xf numFmtId="0" fontId="33" fillId="24" borderId="61" xfId="0" applyFont="1" applyFill="1" applyBorder="1" applyAlignment="1">
      <alignment horizontal="center" vertical="center" wrapText="1"/>
    </xf>
    <xf numFmtId="0" fontId="33" fillId="25" borderId="61" xfId="0" applyFont="1" applyFill="1" applyBorder="1" applyAlignment="1">
      <alignment horizontal="center" vertical="center" wrapText="1"/>
    </xf>
    <xf numFmtId="0" fontId="36" fillId="0" borderId="70" xfId="0" applyFont="1" applyBorder="1" applyAlignment="1">
      <alignment horizontal="center" vertical="center"/>
    </xf>
    <xf numFmtId="0" fontId="36" fillId="0" borderId="70" xfId="0" applyFont="1" applyBorder="1" applyAlignment="1">
      <alignment vertical="center" wrapText="1"/>
    </xf>
    <xf numFmtId="17" fontId="36" fillId="0" borderId="70" xfId="0" applyNumberFormat="1" applyFont="1" applyBorder="1" applyAlignment="1">
      <alignment horizontal="center" vertical="center" wrapText="1"/>
    </xf>
    <xf numFmtId="0" fontId="36" fillId="0" borderId="70" xfId="0" applyFont="1" applyBorder="1" applyAlignment="1">
      <alignment horizontal="left" vertical="center" wrapText="1"/>
    </xf>
    <xf numFmtId="0" fontId="36" fillId="0" borderId="70" xfId="0" applyFont="1" applyBorder="1" applyAlignment="1">
      <alignment horizontal="center" vertical="center" wrapText="1"/>
    </xf>
    <xf numFmtId="0" fontId="36" fillId="0" borderId="71" xfId="0" applyFont="1" applyBorder="1" applyAlignment="1">
      <alignment horizontal="center" vertical="center"/>
    </xf>
    <xf numFmtId="0" fontId="36" fillId="0" borderId="71" xfId="0" applyFont="1" applyBorder="1" applyAlignment="1">
      <alignment vertical="center" wrapText="1"/>
    </xf>
    <xf numFmtId="17" fontId="36" fillId="0" borderId="71" xfId="0" applyNumberFormat="1" applyFont="1" applyBorder="1" applyAlignment="1">
      <alignment horizontal="center" vertical="center" wrapText="1"/>
    </xf>
    <xf numFmtId="0" fontId="36" fillId="0" borderId="71" xfId="0" applyFont="1" applyBorder="1" applyAlignment="1">
      <alignment horizontal="left" vertical="center" wrapText="1"/>
    </xf>
    <xf numFmtId="0" fontId="36" fillId="0" borderId="71" xfId="0" applyFont="1" applyBorder="1" applyAlignment="1">
      <alignment horizontal="center" vertical="center" wrapText="1"/>
    </xf>
    <xf numFmtId="0" fontId="38" fillId="0" borderId="71" xfId="0" applyFont="1" applyBorder="1" applyAlignment="1">
      <alignment vertical="center" wrapText="1"/>
    </xf>
    <xf numFmtId="0" fontId="40" fillId="0" borderId="70" xfId="0" applyFont="1" applyBorder="1" applyAlignment="1">
      <alignment horizontal="left" vertical="center" wrapText="1"/>
    </xf>
    <xf numFmtId="0" fontId="40" fillId="0" borderId="71" xfId="0" applyFont="1" applyBorder="1" applyAlignment="1">
      <alignment horizontal="left" vertical="center" wrapText="1"/>
    </xf>
    <xf numFmtId="0" fontId="36" fillId="0" borderId="0" xfId="0" applyFont="1" applyAlignment="1">
      <alignment vertical="center" wrapText="1"/>
    </xf>
    <xf numFmtId="0" fontId="40" fillId="0" borderId="70" xfId="0" applyFont="1" applyBorder="1" applyAlignment="1">
      <alignment vertical="center" wrapText="1"/>
    </xf>
    <xf numFmtId="0" fontId="40" fillId="0" borderId="71" xfId="0" applyFont="1" applyBorder="1" applyAlignment="1">
      <alignment vertical="center" wrapText="1"/>
    </xf>
    <xf numFmtId="0" fontId="41" fillId="0" borderId="71" xfId="0" applyFont="1" applyBorder="1" applyAlignment="1">
      <alignment vertical="center" wrapText="1"/>
    </xf>
    <xf numFmtId="0" fontId="42" fillId="0" borderId="71" xfId="0" applyFont="1" applyBorder="1" applyAlignment="1">
      <alignment vertical="center" wrapText="1"/>
    </xf>
    <xf numFmtId="0" fontId="42" fillId="0" borderId="70" xfId="0" applyFont="1" applyBorder="1" applyAlignment="1">
      <alignment vertical="center" wrapText="1"/>
    </xf>
    <xf numFmtId="17" fontId="36" fillId="0" borderId="71" xfId="0" applyNumberFormat="1" applyFont="1" applyBorder="1" applyAlignment="1">
      <alignment vertical="center" wrapText="1"/>
    </xf>
    <xf numFmtId="165" fontId="36" fillId="0" borderId="71" xfId="0" applyNumberFormat="1" applyFont="1" applyBorder="1" applyAlignment="1">
      <alignment vertical="center" wrapText="1"/>
    </xf>
    <xf numFmtId="17" fontId="43" fillId="0" borderId="70" xfId="0" applyNumberFormat="1" applyFont="1" applyBorder="1" applyAlignment="1">
      <alignment vertical="center" wrapText="1"/>
    </xf>
    <xf numFmtId="4" fontId="36" fillId="0" borderId="71" xfId="0" applyNumberFormat="1" applyFont="1" applyBorder="1" applyAlignment="1">
      <alignment horizontal="center" vertical="center" wrapText="1"/>
    </xf>
    <xf numFmtId="0" fontId="42" fillId="0" borderId="71" xfId="0" applyFont="1" applyBorder="1" applyAlignment="1">
      <alignment horizontal="center" vertical="center" wrapText="1"/>
    </xf>
    <xf numFmtId="166" fontId="36" fillId="0" borderId="71" xfId="0" applyNumberFormat="1" applyFont="1" applyBorder="1" applyAlignment="1">
      <alignment horizontal="center" vertical="center" wrapText="1"/>
    </xf>
    <xf numFmtId="0" fontId="43" fillId="0" borderId="71" xfId="0" applyFont="1" applyBorder="1" applyAlignment="1">
      <alignment horizontal="center" vertical="center" wrapText="1"/>
    </xf>
    <xf numFmtId="0" fontId="0" fillId="0" borderId="1" xfId="0" applyBorder="1" applyAlignment="1">
      <alignment vertical="center" wrapText="1"/>
    </xf>
    <xf numFmtId="0" fontId="0" fillId="0" borderId="3" xfId="0" applyBorder="1" applyAlignment="1">
      <alignment vertical="center" wrapText="1"/>
    </xf>
    <xf numFmtId="17" fontId="0" fillId="0" borderId="1" xfId="0" applyNumberFormat="1" applyBorder="1" applyAlignment="1">
      <alignment vertical="center"/>
    </xf>
    <xf numFmtId="17" fontId="0" fillId="0" borderId="3" xfId="0" applyNumberFormat="1" applyBorder="1" applyAlignment="1">
      <alignment vertical="center" wrapText="1"/>
    </xf>
    <xf numFmtId="17" fontId="0" fillId="0" borderId="1" xfId="0" applyNumberFormat="1" applyBorder="1" applyAlignment="1">
      <alignment vertical="center" wrapText="1"/>
    </xf>
    <xf numFmtId="0" fontId="16" fillId="0" borderId="3" xfId="0" applyFont="1" applyBorder="1" applyAlignment="1">
      <alignment vertical="center" wrapText="1"/>
    </xf>
    <xf numFmtId="0" fontId="26" fillId="0" borderId="0" xfId="0" applyFont="1" applyAlignment="1">
      <alignment wrapText="1"/>
    </xf>
    <xf numFmtId="0" fontId="16" fillId="0" borderId="1" xfId="0" applyFont="1" applyBorder="1" applyAlignment="1">
      <alignment vertical="center" wrapText="1"/>
    </xf>
    <xf numFmtId="17" fontId="16" fillId="0" borderId="1" xfId="0" applyNumberFormat="1" applyFont="1" applyBorder="1" applyAlignment="1">
      <alignment vertical="center" wrapText="1"/>
    </xf>
    <xf numFmtId="0" fontId="0" fillId="0" borderId="1" xfId="0" applyBorder="1" applyAlignment="1">
      <alignment horizontal="left" vertical="center"/>
    </xf>
    <xf numFmtId="0" fontId="15" fillId="5" borderId="44" xfId="0" applyFont="1" applyFill="1" applyBorder="1" applyAlignment="1">
      <alignment horizontal="center" vertical="center"/>
    </xf>
    <xf numFmtId="0" fontId="15" fillId="5" borderId="17" xfId="0" applyFont="1" applyFill="1" applyBorder="1" applyAlignment="1">
      <alignment horizontal="center" vertical="center"/>
    </xf>
    <xf numFmtId="0" fontId="5" fillId="5" borderId="4" xfId="0" applyFont="1" applyFill="1" applyBorder="1" applyAlignment="1">
      <alignment horizontal="center" vertical="center"/>
    </xf>
    <xf numFmtId="0" fontId="5" fillId="5" borderId="3" xfId="0" applyFont="1" applyFill="1" applyBorder="1" applyAlignment="1">
      <alignment horizontal="center" vertical="center"/>
    </xf>
    <xf numFmtId="0" fontId="7" fillId="5" borderId="4" xfId="0" applyFont="1" applyFill="1" applyBorder="1" applyAlignment="1">
      <alignment horizontal="center" vertical="center"/>
    </xf>
    <xf numFmtId="0" fontId="7" fillId="5" borderId="3" xfId="0" applyFont="1" applyFill="1" applyBorder="1" applyAlignment="1">
      <alignment horizontal="center" vertical="center"/>
    </xf>
    <xf numFmtId="0" fontId="5" fillId="5" borderId="4"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44" xfId="0" applyFont="1" applyFill="1" applyBorder="1" applyAlignment="1">
      <alignment horizontal="center" vertical="center"/>
    </xf>
    <xf numFmtId="0" fontId="5" fillId="5" borderId="17" xfId="0" applyFont="1" applyFill="1" applyBorder="1" applyAlignment="1">
      <alignment horizontal="center" vertical="center"/>
    </xf>
    <xf numFmtId="0" fontId="0" fillId="0" borderId="4"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15" fillId="5" borderId="4" xfId="0" applyFont="1" applyFill="1" applyBorder="1" applyAlignment="1">
      <alignment horizontal="center" vertical="center"/>
    </xf>
    <xf numFmtId="0" fontId="15" fillId="5" borderId="3" xfId="0" applyFont="1" applyFill="1" applyBorder="1" applyAlignment="1">
      <alignment horizontal="center" vertical="center"/>
    </xf>
    <xf numFmtId="0" fontId="17" fillId="19" borderId="0" xfId="0" applyFont="1" applyFill="1" applyAlignment="1">
      <alignment horizontal="left" vertical="center"/>
    </xf>
    <xf numFmtId="0" fontId="11" fillId="0" borderId="45" xfId="0" applyFont="1" applyBorder="1" applyAlignment="1">
      <alignment horizontal="left" vertical="center"/>
    </xf>
    <xf numFmtId="0" fontId="8" fillId="20" borderId="7" xfId="0" applyFont="1" applyFill="1" applyBorder="1" applyAlignment="1">
      <alignment horizontal="center" vertical="center"/>
    </xf>
    <xf numFmtId="0" fontId="8" fillId="20" borderId="8" xfId="0" applyFont="1" applyFill="1" applyBorder="1" applyAlignment="1">
      <alignment horizontal="center" vertical="center"/>
    </xf>
    <xf numFmtId="0" fontId="8" fillId="21" borderId="7" xfId="0" applyFont="1" applyFill="1" applyBorder="1" applyAlignment="1">
      <alignment horizontal="center" vertical="center"/>
    </xf>
    <xf numFmtId="0" fontId="8" fillId="21" borderId="8" xfId="0" applyFont="1" applyFill="1" applyBorder="1" applyAlignment="1">
      <alignment horizontal="center" vertical="center"/>
    </xf>
    <xf numFmtId="0" fontId="8" fillId="21" borderId="9" xfId="0" applyFont="1" applyFill="1" applyBorder="1" applyAlignment="1">
      <alignment horizontal="center" vertical="center"/>
    </xf>
    <xf numFmtId="0" fontId="5" fillId="5" borderId="27" xfId="0" applyFont="1" applyFill="1" applyBorder="1" applyAlignment="1">
      <alignment horizontal="center" vertical="center"/>
    </xf>
    <xf numFmtId="0" fontId="5" fillId="5" borderId="30" xfId="0" applyFont="1" applyFill="1" applyBorder="1" applyAlignment="1">
      <alignment horizontal="center" vertical="center"/>
    </xf>
    <xf numFmtId="0" fontId="5" fillId="5" borderId="41" xfId="0" applyFont="1" applyFill="1" applyBorder="1" applyAlignment="1">
      <alignment horizontal="center" vertical="center"/>
    </xf>
    <xf numFmtId="0" fontId="5" fillId="5" borderId="42" xfId="0" applyFont="1" applyFill="1" applyBorder="1" applyAlignment="1">
      <alignment horizontal="center" vertical="center"/>
    </xf>
    <xf numFmtId="0" fontId="5" fillId="5" borderId="27" xfId="0" applyFont="1" applyFill="1" applyBorder="1" applyAlignment="1">
      <alignment horizontal="center" vertical="center" wrapText="1"/>
    </xf>
    <xf numFmtId="0" fontId="5" fillId="5" borderId="30" xfId="0" applyFont="1" applyFill="1" applyBorder="1" applyAlignment="1">
      <alignment horizontal="center" vertical="center" wrapText="1"/>
    </xf>
    <xf numFmtId="0" fontId="5" fillId="5" borderId="25" xfId="0" applyFont="1" applyFill="1" applyBorder="1" applyAlignment="1">
      <alignment horizontal="center" vertical="center"/>
    </xf>
    <xf numFmtId="0" fontId="5" fillId="5" borderId="26" xfId="0" applyFont="1" applyFill="1" applyBorder="1" applyAlignment="1">
      <alignment horizontal="center" vertical="center"/>
    </xf>
    <xf numFmtId="0" fontId="15" fillId="5" borderId="25" xfId="0" applyFont="1" applyFill="1" applyBorder="1" applyAlignment="1">
      <alignment horizontal="center" vertical="center"/>
    </xf>
    <xf numFmtId="0" fontId="15" fillId="5" borderId="26" xfId="0" applyFont="1" applyFill="1" applyBorder="1" applyAlignment="1">
      <alignment horizontal="center" vertical="center"/>
    </xf>
    <xf numFmtId="0" fontId="5" fillId="10" borderId="2" xfId="0" applyFont="1" applyFill="1" applyBorder="1" applyAlignment="1">
      <alignment horizontal="center" vertical="center" wrapText="1"/>
    </xf>
    <xf numFmtId="0" fontId="5" fillId="10" borderId="30" xfId="0" applyFont="1" applyFill="1" applyBorder="1" applyAlignment="1">
      <alignment horizontal="center" vertical="center" wrapText="1"/>
    </xf>
    <xf numFmtId="0" fontId="18" fillId="12" borderId="38" xfId="0" applyFont="1" applyFill="1" applyBorder="1" applyAlignment="1">
      <alignment horizontal="left" vertical="center"/>
    </xf>
    <xf numFmtId="0" fontId="18" fillId="12" borderId="39" xfId="0" applyFont="1" applyFill="1" applyBorder="1" applyAlignment="1">
      <alignment horizontal="left" vertical="center"/>
    </xf>
    <xf numFmtId="0" fontId="18" fillId="12" borderId="40" xfId="0" applyFont="1" applyFill="1" applyBorder="1" applyAlignment="1">
      <alignment horizontal="left" vertical="center"/>
    </xf>
    <xf numFmtId="0" fontId="5" fillId="22" borderId="27" xfId="0" applyFont="1" applyFill="1" applyBorder="1" applyAlignment="1">
      <alignment horizontal="center" vertical="center" wrapText="1"/>
    </xf>
    <xf numFmtId="0" fontId="5" fillId="22" borderId="30" xfId="0" applyFont="1" applyFill="1" applyBorder="1" applyAlignment="1">
      <alignment horizontal="center" vertical="center" wrapText="1"/>
    </xf>
    <xf numFmtId="0" fontId="5" fillId="22" borderId="43" xfId="0" applyFont="1" applyFill="1" applyBorder="1" applyAlignment="1">
      <alignment horizontal="center" vertical="center" wrapText="1"/>
    </xf>
    <xf numFmtId="0" fontId="5" fillId="22" borderId="35" xfId="0" applyFont="1" applyFill="1" applyBorder="1" applyAlignment="1">
      <alignment horizontal="center" vertical="center" wrapText="1"/>
    </xf>
    <xf numFmtId="0" fontId="5" fillId="10" borderId="46" xfId="0" applyFont="1" applyFill="1" applyBorder="1" applyAlignment="1">
      <alignment horizontal="center" vertical="center" wrapText="1"/>
    </xf>
    <xf numFmtId="0" fontId="5" fillId="10" borderId="42" xfId="0" applyFont="1" applyFill="1" applyBorder="1" applyAlignment="1">
      <alignment horizontal="center" vertical="center" wrapText="1"/>
    </xf>
    <xf numFmtId="0" fontId="8" fillId="3" borderId="27" xfId="0" applyFont="1" applyFill="1" applyBorder="1" applyAlignment="1">
      <alignment horizontal="center" vertical="center" wrapText="1"/>
    </xf>
    <xf numFmtId="0" fontId="8" fillId="3" borderId="30" xfId="0" applyFont="1" applyFill="1" applyBorder="1" applyAlignment="1">
      <alignment horizontal="center" vertical="center" wrapText="1"/>
    </xf>
    <xf numFmtId="0" fontId="8" fillId="6" borderId="27" xfId="0" applyFont="1" applyFill="1" applyBorder="1" applyAlignment="1">
      <alignment horizontal="center" vertical="center" wrapText="1"/>
    </xf>
    <xf numFmtId="0" fontId="8" fillId="6" borderId="30" xfId="0" applyFont="1" applyFill="1" applyBorder="1" applyAlignment="1">
      <alignment horizontal="center" vertical="center" wrapText="1"/>
    </xf>
    <xf numFmtId="0" fontId="8" fillId="7" borderId="27" xfId="0" applyFont="1" applyFill="1" applyBorder="1" applyAlignment="1">
      <alignment horizontal="center" vertical="center" wrapText="1"/>
    </xf>
    <xf numFmtId="0" fontId="8" fillId="7" borderId="30" xfId="0" applyFont="1" applyFill="1" applyBorder="1" applyAlignment="1">
      <alignment horizontal="center" vertical="center" wrapText="1"/>
    </xf>
    <xf numFmtId="0" fontId="8" fillId="9" borderId="27" xfId="0" applyFont="1" applyFill="1" applyBorder="1" applyAlignment="1">
      <alignment horizontal="center" vertical="center" wrapText="1"/>
    </xf>
    <xf numFmtId="0" fontId="8" fillId="9" borderId="30" xfId="0" applyFont="1" applyFill="1" applyBorder="1" applyAlignment="1">
      <alignment horizontal="center" vertical="center" wrapText="1"/>
    </xf>
    <xf numFmtId="1" fontId="8" fillId="8" borderId="27" xfId="0" applyNumberFormat="1" applyFont="1" applyFill="1" applyBorder="1" applyAlignment="1">
      <alignment horizontal="center" vertical="center" wrapText="1"/>
    </xf>
    <xf numFmtId="1" fontId="8" fillId="8" borderId="30" xfId="0" applyNumberFormat="1" applyFont="1" applyFill="1" applyBorder="1" applyAlignment="1">
      <alignment horizontal="center" vertical="center" wrapText="1"/>
    </xf>
    <xf numFmtId="0" fontId="6" fillId="0" borderId="16" xfId="0" applyFont="1" applyBorder="1" applyAlignment="1">
      <alignment horizontal="left" vertical="center" wrapText="1"/>
    </xf>
    <xf numFmtId="0" fontId="6" fillId="0" borderId="5" xfId="0" applyFont="1" applyBorder="1" applyAlignment="1">
      <alignment horizontal="left" vertical="center" wrapText="1"/>
    </xf>
    <xf numFmtId="0" fontId="10" fillId="14" borderId="7" xfId="0" applyFont="1" applyFill="1" applyBorder="1" applyAlignment="1">
      <alignment horizontal="center" vertical="center"/>
    </xf>
    <xf numFmtId="0" fontId="10" fillId="14" borderId="8" xfId="0" applyFont="1" applyFill="1" applyBorder="1" applyAlignment="1">
      <alignment horizontal="center" vertical="center"/>
    </xf>
    <xf numFmtId="0" fontId="10" fillId="14" borderId="9" xfId="0" applyFont="1" applyFill="1" applyBorder="1" applyAlignment="1">
      <alignment horizontal="center" vertical="center"/>
    </xf>
    <xf numFmtId="0" fontId="8" fillId="11" borderId="27" xfId="0" applyFont="1" applyFill="1" applyBorder="1" applyAlignment="1">
      <alignment horizontal="center" vertical="center" wrapText="1"/>
    </xf>
    <xf numFmtId="0" fontId="8" fillId="11" borderId="30" xfId="0" applyFont="1" applyFill="1" applyBorder="1" applyAlignment="1">
      <alignment horizontal="center" vertical="center" wrapText="1"/>
    </xf>
    <xf numFmtId="0" fontId="36" fillId="0" borderId="74" xfId="0" applyFont="1" applyBorder="1" applyAlignment="1">
      <alignment horizontal="center" vertical="center" wrapText="1"/>
    </xf>
    <xf numFmtId="0" fontId="40" fillId="0" borderId="73" xfId="0" applyFont="1" applyBorder="1"/>
    <xf numFmtId="0" fontId="27" fillId="21" borderId="33" xfId="0" applyFont="1" applyFill="1" applyBorder="1" applyAlignment="1">
      <alignment horizontal="center" vertical="center" wrapText="1"/>
    </xf>
    <xf numFmtId="0" fontId="27" fillId="20" borderId="33" xfId="0" applyFont="1" applyFill="1" applyBorder="1" applyAlignment="1">
      <alignment horizontal="center" vertical="center" wrapText="1"/>
    </xf>
    <xf numFmtId="0" fontId="10" fillId="16" borderId="33" xfId="0" applyFont="1" applyFill="1" applyBorder="1" applyAlignment="1">
      <alignment horizontal="center" vertical="center" wrapText="1"/>
    </xf>
    <xf numFmtId="0" fontId="24" fillId="18" borderId="0" xfId="0" applyFont="1" applyFill="1" applyAlignment="1">
      <alignment horizontal="center" vertical="center"/>
    </xf>
    <xf numFmtId="0" fontId="25" fillId="18" borderId="0" xfId="0" applyFont="1" applyFill="1" applyAlignment="1">
      <alignment horizontal="center" vertical="center"/>
    </xf>
    <xf numFmtId="0" fontId="25" fillId="18" borderId="34" xfId="0" applyFont="1" applyFill="1" applyBorder="1" applyAlignment="1">
      <alignment horizontal="center" vertical="center"/>
    </xf>
    <xf numFmtId="0" fontId="29" fillId="23" borderId="68" xfId="0" applyFont="1" applyFill="1" applyBorder="1" applyAlignment="1">
      <alignment horizontal="center" vertical="center"/>
    </xf>
    <xf numFmtId="0" fontId="29" fillId="23" borderId="69" xfId="0" applyFont="1" applyFill="1" applyBorder="1" applyAlignment="1">
      <alignment horizontal="center" vertical="center"/>
    </xf>
    <xf numFmtId="0" fontId="36" fillId="0" borderId="72" xfId="0" applyFont="1" applyBorder="1" applyAlignment="1">
      <alignment horizontal="center" vertical="center" wrapText="1"/>
    </xf>
    <xf numFmtId="0" fontId="40" fillId="0" borderId="70" xfId="0" applyFont="1" applyBorder="1"/>
    <xf numFmtId="0" fontId="17" fillId="19" borderId="0" xfId="0" applyFont="1" applyFill="1" applyAlignment="1">
      <alignment horizontal="center" vertical="center"/>
    </xf>
    <xf numFmtId="0" fontId="5" fillId="0" borderId="16" xfId="0" applyFont="1" applyBorder="1" applyAlignment="1">
      <alignment horizontal="center" vertical="center"/>
    </xf>
    <xf numFmtId="0" fontId="5" fillId="0" borderId="5" xfId="0" applyFont="1" applyBorder="1" applyAlignment="1">
      <alignment horizontal="center" vertical="center"/>
    </xf>
    <xf numFmtId="0" fontId="16" fillId="0" borderId="59" xfId="0" applyFont="1" applyBorder="1" applyAlignment="1">
      <alignment horizontal="center" vertical="center"/>
    </xf>
    <xf numFmtId="0" fontId="16" fillId="0" borderId="60" xfId="0" applyFont="1" applyBorder="1" applyAlignment="1">
      <alignment horizontal="center" vertical="center"/>
    </xf>
    <xf numFmtId="0" fontId="16" fillId="0" borderId="23" xfId="0" applyFont="1" applyBorder="1" applyAlignment="1">
      <alignment horizontal="center" vertical="center"/>
    </xf>
    <xf numFmtId="0" fontId="16" fillId="0" borderId="15" xfId="0" applyFont="1" applyBorder="1" applyAlignment="1">
      <alignment horizontal="center" vertical="center"/>
    </xf>
    <xf numFmtId="0" fontId="18" fillId="0" borderId="16" xfId="0" applyFont="1" applyBorder="1" applyAlignment="1">
      <alignment horizontal="center"/>
    </xf>
    <xf numFmtId="0" fontId="13" fillId="0" borderId="0" xfId="0" applyFont="1" applyAlignment="1">
      <alignment horizontal="center"/>
    </xf>
    <xf numFmtId="0" fontId="9" fillId="19" borderId="47" xfId="0" applyFont="1" applyFill="1" applyBorder="1" applyAlignment="1">
      <alignment horizontal="center" vertical="center" wrapText="1"/>
    </xf>
    <xf numFmtId="0" fontId="9" fillId="19" borderId="48" xfId="0" applyFont="1" applyFill="1" applyBorder="1" applyAlignment="1">
      <alignment horizontal="center" vertical="center" wrapText="1"/>
    </xf>
    <xf numFmtId="0" fontId="9" fillId="19" borderId="49" xfId="0" applyFont="1" applyFill="1" applyBorder="1" applyAlignment="1">
      <alignment horizontal="center" vertical="center" wrapText="1"/>
    </xf>
    <xf numFmtId="0" fontId="2" fillId="19" borderId="0" xfId="0" applyFont="1" applyFill="1" applyAlignment="1">
      <alignment horizontal="center" vertical="center"/>
    </xf>
    <xf numFmtId="0" fontId="6" fillId="0" borderId="16" xfId="0" applyFont="1" applyBorder="1" applyAlignment="1">
      <alignment horizontal="center" vertical="center" wrapText="1"/>
    </xf>
    <xf numFmtId="0" fontId="6" fillId="0" borderId="5" xfId="0" applyFont="1" applyBorder="1" applyAlignment="1">
      <alignment horizontal="center" vertical="center" wrapText="1"/>
    </xf>
    <xf numFmtId="0" fontId="0" fillId="0" borderId="4"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27" xfId="0" applyBorder="1" applyAlignment="1">
      <alignment horizontal="center" vertical="center"/>
    </xf>
    <xf numFmtId="0" fontId="10" fillId="6" borderId="65" xfId="0" applyFont="1" applyFill="1" applyBorder="1" applyAlignment="1">
      <alignment horizontal="center" vertical="center" wrapText="1"/>
    </xf>
    <xf numFmtId="0" fontId="10" fillId="6" borderId="11" xfId="0" applyFont="1" applyFill="1" applyBorder="1" applyAlignment="1">
      <alignment horizontal="center" vertical="center" wrapText="1"/>
    </xf>
    <xf numFmtId="0" fontId="10" fillId="13" borderId="65" xfId="0" applyFont="1" applyFill="1" applyBorder="1" applyAlignment="1">
      <alignment horizontal="center" vertical="center" wrapText="1"/>
    </xf>
    <xf numFmtId="0" fontId="8" fillId="13" borderId="11" xfId="0" applyFont="1" applyFill="1" applyBorder="1" applyAlignment="1">
      <alignment horizontal="center" vertical="center" wrapText="1"/>
    </xf>
    <xf numFmtId="0" fontId="10" fillId="9" borderId="65" xfId="0" applyFont="1" applyFill="1" applyBorder="1" applyAlignment="1">
      <alignment horizontal="center" vertical="center" wrapText="1"/>
    </xf>
    <xf numFmtId="0" fontId="10" fillId="9" borderId="11" xfId="0" applyFont="1" applyFill="1" applyBorder="1" applyAlignment="1">
      <alignment horizontal="center" vertical="center" wrapText="1"/>
    </xf>
    <xf numFmtId="0" fontId="9" fillId="4" borderId="0" xfId="0" applyFont="1" applyFill="1" applyAlignment="1">
      <alignment horizontal="center" vertical="center" wrapText="1"/>
    </xf>
    <xf numFmtId="0" fontId="5" fillId="4" borderId="0" xfId="0" applyFont="1" applyFill="1" applyAlignment="1">
      <alignment horizontal="center" vertical="center"/>
    </xf>
    <xf numFmtId="0" fontId="0" fillId="0" borderId="3" xfId="0" applyFill="1" applyBorder="1" applyAlignment="1">
      <alignment vertical="center" wrapText="1"/>
    </xf>
    <xf numFmtId="0" fontId="0" fillId="0" borderId="1" xfId="0" applyFill="1" applyBorder="1" applyAlignment="1">
      <alignment vertical="center" wrapText="1"/>
    </xf>
  </cellXfs>
  <cellStyles count="5">
    <cellStyle name="Estilo 1" xfId="4" xr:uid="{00000000-0005-0000-0000-000000000000}"/>
    <cellStyle name="Normal" xfId="0" builtinId="0"/>
    <cellStyle name="Normal 2" xfId="2" xr:uid="{00000000-0005-0000-0000-000002000000}"/>
    <cellStyle name="Normal 3" xfId="3" xr:uid="{00000000-0005-0000-0000-000003000000}"/>
    <cellStyle name="Porcentagem" xfId="1" builtinId="5"/>
  </cellStyles>
  <dxfs count="50">
    <dxf>
      <font>
        <color theme="0"/>
      </font>
    </dxf>
    <dxf>
      <font>
        <color theme="0"/>
      </font>
    </dxf>
    <dxf>
      <font>
        <color theme="0"/>
      </font>
      <fill>
        <patternFill patternType="solid">
          <fgColor rgb="FFB15407"/>
          <bgColor rgb="FFB15407"/>
        </patternFill>
      </fill>
    </dxf>
    <dxf>
      <font>
        <color rgb="FF0070C0"/>
      </font>
      <fill>
        <patternFill>
          <bgColor rgb="FF0070C0"/>
        </patternFill>
      </fill>
    </dxf>
    <dxf>
      <font>
        <color rgb="FF7030A0"/>
      </font>
      <fill>
        <patternFill>
          <bgColor rgb="FF7030A0"/>
        </patternFill>
      </fill>
    </dxf>
    <dxf>
      <font>
        <color rgb="FFFF0000"/>
      </font>
      <fill>
        <patternFill>
          <bgColor rgb="FFFF0000"/>
        </patternFill>
      </fill>
    </dxf>
    <dxf>
      <font>
        <color theme="0"/>
      </font>
    </dxf>
    <dxf>
      <font>
        <color theme="0"/>
      </font>
      <fill>
        <patternFill patternType="solid">
          <fgColor rgb="FFB15407"/>
          <bgColor rgb="FFB15407"/>
        </patternFill>
      </fill>
    </dxf>
    <dxf>
      <font>
        <color rgb="FFB15407"/>
      </font>
      <fill>
        <patternFill patternType="solid">
          <fgColor rgb="FFB15407"/>
          <bgColor rgb="FFB15407"/>
        </patternFill>
      </fill>
    </dxf>
    <dxf>
      <font>
        <color theme="0"/>
      </font>
      <fill>
        <patternFill>
          <bgColor theme="9" tint="-0.499984740745262"/>
        </patternFill>
      </fill>
    </dxf>
    <dxf>
      <font>
        <color theme="0"/>
      </font>
      <fill>
        <patternFill>
          <bgColor theme="9" tint="-0.499984740745262"/>
        </patternFill>
      </fill>
    </dxf>
    <dxf>
      <font>
        <color rgb="FF0070C0"/>
      </font>
      <fill>
        <patternFill>
          <bgColor rgb="FF0070C0"/>
        </patternFill>
      </fill>
    </dxf>
    <dxf>
      <font>
        <color rgb="FF92D050"/>
      </font>
      <fill>
        <patternFill patternType="solid">
          <fgColor rgb="FF92D050"/>
          <bgColor rgb="FF92D050"/>
        </patternFill>
      </fill>
    </dxf>
    <dxf>
      <font>
        <color rgb="FFFFC000"/>
      </font>
      <fill>
        <patternFill>
          <bgColor rgb="FFFFC000"/>
        </patternFill>
      </fill>
    </dxf>
    <dxf>
      <font>
        <color rgb="FFFF0000"/>
      </font>
      <fill>
        <patternFill>
          <bgColor rgb="FFFF0000"/>
        </patternFill>
      </fill>
    </dxf>
    <dxf>
      <font>
        <color theme="0" tint="-0.34998626667073579"/>
      </font>
      <fill>
        <patternFill>
          <bgColor theme="0" tint="-0.34998626667073579"/>
        </patternFill>
      </fill>
    </dxf>
    <dxf>
      <font>
        <color theme="0"/>
      </font>
      <fill>
        <patternFill>
          <bgColor theme="0"/>
        </patternFill>
      </fill>
    </dxf>
    <dxf>
      <font>
        <color theme="0"/>
      </font>
      <fill>
        <patternFill patternType="solid">
          <fgColor rgb="FFB15407"/>
          <bgColor rgb="FFB15407"/>
        </patternFill>
      </fill>
    </dxf>
    <dxf>
      <font>
        <color theme="0"/>
      </font>
      <fill>
        <patternFill>
          <bgColor theme="9" tint="-0.499984740745262"/>
        </patternFill>
      </fill>
    </dxf>
    <dxf>
      <font>
        <color theme="0"/>
      </font>
      <fill>
        <patternFill>
          <bgColor theme="9" tint="-0.499984740745262"/>
        </patternFill>
      </fill>
    </dxf>
    <dxf>
      <font>
        <color rgb="FF0070C0"/>
      </font>
      <fill>
        <patternFill>
          <bgColor rgb="FF0070C0"/>
        </patternFill>
      </fill>
    </dxf>
    <dxf>
      <font>
        <color rgb="FF92D050"/>
      </font>
      <fill>
        <patternFill patternType="solid">
          <fgColor rgb="FF92D050"/>
          <bgColor rgb="FF92D050"/>
        </patternFill>
      </fill>
    </dxf>
    <dxf>
      <font>
        <color rgb="FFFFC000"/>
      </font>
      <fill>
        <patternFill>
          <bgColor rgb="FFFFC000"/>
        </patternFill>
      </fill>
    </dxf>
    <dxf>
      <font>
        <color rgb="FFFF0000"/>
      </font>
      <fill>
        <patternFill>
          <bgColor rgb="FFFF0000"/>
        </patternFill>
      </fill>
    </dxf>
    <dxf>
      <font>
        <color theme="0" tint="-0.34998626667073579"/>
      </font>
      <fill>
        <patternFill>
          <bgColor theme="0" tint="-0.34998626667073579"/>
        </patternFill>
      </fill>
    </dxf>
    <dxf>
      <font>
        <color theme="0"/>
      </font>
      <fill>
        <patternFill>
          <bgColor theme="0"/>
        </patternFill>
      </fill>
    </dxf>
    <dxf>
      <font>
        <color theme="0"/>
      </font>
      <fill>
        <patternFill patternType="solid">
          <fgColor rgb="FFB15407"/>
          <bgColor rgb="FFB15407"/>
        </patternFill>
      </fill>
    </dxf>
    <dxf>
      <font>
        <color theme="0"/>
      </font>
      <fill>
        <patternFill>
          <bgColor theme="9" tint="-0.499984740745262"/>
        </patternFill>
      </fill>
    </dxf>
    <dxf>
      <font>
        <color theme="0"/>
      </font>
      <fill>
        <patternFill>
          <bgColor theme="9" tint="-0.499984740745262"/>
        </patternFill>
      </fill>
    </dxf>
    <dxf>
      <font>
        <color rgb="FF0070C0"/>
      </font>
      <fill>
        <patternFill>
          <bgColor rgb="FF0070C0"/>
        </patternFill>
      </fill>
    </dxf>
    <dxf>
      <font>
        <color rgb="FF92D050"/>
      </font>
      <fill>
        <patternFill patternType="solid">
          <fgColor rgb="FF92D050"/>
          <bgColor rgb="FF92D050"/>
        </patternFill>
      </fill>
    </dxf>
    <dxf>
      <font>
        <color rgb="FFFFC000"/>
      </font>
      <fill>
        <patternFill>
          <bgColor rgb="FFFFC000"/>
        </patternFill>
      </fill>
    </dxf>
    <dxf>
      <font>
        <color rgb="FFFF0000"/>
      </font>
      <fill>
        <patternFill>
          <bgColor rgb="FFFF0000"/>
        </patternFill>
      </fill>
    </dxf>
    <dxf>
      <font>
        <color theme="0" tint="-0.34998626667073579"/>
      </font>
      <fill>
        <patternFill>
          <bgColor theme="0" tint="-0.34998626667073579"/>
        </patternFill>
      </fill>
    </dxf>
    <dxf>
      <font>
        <color theme="0"/>
      </font>
      <fill>
        <patternFill>
          <bgColor theme="0"/>
        </patternFill>
      </fill>
    </dxf>
    <dxf>
      <font>
        <color theme="0"/>
      </font>
      <fill>
        <patternFill patternType="solid">
          <fgColor rgb="FFB15407"/>
          <bgColor rgb="FFB15407"/>
        </patternFill>
      </fill>
    </dxf>
    <dxf>
      <font>
        <color theme="0"/>
      </font>
      <fill>
        <patternFill>
          <bgColor theme="9" tint="-0.499984740745262"/>
        </patternFill>
      </fill>
    </dxf>
    <dxf>
      <font>
        <color theme="0"/>
      </font>
      <fill>
        <patternFill>
          <bgColor theme="9" tint="-0.499984740745262"/>
        </patternFill>
      </fill>
    </dxf>
    <dxf>
      <font>
        <color rgb="FF0070C0"/>
      </font>
      <fill>
        <patternFill>
          <bgColor rgb="FF0070C0"/>
        </patternFill>
      </fill>
    </dxf>
    <dxf>
      <font>
        <color rgb="FF92D050"/>
      </font>
      <fill>
        <patternFill patternType="solid">
          <fgColor rgb="FF92D050"/>
          <bgColor rgb="FF92D050"/>
        </patternFill>
      </fill>
    </dxf>
    <dxf>
      <font>
        <color rgb="FFFFC000"/>
      </font>
      <fill>
        <patternFill>
          <bgColor rgb="FFFFC000"/>
        </patternFill>
      </fill>
    </dxf>
    <dxf>
      <font>
        <color rgb="FFFF0000"/>
      </font>
      <fill>
        <patternFill>
          <bgColor rgb="FFFF0000"/>
        </patternFill>
      </fill>
    </dxf>
    <dxf>
      <font>
        <color theme="0" tint="-0.34998626667073579"/>
      </font>
      <fill>
        <patternFill>
          <bgColor theme="0" tint="-0.34998626667073579"/>
        </patternFill>
      </fill>
    </dxf>
    <dxf>
      <fill>
        <patternFill patternType="solid">
          <fgColor rgb="FFC6E0B4"/>
          <bgColor rgb="FFC6E0B4"/>
        </patternFill>
      </fill>
    </dxf>
    <dxf>
      <fill>
        <patternFill patternType="solid">
          <fgColor rgb="FFC6E0B4"/>
          <bgColor rgb="FFC6E0B4"/>
        </patternFill>
      </fill>
    </dxf>
    <dxf>
      <font>
        <b/>
        <color rgb="FFFFFFFF"/>
      </font>
      <fill>
        <patternFill patternType="solid">
          <fgColor rgb="FF70AD47"/>
          <bgColor rgb="FF70AD47"/>
        </patternFill>
      </fill>
    </dxf>
    <dxf>
      <font>
        <b/>
        <color rgb="FFFFFFFF"/>
      </font>
      <fill>
        <patternFill patternType="solid">
          <fgColor rgb="FF70AD47"/>
          <bgColor rgb="FF70AD47"/>
        </patternFill>
      </fill>
    </dxf>
    <dxf>
      <font>
        <b/>
        <color rgb="FFFFFFFF"/>
      </font>
      <fill>
        <patternFill patternType="solid">
          <fgColor rgb="FF70AD47"/>
          <bgColor rgb="FF70AD47"/>
        </patternFill>
      </fill>
      <border>
        <top style="thick">
          <color rgb="FFFFFFFF"/>
        </top>
      </border>
    </dxf>
    <dxf>
      <font>
        <b/>
        <color rgb="FFFFFFFF"/>
      </font>
      <fill>
        <patternFill patternType="solid">
          <fgColor rgb="FF70AD47"/>
          <bgColor rgb="FF70AD47"/>
        </patternFill>
      </fill>
      <border>
        <bottom style="thick">
          <color rgb="FFFFFFFF"/>
        </bottom>
      </border>
    </dxf>
    <dxf>
      <font>
        <color rgb="FF000000"/>
      </font>
      <fill>
        <patternFill patternType="solid">
          <fgColor rgb="FFE2EFDA"/>
          <bgColor rgb="FFE2EFDA"/>
        </patternFill>
      </fill>
      <border>
        <vertical style="thin">
          <color rgb="FFFFFFFF"/>
        </vertical>
        <horizontal style="thin">
          <color rgb="FFFFFFFF"/>
        </horizontal>
      </border>
    </dxf>
  </dxfs>
  <tableStyles count="1" defaultTableStyle="TableStyleMedium2" defaultPivotStyle="PivotStyleLight16">
    <tableStyle name="TableStyleMedium14 2" pivot="0" count="7" xr9:uid="{00000000-0011-0000-FFFF-FFFF00000000}">
      <tableStyleElement type="wholeTable" dxfId="49"/>
      <tableStyleElement type="headerRow" dxfId="48"/>
      <tableStyleElement type="totalRow" dxfId="47"/>
      <tableStyleElement type="firstColumn" dxfId="46"/>
      <tableStyleElement type="lastColumn" dxfId="45"/>
      <tableStyleElement type="firstRowStripe" dxfId="44"/>
      <tableStyleElement type="firstColumnStripe" dxfId="43"/>
    </tableStyle>
  </tableStyles>
  <colors>
    <mruColors>
      <color rgb="FF003366"/>
      <color rgb="FFFF99CC"/>
      <color rgb="FF005AB4"/>
      <color rgb="FF006600"/>
      <color rgb="FFB15407"/>
      <color rgb="FF009900"/>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solidFill>
              <a:srgbClr val="B15407"/>
            </a:solidFill>
          </c:spPr>
          <c:invertIfNegative val="0"/>
          <c:cat>
            <c:strRef>
              <c:f>'Painel de Gestão - 1'!$C$32:$C$39</c:f>
              <c:strCache>
                <c:ptCount val="8"/>
                <c:pt idx="0">
                  <c:v>OBJETIVO 1</c:v>
                </c:pt>
                <c:pt idx="1">
                  <c:v>OBJETIVO 2</c:v>
                </c:pt>
                <c:pt idx="2">
                  <c:v>OBJETIVO 3</c:v>
                </c:pt>
                <c:pt idx="3">
                  <c:v>OBJETIVO 4</c:v>
                </c:pt>
                <c:pt idx="4">
                  <c:v>OBJETIVO 5</c:v>
                </c:pt>
                <c:pt idx="5">
                  <c:v>OBJETIVO 6</c:v>
                </c:pt>
                <c:pt idx="6">
                  <c:v>OBJETIVO 7</c:v>
                </c:pt>
                <c:pt idx="7">
                  <c:v>OBJETIVO 8</c:v>
                </c:pt>
              </c:strCache>
            </c:strRef>
          </c:cat>
          <c:val>
            <c:numRef>
              <c:f>'Painel de Gestão - 1'!$E$32:$E$39</c:f>
              <c:numCache>
                <c:formatCode>General</c:formatCode>
                <c:ptCount val="8"/>
                <c:pt idx="0">
                  <c:v>0</c:v>
                </c:pt>
                <c:pt idx="1">
                  <c:v>2</c:v>
                </c:pt>
                <c:pt idx="2">
                  <c:v>0</c:v>
                </c:pt>
                <c:pt idx="3">
                  <c:v>0</c:v>
                </c:pt>
                <c:pt idx="4">
                  <c:v>0</c:v>
                </c:pt>
                <c:pt idx="5">
                  <c:v>0</c:v>
                </c:pt>
                <c:pt idx="6">
                  <c:v>1</c:v>
                </c:pt>
                <c:pt idx="7">
                  <c:v>0</c:v>
                </c:pt>
              </c:numCache>
            </c:numRef>
          </c:val>
          <c:extLst>
            <c:ext xmlns:c16="http://schemas.microsoft.com/office/drawing/2014/chart" uri="{C3380CC4-5D6E-409C-BE32-E72D297353CC}">
              <c16:uniqueId val="{00000000-9FFB-45F9-AB43-E482C8921681}"/>
            </c:ext>
          </c:extLst>
        </c:ser>
        <c:ser>
          <c:idx val="1"/>
          <c:order val="1"/>
          <c:spPr>
            <a:solidFill>
              <a:schemeClr val="bg1">
                <a:lumMod val="65000"/>
              </a:schemeClr>
            </a:solidFill>
          </c:spPr>
          <c:invertIfNegative val="0"/>
          <c:cat>
            <c:strRef>
              <c:f>'Painel de Gestão - 1'!$C$32:$C$39</c:f>
              <c:strCache>
                <c:ptCount val="8"/>
                <c:pt idx="0">
                  <c:v>OBJETIVO 1</c:v>
                </c:pt>
                <c:pt idx="1">
                  <c:v>OBJETIVO 2</c:v>
                </c:pt>
                <c:pt idx="2">
                  <c:v>OBJETIVO 3</c:v>
                </c:pt>
                <c:pt idx="3">
                  <c:v>OBJETIVO 4</c:v>
                </c:pt>
                <c:pt idx="4">
                  <c:v>OBJETIVO 5</c:v>
                </c:pt>
                <c:pt idx="5">
                  <c:v>OBJETIVO 6</c:v>
                </c:pt>
                <c:pt idx="6">
                  <c:v>OBJETIVO 7</c:v>
                </c:pt>
                <c:pt idx="7">
                  <c:v>OBJETIVO 8</c:v>
                </c:pt>
              </c:strCache>
            </c:strRef>
          </c:cat>
          <c:val>
            <c:numRef>
              <c:f>'Painel de Gestão - 1'!$F$32:$F$39</c:f>
              <c:numCache>
                <c:formatCode>General</c:formatCode>
                <c:ptCount val="8"/>
                <c:pt idx="0">
                  <c:v>0</c:v>
                </c:pt>
                <c:pt idx="1">
                  <c:v>4</c:v>
                </c:pt>
                <c:pt idx="2">
                  <c:v>0</c:v>
                </c:pt>
                <c:pt idx="3">
                  <c:v>0</c:v>
                </c:pt>
                <c:pt idx="4">
                  <c:v>0</c:v>
                </c:pt>
                <c:pt idx="5">
                  <c:v>0</c:v>
                </c:pt>
                <c:pt idx="6">
                  <c:v>4</c:v>
                </c:pt>
                <c:pt idx="7">
                  <c:v>1</c:v>
                </c:pt>
              </c:numCache>
            </c:numRef>
          </c:val>
          <c:extLst>
            <c:ext xmlns:c16="http://schemas.microsoft.com/office/drawing/2014/chart" uri="{C3380CC4-5D6E-409C-BE32-E72D297353CC}">
              <c16:uniqueId val="{00000001-9FFB-45F9-AB43-E482C8921681}"/>
            </c:ext>
          </c:extLst>
        </c:ser>
        <c:ser>
          <c:idx val="2"/>
          <c:order val="2"/>
          <c:spPr>
            <a:solidFill>
              <a:srgbClr val="FF0000"/>
            </a:solidFill>
          </c:spPr>
          <c:invertIfNegative val="0"/>
          <c:cat>
            <c:strRef>
              <c:f>'Painel de Gestão - 1'!$C$32:$C$39</c:f>
              <c:strCache>
                <c:ptCount val="8"/>
                <c:pt idx="0">
                  <c:v>OBJETIVO 1</c:v>
                </c:pt>
                <c:pt idx="1">
                  <c:v>OBJETIVO 2</c:v>
                </c:pt>
                <c:pt idx="2">
                  <c:v>OBJETIVO 3</c:v>
                </c:pt>
                <c:pt idx="3">
                  <c:v>OBJETIVO 4</c:v>
                </c:pt>
                <c:pt idx="4">
                  <c:v>OBJETIVO 5</c:v>
                </c:pt>
                <c:pt idx="5">
                  <c:v>OBJETIVO 6</c:v>
                </c:pt>
                <c:pt idx="6">
                  <c:v>OBJETIVO 7</c:v>
                </c:pt>
                <c:pt idx="7">
                  <c:v>OBJETIVO 8</c:v>
                </c:pt>
              </c:strCache>
            </c:strRef>
          </c:cat>
          <c:val>
            <c:numRef>
              <c:f>'Painel de Gestão - 1'!$G$32:$G$39</c:f>
              <c:numCache>
                <c:formatCode>General</c:formatCode>
                <c:ptCount val="8"/>
                <c:pt idx="0">
                  <c:v>3</c:v>
                </c:pt>
                <c:pt idx="1">
                  <c:v>4</c:v>
                </c:pt>
                <c:pt idx="2">
                  <c:v>2</c:v>
                </c:pt>
                <c:pt idx="3">
                  <c:v>0</c:v>
                </c:pt>
                <c:pt idx="4">
                  <c:v>3</c:v>
                </c:pt>
                <c:pt idx="5">
                  <c:v>1</c:v>
                </c:pt>
                <c:pt idx="6">
                  <c:v>1</c:v>
                </c:pt>
                <c:pt idx="7">
                  <c:v>0</c:v>
                </c:pt>
              </c:numCache>
            </c:numRef>
          </c:val>
          <c:extLst>
            <c:ext xmlns:c16="http://schemas.microsoft.com/office/drawing/2014/chart" uri="{C3380CC4-5D6E-409C-BE32-E72D297353CC}">
              <c16:uniqueId val="{00000002-9FFB-45F9-AB43-E482C8921681}"/>
            </c:ext>
          </c:extLst>
        </c:ser>
        <c:ser>
          <c:idx val="3"/>
          <c:order val="3"/>
          <c:spPr>
            <a:solidFill>
              <a:srgbClr val="FFC000"/>
            </a:solidFill>
          </c:spPr>
          <c:invertIfNegative val="0"/>
          <c:cat>
            <c:strRef>
              <c:f>'Painel de Gestão - 1'!$C$32:$C$39</c:f>
              <c:strCache>
                <c:ptCount val="8"/>
                <c:pt idx="0">
                  <c:v>OBJETIVO 1</c:v>
                </c:pt>
                <c:pt idx="1">
                  <c:v>OBJETIVO 2</c:v>
                </c:pt>
                <c:pt idx="2">
                  <c:v>OBJETIVO 3</c:v>
                </c:pt>
                <c:pt idx="3">
                  <c:v>OBJETIVO 4</c:v>
                </c:pt>
                <c:pt idx="4">
                  <c:v>OBJETIVO 5</c:v>
                </c:pt>
                <c:pt idx="5">
                  <c:v>OBJETIVO 6</c:v>
                </c:pt>
                <c:pt idx="6">
                  <c:v>OBJETIVO 7</c:v>
                </c:pt>
                <c:pt idx="7">
                  <c:v>OBJETIVO 8</c:v>
                </c:pt>
              </c:strCache>
            </c:strRef>
          </c:cat>
          <c:val>
            <c:numRef>
              <c:f>'Painel de Gestão - 1'!$H$32:$H$39</c:f>
              <c:numCache>
                <c:formatCode>General</c:formatCode>
                <c:ptCount val="8"/>
                <c:pt idx="0">
                  <c:v>4</c:v>
                </c:pt>
                <c:pt idx="1">
                  <c:v>6</c:v>
                </c:pt>
                <c:pt idx="2">
                  <c:v>1</c:v>
                </c:pt>
                <c:pt idx="3">
                  <c:v>2</c:v>
                </c:pt>
                <c:pt idx="4">
                  <c:v>1</c:v>
                </c:pt>
                <c:pt idx="5">
                  <c:v>1</c:v>
                </c:pt>
                <c:pt idx="6">
                  <c:v>1</c:v>
                </c:pt>
                <c:pt idx="7">
                  <c:v>2</c:v>
                </c:pt>
              </c:numCache>
            </c:numRef>
          </c:val>
          <c:extLst>
            <c:ext xmlns:c16="http://schemas.microsoft.com/office/drawing/2014/chart" uri="{C3380CC4-5D6E-409C-BE32-E72D297353CC}">
              <c16:uniqueId val="{00000003-9FFB-45F9-AB43-E482C8921681}"/>
            </c:ext>
          </c:extLst>
        </c:ser>
        <c:ser>
          <c:idx val="4"/>
          <c:order val="4"/>
          <c:spPr>
            <a:solidFill>
              <a:srgbClr val="92D050"/>
            </a:solidFill>
          </c:spPr>
          <c:invertIfNegative val="0"/>
          <c:cat>
            <c:strRef>
              <c:f>'Painel de Gestão - 1'!$C$32:$C$39</c:f>
              <c:strCache>
                <c:ptCount val="8"/>
                <c:pt idx="0">
                  <c:v>OBJETIVO 1</c:v>
                </c:pt>
                <c:pt idx="1">
                  <c:v>OBJETIVO 2</c:v>
                </c:pt>
                <c:pt idx="2">
                  <c:v>OBJETIVO 3</c:v>
                </c:pt>
                <c:pt idx="3">
                  <c:v>OBJETIVO 4</c:v>
                </c:pt>
                <c:pt idx="4">
                  <c:v>OBJETIVO 5</c:v>
                </c:pt>
                <c:pt idx="5">
                  <c:v>OBJETIVO 6</c:v>
                </c:pt>
                <c:pt idx="6">
                  <c:v>OBJETIVO 7</c:v>
                </c:pt>
                <c:pt idx="7">
                  <c:v>OBJETIVO 8</c:v>
                </c:pt>
              </c:strCache>
            </c:strRef>
          </c:cat>
          <c:val>
            <c:numRef>
              <c:f>'Painel de Gestão - 1'!$I$32:$I$39</c:f>
              <c:numCache>
                <c:formatCode>General</c:formatCode>
                <c:ptCount val="8"/>
                <c:pt idx="0">
                  <c:v>4</c:v>
                </c:pt>
                <c:pt idx="1">
                  <c:v>10</c:v>
                </c:pt>
                <c:pt idx="2">
                  <c:v>0</c:v>
                </c:pt>
                <c:pt idx="3">
                  <c:v>2</c:v>
                </c:pt>
                <c:pt idx="4">
                  <c:v>2</c:v>
                </c:pt>
                <c:pt idx="5">
                  <c:v>6</c:v>
                </c:pt>
                <c:pt idx="6">
                  <c:v>2</c:v>
                </c:pt>
                <c:pt idx="7">
                  <c:v>2</c:v>
                </c:pt>
              </c:numCache>
            </c:numRef>
          </c:val>
          <c:extLst>
            <c:ext xmlns:c16="http://schemas.microsoft.com/office/drawing/2014/chart" uri="{C3380CC4-5D6E-409C-BE32-E72D297353CC}">
              <c16:uniqueId val="{00000004-9FFB-45F9-AB43-E482C8921681}"/>
            </c:ext>
          </c:extLst>
        </c:ser>
        <c:ser>
          <c:idx val="5"/>
          <c:order val="5"/>
          <c:spPr>
            <a:solidFill>
              <a:srgbClr val="0070C0"/>
            </a:solidFill>
          </c:spPr>
          <c:invertIfNegative val="0"/>
          <c:cat>
            <c:strRef>
              <c:f>'Painel de Gestão - 1'!$C$32:$C$39</c:f>
              <c:strCache>
                <c:ptCount val="8"/>
                <c:pt idx="0">
                  <c:v>OBJETIVO 1</c:v>
                </c:pt>
                <c:pt idx="1">
                  <c:v>OBJETIVO 2</c:v>
                </c:pt>
                <c:pt idx="2">
                  <c:v>OBJETIVO 3</c:v>
                </c:pt>
                <c:pt idx="3">
                  <c:v>OBJETIVO 4</c:v>
                </c:pt>
                <c:pt idx="4">
                  <c:v>OBJETIVO 5</c:v>
                </c:pt>
                <c:pt idx="5">
                  <c:v>OBJETIVO 6</c:v>
                </c:pt>
                <c:pt idx="6">
                  <c:v>OBJETIVO 7</c:v>
                </c:pt>
                <c:pt idx="7">
                  <c:v>OBJETIVO 8</c:v>
                </c:pt>
              </c:strCache>
            </c:strRef>
          </c:cat>
          <c:val>
            <c:numRef>
              <c:f>'Painel de Gestão - 1'!$J$32:$J$39</c:f>
              <c:numCache>
                <c:formatCode>General</c:formatCode>
                <c:ptCount val="8"/>
                <c:pt idx="0">
                  <c:v>0</c:v>
                </c:pt>
                <c:pt idx="1">
                  <c:v>2</c:v>
                </c:pt>
                <c:pt idx="2">
                  <c:v>0</c:v>
                </c:pt>
                <c:pt idx="3">
                  <c:v>0</c:v>
                </c:pt>
                <c:pt idx="4">
                  <c:v>0</c:v>
                </c:pt>
                <c:pt idx="5">
                  <c:v>0</c:v>
                </c:pt>
                <c:pt idx="6">
                  <c:v>0</c:v>
                </c:pt>
                <c:pt idx="7">
                  <c:v>0</c:v>
                </c:pt>
              </c:numCache>
            </c:numRef>
          </c:val>
          <c:extLst>
            <c:ext xmlns:c16="http://schemas.microsoft.com/office/drawing/2014/chart" uri="{C3380CC4-5D6E-409C-BE32-E72D297353CC}">
              <c16:uniqueId val="{00000005-9FFB-45F9-AB43-E482C8921681}"/>
            </c:ext>
          </c:extLst>
        </c:ser>
        <c:dLbls>
          <c:showLegendKey val="0"/>
          <c:showVal val="0"/>
          <c:showCatName val="0"/>
          <c:showSerName val="0"/>
          <c:showPercent val="0"/>
          <c:showBubbleSize val="0"/>
        </c:dLbls>
        <c:gapWidth val="150"/>
        <c:overlap val="100"/>
        <c:axId val="331059648"/>
        <c:axId val="331603120"/>
      </c:barChart>
      <c:catAx>
        <c:axId val="331059648"/>
        <c:scaling>
          <c:orientation val="maxMin"/>
        </c:scaling>
        <c:delete val="0"/>
        <c:axPos val="l"/>
        <c:numFmt formatCode="ge\r\a\l" sourceLinked="0"/>
        <c:majorTickMark val="out"/>
        <c:minorTickMark val="none"/>
        <c:tickLblPos val="nextTo"/>
        <c:txPr>
          <a:bodyPr/>
          <a:lstStyle/>
          <a:p>
            <a:pPr>
              <a:defRPr sz="1100"/>
            </a:pPr>
            <a:endParaRPr lang="en-US"/>
          </a:p>
        </c:txPr>
        <c:crossAx val="331603120"/>
        <c:crosses val="autoZero"/>
        <c:auto val="1"/>
        <c:lblAlgn val="ctr"/>
        <c:lblOffset val="100"/>
        <c:noMultiLvlLbl val="0"/>
      </c:catAx>
      <c:valAx>
        <c:axId val="331603120"/>
        <c:scaling>
          <c:orientation val="minMax"/>
        </c:scaling>
        <c:delete val="0"/>
        <c:axPos val="t"/>
        <c:majorGridlines/>
        <c:numFmt formatCode="General" sourceLinked="1"/>
        <c:majorTickMark val="out"/>
        <c:minorTickMark val="none"/>
        <c:tickLblPos val="nextTo"/>
        <c:crossAx val="331059648"/>
        <c:crosses val="autoZero"/>
        <c:crossBetween val="between"/>
        <c:majorUnit val="2"/>
      </c:valAx>
    </c:plotArea>
    <c:plotVisOnly val="1"/>
    <c:dispBlanksAs val="gap"/>
    <c:showDLblsOverMax val="0"/>
  </c:chart>
  <c:printSettings>
    <c:headerFooter/>
    <c:pageMargins b="0.78740157499999996" l="0.511811024" r="0.511811024" t="0.78740157499999996" header="0.31496062000000108" footer="0.31496062000000108"/>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atual </a:t>
            </a:r>
            <a:r>
              <a:rPr lang="pt-BR" sz="1600" baseline="0"/>
              <a:t>do PAN </a:t>
            </a:r>
          </a:p>
          <a:p>
            <a:pPr algn="l">
              <a:defRPr sz="1600"/>
            </a:pPr>
            <a:r>
              <a:rPr lang="pt-BR" sz="1600" baseline="0"/>
              <a:t>Monitoria atual</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8.1141294838144959E-2"/>
          <c:y val="0.21937888351980531"/>
          <c:w val="0.46168875765529332"/>
          <c:h val="0.68515846659657853"/>
        </c:manualLayout>
      </c:layout>
      <c:doughnutChart>
        <c:varyColors val="1"/>
        <c:ser>
          <c:idx val="0"/>
          <c:order val="0"/>
          <c:spPr>
            <a:solidFill>
              <a:srgbClr val="FFFF00"/>
            </a:solidFill>
          </c:spPr>
          <c:dPt>
            <c:idx val="0"/>
            <c:bubble3D val="0"/>
            <c:spPr>
              <a:solidFill>
                <a:schemeClr val="bg1">
                  <a:lumMod val="65000"/>
                </a:schemeClr>
              </a:solidFill>
            </c:spPr>
            <c:extLst>
              <c:ext xmlns:c16="http://schemas.microsoft.com/office/drawing/2014/chart" uri="{C3380CC4-5D6E-409C-BE32-E72D297353CC}">
                <c16:uniqueId val="{00000001-9FE0-4D9F-B8DC-8B9C8E37DCB1}"/>
              </c:ext>
            </c:extLst>
          </c:dPt>
          <c:dPt>
            <c:idx val="1"/>
            <c:bubble3D val="0"/>
            <c:spPr>
              <a:solidFill>
                <a:srgbClr val="FF0000"/>
              </a:solidFill>
            </c:spPr>
            <c:extLst>
              <c:ext xmlns:c16="http://schemas.microsoft.com/office/drawing/2014/chart" uri="{C3380CC4-5D6E-409C-BE32-E72D297353CC}">
                <c16:uniqueId val="{00000003-9FE0-4D9F-B8DC-8B9C8E37DCB1}"/>
              </c:ext>
            </c:extLst>
          </c:dPt>
          <c:dPt>
            <c:idx val="2"/>
            <c:bubble3D val="0"/>
            <c:spPr>
              <a:solidFill>
                <a:srgbClr val="FFC000"/>
              </a:solidFill>
            </c:spPr>
            <c:extLst>
              <c:ext xmlns:c16="http://schemas.microsoft.com/office/drawing/2014/chart" uri="{C3380CC4-5D6E-409C-BE32-E72D297353CC}">
                <c16:uniqueId val="{00000008-00A5-4A44-833D-EE89B3C18D4C}"/>
              </c:ext>
            </c:extLst>
          </c:dPt>
          <c:dPt>
            <c:idx val="3"/>
            <c:bubble3D val="0"/>
            <c:spPr>
              <a:solidFill>
                <a:srgbClr val="92D050"/>
              </a:solidFill>
            </c:spPr>
            <c:extLst>
              <c:ext xmlns:c16="http://schemas.microsoft.com/office/drawing/2014/chart" uri="{C3380CC4-5D6E-409C-BE32-E72D297353CC}">
                <c16:uniqueId val="{00000005-9FE0-4D9F-B8DC-8B9C8E37DCB1}"/>
              </c:ext>
            </c:extLst>
          </c:dPt>
          <c:dPt>
            <c:idx val="4"/>
            <c:bubble3D val="0"/>
            <c:spPr>
              <a:solidFill>
                <a:srgbClr val="0070C0"/>
              </a:solidFill>
            </c:spPr>
            <c:extLst>
              <c:ext xmlns:c16="http://schemas.microsoft.com/office/drawing/2014/chart" uri="{C3380CC4-5D6E-409C-BE32-E72D297353CC}">
                <c16:uniqueId val="{00000007-9FE0-4D9F-B8DC-8B9C8E37DCB1}"/>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- 1'!$C$16:$C$20</c:f>
              <c:strCache>
                <c:ptCount val="5"/>
                <c:pt idx="0">
                  <c:v> Início planejado é posterior ao período monitorado</c:v>
                </c:pt>
                <c:pt idx="1">
                  <c:v> Não iniciada ou não concluída</c:v>
                </c:pt>
                <c:pt idx="2">
                  <c:v> Em andamento com problemas de realização</c:v>
                </c:pt>
                <c:pt idx="3">
                  <c:v> Em andamento no período previsto </c:v>
                </c:pt>
                <c:pt idx="4">
                  <c:v> Concluída</c:v>
                </c:pt>
              </c:strCache>
            </c:strRef>
          </c:cat>
          <c:val>
            <c:numRef>
              <c:f>'Painel de Gestão - 1'!$E$16:$E$20</c:f>
              <c:numCache>
                <c:formatCode>0%</c:formatCode>
                <c:ptCount val="5"/>
                <c:pt idx="0">
                  <c:v>0.12676056338028169</c:v>
                </c:pt>
                <c:pt idx="1">
                  <c:v>0.19718309859154928</c:v>
                </c:pt>
                <c:pt idx="2">
                  <c:v>0.25352112676056338</c:v>
                </c:pt>
                <c:pt idx="3">
                  <c:v>0.39436619718309857</c:v>
                </c:pt>
                <c:pt idx="4">
                  <c:v>2.8169014084507043E-2</c:v>
                </c:pt>
              </c:numCache>
            </c:numRef>
          </c:val>
          <c:extLst>
            <c:ext xmlns:c16="http://schemas.microsoft.com/office/drawing/2014/chart" uri="{C3380CC4-5D6E-409C-BE32-E72D297353CC}">
              <c16:uniqueId val="{00000008-9FE0-4D9F-B8DC-8B9C8E37DCB1}"/>
            </c:ext>
          </c:extLst>
        </c:ser>
        <c:dLbls>
          <c:showLegendKey val="0"/>
          <c:showVal val="1"/>
          <c:showCatName val="0"/>
          <c:showSerName val="0"/>
          <c:showPercent val="0"/>
          <c:showBubbleSize val="0"/>
          <c:showLeaderLines val="0"/>
        </c:dLbls>
        <c:firstSliceAng val="0"/>
        <c:holeSize val="50"/>
      </c:doughnutChart>
    </c:plotArea>
    <c:legend>
      <c:legendPos val="r"/>
      <c:layout>
        <c:manualLayout>
          <c:xMode val="edge"/>
          <c:yMode val="edge"/>
          <c:x val="0.57029166666666664"/>
          <c:y val="0.14367663552499471"/>
          <c:w val="0.40163082802031924"/>
          <c:h val="0.795443827160494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Pós Monitoria</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183727034145E-2"/>
          <c:y val="0.21937888351980531"/>
          <c:w val="0.46168875765529332"/>
          <c:h val="0.68515846659657853"/>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AC0A-488D-A911-331F8DF53764}"/>
              </c:ext>
            </c:extLst>
          </c:dPt>
          <c:dPt>
            <c:idx val="1"/>
            <c:bubble3D val="0"/>
            <c:spPr>
              <a:solidFill>
                <a:srgbClr val="FF0000"/>
              </a:solidFill>
            </c:spPr>
            <c:extLst>
              <c:ext xmlns:c16="http://schemas.microsoft.com/office/drawing/2014/chart" uri="{C3380CC4-5D6E-409C-BE32-E72D297353CC}">
                <c16:uniqueId val="{00000003-AC0A-488D-A911-331F8DF53764}"/>
              </c:ext>
            </c:extLst>
          </c:dPt>
          <c:dPt>
            <c:idx val="2"/>
            <c:bubble3D val="0"/>
            <c:spPr>
              <a:solidFill>
                <a:srgbClr val="FFC000"/>
              </a:solidFill>
            </c:spPr>
            <c:extLst>
              <c:ext xmlns:c16="http://schemas.microsoft.com/office/drawing/2014/chart" uri="{C3380CC4-5D6E-409C-BE32-E72D297353CC}">
                <c16:uniqueId val="{00000005-AC0A-488D-A911-331F8DF53764}"/>
              </c:ext>
            </c:extLst>
          </c:dPt>
          <c:dPt>
            <c:idx val="3"/>
            <c:bubble3D val="0"/>
            <c:spPr>
              <a:solidFill>
                <a:srgbClr val="92D050"/>
              </a:solidFill>
            </c:spPr>
            <c:extLst>
              <c:ext xmlns:c16="http://schemas.microsoft.com/office/drawing/2014/chart" uri="{C3380CC4-5D6E-409C-BE32-E72D297353CC}">
                <c16:uniqueId val="{00000007-AC0A-488D-A911-331F8DF53764}"/>
              </c:ext>
            </c:extLst>
          </c:dPt>
          <c:dPt>
            <c:idx val="4"/>
            <c:bubble3D val="0"/>
            <c:spPr>
              <a:solidFill>
                <a:srgbClr val="0070C0"/>
              </a:solidFill>
            </c:spPr>
            <c:extLst>
              <c:ext xmlns:c16="http://schemas.microsoft.com/office/drawing/2014/chart" uri="{C3380CC4-5D6E-409C-BE32-E72D297353CC}">
                <c16:uniqueId val="{00000009-AC0A-488D-A911-331F8DF53764}"/>
              </c:ext>
            </c:extLst>
          </c:dPt>
          <c:dPt>
            <c:idx val="5"/>
            <c:bubble3D val="0"/>
            <c:spPr>
              <a:solidFill>
                <a:srgbClr val="FF99CC"/>
              </a:solidFill>
            </c:spPr>
            <c:extLst>
              <c:ext xmlns:c16="http://schemas.microsoft.com/office/drawing/2014/chart" uri="{C3380CC4-5D6E-409C-BE32-E72D297353CC}">
                <c16:uniqueId val="{0000000B-AC0A-488D-A911-331F8DF53764}"/>
              </c:ext>
            </c:extLst>
          </c:dPt>
          <c:dLbls>
            <c:dLbl>
              <c:idx val="0"/>
              <c:layout>
                <c:manualLayout>
                  <c:x val="8.1409785193921839E-3"/>
                  <c:y val="-5.1929146029694312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C0A-488D-A911-331F8DF53764}"/>
                </c:ext>
              </c:extLst>
            </c:dLbl>
            <c:dLbl>
              <c:idx val="5"/>
              <c:layout>
                <c:manualLayout>
                  <c:x val="5.4690908088699175E-3"/>
                  <c:y val="-5.566124787056113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AC0A-488D-A911-331F8DF53764}"/>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- 1'!$C$16:$C$21</c:f>
              <c:strCache>
                <c:ptCount val="6"/>
                <c:pt idx="0">
                  <c:v> Início planejado é posterior ao período monitorado</c:v>
                </c:pt>
                <c:pt idx="1">
                  <c:v> Não iniciada ou não concluída</c:v>
                </c:pt>
                <c:pt idx="2">
                  <c:v> Em andamento com problemas de realização</c:v>
                </c:pt>
                <c:pt idx="3">
                  <c:v> Em andamento no período previsto </c:v>
                </c:pt>
                <c:pt idx="4">
                  <c:v> Concluída</c:v>
                </c:pt>
                <c:pt idx="5">
                  <c:v> Ações Novas - Pós-monitoria</c:v>
                </c:pt>
              </c:strCache>
            </c:strRef>
          </c:cat>
          <c:val>
            <c:numRef>
              <c:f>'Painel de Gestão - 1'!$G$16:$G$21</c:f>
              <c:numCache>
                <c:formatCode>0%</c:formatCode>
                <c:ptCount val="6"/>
                <c:pt idx="0">
                  <c:v>0.11764705882352941</c:v>
                </c:pt>
                <c:pt idx="1">
                  <c:v>0.19117647058823528</c:v>
                </c:pt>
                <c:pt idx="2">
                  <c:v>0.25</c:v>
                </c:pt>
                <c:pt idx="3">
                  <c:v>0.41176470588235292</c:v>
                </c:pt>
                <c:pt idx="4">
                  <c:v>2.9411764705882353E-2</c:v>
                </c:pt>
                <c:pt idx="5">
                  <c:v>0</c:v>
                </c:pt>
              </c:numCache>
            </c:numRef>
          </c:val>
          <c:extLst>
            <c:ext xmlns:c16="http://schemas.microsoft.com/office/drawing/2014/chart" uri="{C3380CC4-5D6E-409C-BE32-E72D297353CC}">
              <c16:uniqueId val="{0000000C-AC0A-488D-A911-331F8DF53764}"/>
            </c:ext>
          </c:extLst>
        </c:ser>
        <c:dLbls>
          <c:showLegendKey val="0"/>
          <c:showVal val="1"/>
          <c:showCatName val="0"/>
          <c:showSerName val="0"/>
          <c:showPercent val="0"/>
          <c:showBubbleSize val="0"/>
          <c:showLeaderLines val="0"/>
        </c:dLbls>
        <c:firstSliceAng val="0"/>
        <c:holeSize val="50"/>
      </c:doughnutChart>
      <c:spPr>
        <a:noFill/>
        <a:ln w="25400">
          <a:noFill/>
        </a:ln>
      </c:spPr>
    </c:plotArea>
    <c:legend>
      <c:legendPos val="r"/>
      <c:layout>
        <c:manualLayout>
          <c:xMode val="edge"/>
          <c:yMode val="edge"/>
          <c:x val="0.59897799484626846"/>
          <c:y val="0.11768286970423393"/>
          <c:w val="0.38477668980593727"/>
          <c:h val="0.818491751181892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solidFill>
              <a:srgbClr val="B15407"/>
            </a:solidFill>
          </c:spPr>
          <c:invertIfNegative val="0"/>
          <c:cat>
            <c:strRef>
              <c:f>'Painel de Gestão - 2'!$C$32:$C$39</c:f>
              <c:strCache>
                <c:ptCount val="8"/>
                <c:pt idx="0">
                  <c:v>OBJETIVO 1</c:v>
                </c:pt>
                <c:pt idx="1">
                  <c:v>OBJETIVO 2</c:v>
                </c:pt>
                <c:pt idx="2">
                  <c:v>OBJETIVO 3</c:v>
                </c:pt>
                <c:pt idx="3">
                  <c:v>OBJETIVO 4</c:v>
                </c:pt>
                <c:pt idx="4">
                  <c:v>OBJETIVO 5</c:v>
                </c:pt>
                <c:pt idx="5">
                  <c:v>OBJETIVO 6</c:v>
                </c:pt>
                <c:pt idx="6">
                  <c:v>OBJETIVO 7</c:v>
                </c:pt>
                <c:pt idx="7">
                  <c:v>OBJETIVO 8</c:v>
                </c:pt>
              </c:strCache>
            </c:strRef>
          </c:cat>
          <c:val>
            <c:numRef>
              <c:f>'Painel de Gestão - 2'!$E$32:$E$39</c:f>
              <c:numCache>
                <c:formatCode>General</c:formatCode>
                <c:ptCount val="8"/>
                <c:pt idx="0">
                  <c:v>0</c:v>
                </c:pt>
                <c:pt idx="1">
                  <c:v>3</c:v>
                </c:pt>
                <c:pt idx="2">
                  <c:v>0</c:v>
                </c:pt>
                <c:pt idx="3">
                  <c:v>0</c:v>
                </c:pt>
                <c:pt idx="4">
                  <c:v>1</c:v>
                </c:pt>
                <c:pt idx="5">
                  <c:v>0</c:v>
                </c:pt>
                <c:pt idx="6">
                  <c:v>2</c:v>
                </c:pt>
                <c:pt idx="7">
                  <c:v>0</c:v>
                </c:pt>
              </c:numCache>
            </c:numRef>
          </c:val>
          <c:extLst>
            <c:ext xmlns:c16="http://schemas.microsoft.com/office/drawing/2014/chart" uri="{C3380CC4-5D6E-409C-BE32-E72D297353CC}">
              <c16:uniqueId val="{00000000-9FFB-45F9-AB43-E482C8921681}"/>
            </c:ext>
          </c:extLst>
        </c:ser>
        <c:ser>
          <c:idx val="1"/>
          <c:order val="1"/>
          <c:spPr>
            <a:solidFill>
              <a:schemeClr val="bg1">
                <a:lumMod val="65000"/>
              </a:schemeClr>
            </a:solidFill>
          </c:spPr>
          <c:invertIfNegative val="0"/>
          <c:cat>
            <c:strRef>
              <c:f>'Painel de Gestão - 2'!$C$32:$C$39</c:f>
              <c:strCache>
                <c:ptCount val="8"/>
                <c:pt idx="0">
                  <c:v>OBJETIVO 1</c:v>
                </c:pt>
                <c:pt idx="1">
                  <c:v>OBJETIVO 2</c:v>
                </c:pt>
                <c:pt idx="2">
                  <c:v>OBJETIVO 3</c:v>
                </c:pt>
                <c:pt idx="3">
                  <c:v>OBJETIVO 4</c:v>
                </c:pt>
                <c:pt idx="4">
                  <c:v>OBJETIVO 5</c:v>
                </c:pt>
                <c:pt idx="5">
                  <c:v>OBJETIVO 6</c:v>
                </c:pt>
                <c:pt idx="6">
                  <c:v>OBJETIVO 7</c:v>
                </c:pt>
                <c:pt idx="7">
                  <c:v>OBJETIVO 8</c:v>
                </c:pt>
              </c:strCache>
            </c:strRef>
          </c:cat>
          <c:val>
            <c:numRef>
              <c:f>'Painel de Gestão - 2'!$F$32:$F$39</c:f>
              <c:numCache>
                <c:formatCode>General</c:formatCode>
                <c:ptCount val="8"/>
                <c:pt idx="0">
                  <c:v>0</c:v>
                </c:pt>
                <c:pt idx="1">
                  <c:v>0</c:v>
                </c:pt>
                <c:pt idx="2">
                  <c:v>0</c:v>
                </c:pt>
                <c:pt idx="3">
                  <c:v>0</c:v>
                </c:pt>
                <c:pt idx="4">
                  <c:v>0</c:v>
                </c:pt>
                <c:pt idx="5">
                  <c:v>0</c:v>
                </c:pt>
                <c:pt idx="6">
                  <c:v>2</c:v>
                </c:pt>
                <c:pt idx="7">
                  <c:v>0</c:v>
                </c:pt>
              </c:numCache>
            </c:numRef>
          </c:val>
          <c:extLst>
            <c:ext xmlns:c16="http://schemas.microsoft.com/office/drawing/2014/chart" uri="{C3380CC4-5D6E-409C-BE32-E72D297353CC}">
              <c16:uniqueId val="{00000001-9FFB-45F9-AB43-E482C8921681}"/>
            </c:ext>
          </c:extLst>
        </c:ser>
        <c:ser>
          <c:idx val="2"/>
          <c:order val="2"/>
          <c:spPr>
            <a:solidFill>
              <a:srgbClr val="FF0000"/>
            </a:solidFill>
          </c:spPr>
          <c:invertIfNegative val="0"/>
          <c:cat>
            <c:strRef>
              <c:f>'Painel de Gestão - 2'!$C$32:$C$39</c:f>
              <c:strCache>
                <c:ptCount val="8"/>
                <c:pt idx="0">
                  <c:v>OBJETIVO 1</c:v>
                </c:pt>
                <c:pt idx="1">
                  <c:v>OBJETIVO 2</c:v>
                </c:pt>
                <c:pt idx="2">
                  <c:v>OBJETIVO 3</c:v>
                </c:pt>
                <c:pt idx="3">
                  <c:v>OBJETIVO 4</c:v>
                </c:pt>
                <c:pt idx="4">
                  <c:v>OBJETIVO 5</c:v>
                </c:pt>
                <c:pt idx="5">
                  <c:v>OBJETIVO 6</c:v>
                </c:pt>
                <c:pt idx="6">
                  <c:v>OBJETIVO 7</c:v>
                </c:pt>
                <c:pt idx="7">
                  <c:v>OBJETIVO 8</c:v>
                </c:pt>
              </c:strCache>
            </c:strRef>
          </c:cat>
          <c:val>
            <c:numRef>
              <c:f>'Painel de Gestão - 2'!$G$32:$G$39</c:f>
              <c:numCache>
                <c:formatCode>General</c:formatCode>
                <c:ptCount val="8"/>
                <c:pt idx="0">
                  <c:v>2</c:v>
                </c:pt>
                <c:pt idx="1">
                  <c:v>6</c:v>
                </c:pt>
                <c:pt idx="2">
                  <c:v>1</c:v>
                </c:pt>
                <c:pt idx="3">
                  <c:v>0</c:v>
                </c:pt>
                <c:pt idx="4">
                  <c:v>3</c:v>
                </c:pt>
                <c:pt idx="5">
                  <c:v>1</c:v>
                </c:pt>
                <c:pt idx="6">
                  <c:v>2</c:v>
                </c:pt>
                <c:pt idx="7">
                  <c:v>1</c:v>
                </c:pt>
              </c:numCache>
            </c:numRef>
          </c:val>
          <c:extLst>
            <c:ext xmlns:c16="http://schemas.microsoft.com/office/drawing/2014/chart" uri="{C3380CC4-5D6E-409C-BE32-E72D297353CC}">
              <c16:uniqueId val="{00000002-9FFB-45F9-AB43-E482C8921681}"/>
            </c:ext>
          </c:extLst>
        </c:ser>
        <c:ser>
          <c:idx val="3"/>
          <c:order val="3"/>
          <c:spPr>
            <a:solidFill>
              <a:srgbClr val="FFC000"/>
            </a:solidFill>
          </c:spPr>
          <c:invertIfNegative val="0"/>
          <c:cat>
            <c:strRef>
              <c:f>'Painel de Gestão - 2'!$C$32:$C$39</c:f>
              <c:strCache>
                <c:ptCount val="8"/>
                <c:pt idx="0">
                  <c:v>OBJETIVO 1</c:v>
                </c:pt>
                <c:pt idx="1">
                  <c:v>OBJETIVO 2</c:v>
                </c:pt>
                <c:pt idx="2">
                  <c:v>OBJETIVO 3</c:v>
                </c:pt>
                <c:pt idx="3">
                  <c:v>OBJETIVO 4</c:v>
                </c:pt>
                <c:pt idx="4">
                  <c:v>OBJETIVO 5</c:v>
                </c:pt>
                <c:pt idx="5">
                  <c:v>OBJETIVO 6</c:v>
                </c:pt>
                <c:pt idx="6">
                  <c:v>OBJETIVO 7</c:v>
                </c:pt>
                <c:pt idx="7">
                  <c:v>OBJETIVO 8</c:v>
                </c:pt>
              </c:strCache>
            </c:strRef>
          </c:cat>
          <c:val>
            <c:numRef>
              <c:f>'Painel de Gestão - 2'!$H$32:$H$39</c:f>
              <c:numCache>
                <c:formatCode>General</c:formatCode>
                <c:ptCount val="8"/>
                <c:pt idx="0">
                  <c:v>4</c:v>
                </c:pt>
                <c:pt idx="1">
                  <c:v>1</c:v>
                </c:pt>
                <c:pt idx="2">
                  <c:v>0</c:v>
                </c:pt>
                <c:pt idx="3">
                  <c:v>2</c:v>
                </c:pt>
                <c:pt idx="4">
                  <c:v>1</c:v>
                </c:pt>
                <c:pt idx="5">
                  <c:v>0</c:v>
                </c:pt>
                <c:pt idx="6">
                  <c:v>0</c:v>
                </c:pt>
                <c:pt idx="7">
                  <c:v>1</c:v>
                </c:pt>
              </c:numCache>
            </c:numRef>
          </c:val>
          <c:extLst>
            <c:ext xmlns:c16="http://schemas.microsoft.com/office/drawing/2014/chart" uri="{C3380CC4-5D6E-409C-BE32-E72D297353CC}">
              <c16:uniqueId val="{00000003-9FFB-45F9-AB43-E482C8921681}"/>
            </c:ext>
          </c:extLst>
        </c:ser>
        <c:ser>
          <c:idx val="4"/>
          <c:order val="4"/>
          <c:spPr>
            <a:solidFill>
              <a:srgbClr val="92D050"/>
            </a:solidFill>
          </c:spPr>
          <c:invertIfNegative val="0"/>
          <c:cat>
            <c:strRef>
              <c:f>'Painel de Gestão - 2'!$C$32:$C$39</c:f>
              <c:strCache>
                <c:ptCount val="8"/>
                <c:pt idx="0">
                  <c:v>OBJETIVO 1</c:v>
                </c:pt>
                <c:pt idx="1">
                  <c:v>OBJETIVO 2</c:v>
                </c:pt>
                <c:pt idx="2">
                  <c:v>OBJETIVO 3</c:v>
                </c:pt>
                <c:pt idx="3">
                  <c:v>OBJETIVO 4</c:v>
                </c:pt>
                <c:pt idx="4">
                  <c:v>OBJETIVO 5</c:v>
                </c:pt>
                <c:pt idx="5">
                  <c:v>OBJETIVO 6</c:v>
                </c:pt>
                <c:pt idx="6">
                  <c:v>OBJETIVO 7</c:v>
                </c:pt>
                <c:pt idx="7">
                  <c:v>OBJETIVO 8</c:v>
                </c:pt>
              </c:strCache>
            </c:strRef>
          </c:cat>
          <c:val>
            <c:numRef>
              <c:f>'Painel de Gestão - 2'!$I$32:$I$39</c:f>
              <c:numCache>
                <c:formatCode>General</c:formatCode>
                <c:ptCount val="8"/>
                <c:pt idx="0">
                  <c:v>5</c:v>
                </c:pt>
                <c:pt idx="1">
                  <c:v>15</c:v>
                </c:pt>
                <c:pt idx="2">
                  <c:v>2</c:v>
                </c:pt>
                <c:pt idx="3">
                  <c:v>2</c:v>
                </c:pt>
                <c:pt idx="4">
                  <c:v>2</c:v>
                </c:pt>
                <c:pt idx="5">
                  <c:v>7</c:v>
                </c:pt>
                <c:pt idx="6">
                  <c:v>2</c:v>
                </c:pt>
                <c:pt idx="7">
                  <c:v>3</c:v>
                </c:pt>
              </c:numCache>
            </c:numRef>
          </c:val>
          <c:extLst>
            <c:ext xmlns:c16="http://schemas.microsoft.com/office/drawing/2014/chart" uri="{C3380CC4-5D6E-409C-BE32-E72D297353CC}">
              <c16:uniqueId val="{00000004-9FFB-45F9-AB43-E482C8921681}"/>
            </c:ext>
          </c:extLst>
        </c:ser>
        <c:ser>
          <c:idx val="5"/>
          <c:order val="5"/>
          <c:spPr>
            <a:solidFill>
              <a:srgbClr val="0070C0"/>
            </a:solidFill>
          </c:spPr>
          <c:invertIfNegative val="0"/>
          <c:cat>
            <c:strRef>
              <c:f>'Painel de Gestão - 2'!$C$32:$C$39</c:f>
              <c:strCache>
                <c:ptCount val="8"/>
                <c:pt idx="0">
                  <c:v>OBJETIVO 1</c:v>
                </c:pt>
                <c:pt idx="1">
                  <c:v>OBJETIVO 2</c:v>
                </c:pt>
                <c:pt idx="2">
                  <c:v>OBJETIVO 3</c:v>
                </c:pt>
                <c:pt idx="3">
                  <c:v>OBJETIVO 4</c:v>
                </c:pt>
                <c:pt idx="4">
                  <c:v>OBJETIVO 5</c:v>
                </c:pt>
                <c:pt idx="5">
                  <c:v>OBJETIVO 6</c:v>
                </c:pt>
                <c:pt idx="6">
                  <c:v>OBJETIVO 7</c:v>
                </c:pt>
                <c:pt idx="7">
                  <c:v>OBJETIVO 8</c:v>
                </c:pt>
              </c:strCache>
            </c:strRef>
          </c:cat>
          <c:val>
            <c:numRef>
              <c:f>'Painel de Gestão - 2'!$J$32:$J$39</c:f>
              <c:numCache>
                <c:formatCode>General</c:formatCode>
                <c:ptCount val="8"/>
                <c:pt idx="0">
                  <c:v>0</c:v>
                </c:pt>
                <c:pt idx="1">
                  <c:v>2</c:v>
                </c:pt>
                <c:pt idx="2">
                  <c:v>0</c:v>
                </c:pt>
                <c:pt idx="3">
                  <c:v>0</c:v>
                </c:pt>
                <c:pt idx="4">
                  <c:v>0</c:v>
                </c:pt>
                <c:pt idx="5">
                  <c:v>0</c:v>
                </c:pt>
                <c:pt idx="6">
                  <c:v>1</c:v>
                </c:pt>
                <c:pt idx="7">
                  <c:v>0</c:v>
                </c:pt>
              </c:numCache>
            </c:numRef>
          </c:val>
          <c:extLst>
            <c:ext xmlns:c16="http://schemas.microsoft.com/office/drawing/2014/chart" uri="{C3380CC4-5D6E-409C-BE32-E72D297353CC}">
              <c16:uniqueId val="{00000005-9FFB-45F9-AB43-E482C8921681}"/>
            </c:ext>
          </c:extLst>
        </c:ser>
        <c:dLbls>
          <c:showLegendKey val="0"/>
          <c:showVal val="0"/>
          <c:showCatName val="0"/>
          <c:showSerName val="0"/>
          <c:showPercent val="0"/>
          <c:showBubbleSize val="0"/>
        </c:dLbls>
        <c:gapWidth val="150"/>
        <c:overlap val="100"/>
        <c:axId val="332130616"/>
        <c:axId val="333364504"/>
      </c:barChart>
      <c:catAx>
        <c:axId val="332130616"/>
        <c:scaling>
          <c:orientation val="maxMin"/>
        </c:scaling>
        <c:delete val="0"/>
        <c:axPos val="l"/>
        <c:numFmt formatCode="ge\r\a\l" sourceLinked="0"/>
        <c:majorTickMark val="out"/>
        <c:minorTickMark val="none"/>
        <c:tickLblPos val="nextTo"/>
        <c:txPr>
          <a:bodyPr/>
          <a:lstStyle/>
          <a:p>
            <a:pPr>
              <a:defRPr sz="1100"/>
            </a:pPr>
            <a:endParaRPr lang="en-US"/>
          </a:p>
        </c:txPr>
        <c:crossAx val="333364504"/>
        <c:crosses val="autoZero"/>
        <c:auto val="1"/>
        <c:lblAlgn val="ctr"/>
        <c:lblOffset val="100"/>
        <c:noMultiLvlLbl val="0"/>
      </c:catAx>
      <c:valAx>
        <c:axId val="333364504"/>
        <c:scaling>
          <c:orientation val="minMax"/>
        </c:scaling>
        <c:delete val="0"/>
        <c:axPos val="t"/>
        <c:majorGridlines/>
        <c:numFmt formatCode="General" sourceLinked="1"/>
        <c:majorTickMark val="out"/>
        <c:minorTickMark val="none"/>
        <c:tickLblPos val="nextTo"/>
        <c:crossAx val="332130616"/>
        <c:crosses val="autoZero"/>
        <c:crossBetween val="between"/>
        <c:majorUnit val="2"/>
      </c:valAx>
    </c:plotArea>
    <c:plotVisOnly val="1"/>
    <c:dispBlanksAs val="gap"/>
    <c:showDLblsOverMax val="0"/>
  </c:chart>
  <c:printSettings>
    <c:headerFooter/>
    <c:pageMargins b="0.78740157499999996" l="0.511811024" r="0.511811024" t="0.78740157499999996" header="0.31496062000000108" footer="0.31496062000000108"/>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atual </a:t>
            </a:r>
            <a:r>
              <a:rPr lang="pt-BR" sz="1600" baseline="0"/>
              <a:t>do PAN </a:t>
            </a:r>
          </a:p>
          <a:p>
            <a:pPr algn="l">
              <a:defRPr sz="1600"/>
            </a:pPr>
            <a:r>
              <a:rPr lang="pt-BR" sz="1600" baseline="0"/>
              <a:t>Monitoria atual</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8.1141294838144959E-2"/>
          <c:y val="0.21937888351980531"/>
          <c:w val="0.46168875765529332"/>
          <c:h val="0.68515846659657853"/>
        </c:manualLayout>
      </c:layout>
      <c:doughnutChart>
        <c:varyColors val="1"/>
        <c:ser>
          <c:idx val="0"/>
          <c:order val="0"/>
          <c:spPr>
            <a:solidFill>
              <a:srgbClr val="FFFF00"/>
            </a:solidFill>
          </c:spPr>
          <c:dPt>
            <c:idx val="0"/>
            <c:bubble3D val="0"/>
            <c:spPr>
              <a:solidFill>
                <a:schemeClr val="bg1">
                  <a:lumMod val="50000"/>
                </a:schemeClr>
              </a:solidFill>
            </c:spPr>
            <c:extLst>
              <c:ext xmlns:c16="http://schemas.microsoft.com/office/drawing/2014/chart" uri="{C3380CC4-5D6E-409C-BE32-E72D297353CC}">
                <c16:uniqueId val="{00000001-9FE0-4D9F-B8DC-8B9C8E37DCB1}"/>
              </c:ext>
            </c:extLst>
          </c:dPt>
          <c:dPt>
            <c:idx val="1"/>
            <c:bubble3D val="0"/>
            <c:spPr>
              <a:solidFill>
                <a:srgbClr val="FF0000"/>
              </a:solidFill>
            </c:spPr>
            <c:extLst>
              <c:ext xmlns:c16="http://schemas.microsoft.com/office/drawing/2014/chart" uri="{C3380CC4-5D6E-409C-BE32-E72D297353CC}">
                <c16:uniqueId val="{00000003-9FE0-4D9F-B8DC-8B9C8E37DCB1}"/>
              </c:ext>
            </c:extLst>
          </c:dPt>
          <c:dPt>
            <c:idx val="3"/>
            <c:bubble3D val="0"/>
            <c:spPr>
              <a:solidFill>
                <a:srgbClr val="92D050"/>
              </a:solidFill>
            </c:spPr>
            <c:extLst>
              <c:ext xmlns:c16="http://schemas.microsoft.com/office/drawing/2014/chart" uri="{C3380CC4-5D6E-409C-BE32-E72D297353CC}">
                <c16:uniqueId val="{00000005-9FE0-4D9F-B8DC-8B9C8E37DCB1}"/>
              </c:ext>
            </c:extLst>
          </c:dPt>
          <c:dPt>
            <c:idx val="4"/>
            <c:bubble3D val="0"/>
            <c:spPr>
              <a:solidFill>
                <a:srgbClr val="0070C0"/>
              </a:solidFill>
            </c:spPr>
            <c:extLst>
              <c:ext xmlns:c16="http://schemas.microsoft.com/office/drawing/2014/chart" uri="{C3380CC4-5D6E-409C-BE32-E72D297353CC}">
                <c16:uniqueId val="{00000007-9FE0-4D9F-B8DC-8B9C8E37DCB1}"/>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- 2'!$C$16:$C$20</c:f>
              <c:strCache>
                <c:ptCount val="5"/>
                <c:pt idx="0">
                  <c:v> Início planejado é posterior ao período monitorado</c:v>
                </c:pt>
                <c:pt idx="1">
                  <c:v> Não iniciada ou não concluída no prazo previsto</c:v>
                </c:pt>
                <c:pt idx="2">
                  <c:v> Em andamento com problemas de realização</c:v>
                </c:pt>
                <c:pt idx="3">
                  <c:v> Em andamento no período previsto </c:v>
                </c:pt>
                <c:pt idx="4">
                  <c:v> Concluída</c:v>
                </c:pt>
              </c:strCache>
            </c:strRef>
          </c:cat>
          <c:val>
            <c:numRef>
              <c:f>'Painel de Gestão - 2'!$E$16:$E$20</c:f>
              <c:numCache>
                <c:formatCode>0%</c:formatCode>
                <c:ptCount val="5"/>
                <c:pt idx="0">
                  <c:v>2.9411764705882353E-2</c:v>
                </c:pt>
                <c:pt idx="1">
                  <c:v>0.23529411764705882</c:v>
                </c:pt>
                <c:pt idx="2">
                  <c:v>0.13235294117647059</c:v>
                </c:pt>
                <c:pt idx="3">
                  <c:v>0.55882352941176472</c:v>
                </c:pt>
                <c:pt idx="4">
                  <c:v>4.4117647058823532E-2</c:v>
                </c:pt>
              </c:numCache>
            </c:numRef>
          </c:val>
          <c:extLst>
            <c:ext xmlns:c16="http://schemas.microsoft.com/office/drawing/2014/chart" uri="{C3380CC4-5D6E-409C-BE32-E72D297353CC}">
              <c16:uniqueId val="{00000008-9FE0-4D9F-B8DC-8B9C8E37DCB1}"/>
            </c:ext>
          </c:extLst>
        </c:ser>
        <c:dLbls>
          <c:showLegendKey val="0"/>
          <c:showVal val="1"/>
          <c:showCatName val="0"/>
          <c:showSerName val="0"/>
          <c:showPercent val="0"/>
          <c:showBubbleSize val="0"/>
          <c:showLeaderLines val="0"/>
        </c:dLbls>
        <c:firstSliceAng val="0"/>
        <c:holeSize val="50"/>
      </c:doughnutChart>
    </c:plotArea>
    <c:legend>
      <c:legendPos val="r"/>
      <c:layout>
        <c:manualLayout>
          <c:xMode val="edge"/>
          <c:yMode val="edge"/>
          <c:x val="0.57029166666666664"/>
          <c:y val="0.14367663552499471"/>
          <c:w val="0.40163082802031924"/>
          <c:h val="0.795443827160494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Pós Monitoria</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183727034145E-2"/>
          <c:y val="0.21937888351980531"/>
          <c:w val="0.46168875765529332"/>
          <c:h val="0.68515846659657853"/>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AC0A-488D-A911-331F8DF53764}"/>
              </c:ext>
            </c:extLst>
          </c:dPt>
          <c:dPt>
            <c:idx val="1"/>
            <c:bubble3D val="0"/>
            <c:spPr>
              <a:solidFill>
                <a:srgbClr val="FF0000"/>
              </a:solidFill>
            </c:spPr>
            <c:extLst>
              <c:ext xmlns:c16="http://schemas.microsoft.com/office/drawing/2014/chart" uri="{C3380CC4-5D6E-409C-BE32-E72D297353CC}">
                <c16:uniqueId val="{00000003-AC0A-488D-A911-331F8DF53764}"/>
              </c:ext>
            </c:extLst>
          </c:dPt>
          <c:dPt>
            <c:idx val="2"/>
            <c:bubble3D val="0"/>
            <c:spPr>
              <a:solidFill>
                <a:srgbClr val="FFFF00"/>
              </a:solidFill>
            </c:spPr>
            <c:extLst>
              <c:ext xmlns:c16="http://schemas.microsoft.com/office/drawing/2014/chart" uri="{C3380CC4-5D6E-409C-BE32-E72D297353CC}">
                <c16:uniqueId val="{00000005-AC0A-488D-A911-331F8DF53764}"/>
              </c:ext>
            </c:extLst>
          </c:dPt>
          <c:dPt>
            <c:idx val="3"/>
            <c:bubble3D val="0"/>
            <c:spPr>
              <a:solidFill>
                <a:srgbClr val="92D050"/>
              </a:solidFill>
            </c:spPr>
            <c:extLst>
              <c:ext xmlns:c16="http://schemas.microsoft.com/office/drawing/2014/chart" uri="{C3380CC4-5D6E-409C-BE32-E72D297353CC}">
                <c16:uniqueId val="{00000007-AC0A-488D-A911-331F8DF53764}"/>
              </c:ext>
            </c:extLst>
          </c:dPt>
          <c:dPt>
            <c:idx val="4"/>
            <c:bubble3D val="0"/>
            <c:spPr>
              <a:solidFill>
                <a:srgbClr val="0070C0"/>
              </a:solidFill>
            </c:spPr>
            <c:extLst>
              <c:ext xmlns:c16="http://schemas.microsoft.com/office/drawing/2014/chart" uri="{C3380CC4-5D6E-409C-BE32-E72D297353CC}">
                <c16:uniqueId val="{00000009-AC0A-488D-A911-331F8DF53764}"/>
              </c:ext>
            </c:extLst>
          </c:dPt>
          <c:dPt>
            <c:idx val="5"/>
            <c:bubble3D val="0"/>
            <c:spPr>
              <a:solidFill>
                <a:srgbClr val="FF99CC"/>
              </a:solidFill>
            </c:spPr>
            <c:extLst>
              <c:ext xmlns:c16="http://schemas.microsoft.com/office/drawing/2014/chart" uri="{C3380CC4-5D6E-409C-BE32-E72D297353CC}">
                <c16:uniqueId val="{0000000B-AC0A-488D-A911-331F8DF53764}"/>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C0A-488D-A911-331F8DF53764}"/>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- 2'!$C$16:$C$21</c:f>
              <c:strCache>
                <c:ptCount val="6"/>
                <c:pt idx="0">
                  <c:v> Início planejado é posterior ao período monitorado</c:v>
                </c:pt>
                <c:pt idx="1">
                  <c:v> Não iniciada ou não concluída no prazo previsto</c:v>
                </c:pt>
                <c:pt idx="2">
                  <c:v> Em andamento com problemas de realização</c:v>
                </c:pt>
                <c:pt idx="3">
                  <c:v> Em andamento no período previsto </c:v>
                </c:pt>
                <c:pt idx="4">
                  <c:v> Concluída</c:v>
                </c:pt>
                <c:pt idx="5">
                  <c:v> Ações Novas - Pós-monitoria</c:v>
                </c:pt>
              </c:strCache>
            </c:strRef>
          </c:cat>
          <c:val>
            <c:numRef>
              <c:f>'Painel de Gestão - 2'!$G$16:$G$21</c:f>
              <c:numCache>
                <c:formatCode>0%</c:formatCode>
                <c:ptCount val="6"/>
                <c:pt idx="0">
                  <c:v>1.5384615384615385E-2</c:v>
                </c:pt>
                <c:pt idx="1">
                  <c:v>0.23076923076923078</c:v>
                </c:pt>
                <c:pt idx="2">
                  <c:v>0.12307692307692308</c:v>
                </c:pt>
                <c:pt idx="3">
                  <c:v>0.58461538461538465</c:v>
                </c:pt>
                <c:pt idx="4">
                  <c:v>4.6153846153846156E-2</c:v>
                </c:pt>
                <c:pt idx="5">
                  <c:v>0</c:v>
                </c:pt>
              </c:numCache>
            </c:numRef>
          </c:val>
          <c:extLst>
            <c:ext xmlns:c16="http://schemas.microsoft.com/office/drawing/2014/chart" uri="{C3380CC4-5D6E-409C-BE32-E72D297353CC}">
              <c16:uniqueId val="{0000000C-AC0A-488D-A911-331F8DF53764}"/>
            </c:ext>
          </c:extLst>
        </c:ser>
        <c:dLbls>
          <c:showLegendKey val="0"/>
          <c:showVal val="1"/>
          <c:showCatName val="0"/>
          <c:showSerName val="0"/>
          <c:showPercent val="0"/>
          <c:showBubbleSize val="0"/>
          <c:showLeaderLines val="0"/>
        </c:dLbls>
        <c:firstSliceAng val="0"/>
        <c:holeSize val="50"/>
      </c:doughnutChart>
      <c:spPr>
        <a:noFill/>
        <a:ln w="25400">
          <a:noFill/>
        </a:ln>
      </c:spPr>
    </c:plotArea>
    <c:legend>
      <c:legendPos val="r"/>
      <c:layout>
        <c:manualLayout>
          <c:xMode val="edge"/>
          <c:yMode val="edge"/>
          <c:x val="0.59897799484626846"/>
          <c:y val="0.11768286970423393"/>
          <c:w val="0.38477668980593727"/>
          <c:h val="0.818491751181892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solidFill>
              <a:srgbClr val="B15407"/>
            </a:solidFill>
          </c:spPr>
          <c:invertIfNegative val="0"/>
          <c:cat>
            <c:strRef>
              <c:f>'Painel de Gestão - 1'!$C$32:$C$39</c:f>
              <c:strCache>
                <c:ptCount val="8"/>
                <c:pt idx="0">
                  <c:v>OBJETIVO 1</c:v>
                </c:pt>
                <c:pt idx="1">
                  <c:v>OBJETIVO 2</c:v>
                </c:pt>
                <c:pt idx="2">
                  <c:v>OBJETIVO 3</c:v>
                </c:pt>
                <c:pt idx="3">
                  <c:v>OBJETIVO 4</c:v>
                </c:pt>
                <c:pt idx="4">
                  <c:v>OBJETIVO 5</c:v>
                </c:pt>
                <c:pt idx="5">
                  <c:v>OBJETIVO 6</c:v>
                </c:pt>
                <c:pt idx="6">
                  <c:v>OBJETIVO 7</c:v>
                </c:pt>
                <c:pt idx="7">
                  <c:v>OBJETIVO 8</c:v>
                </c:pt>
              </c:strCache>
            </c:strRef>
          </c:cat>
          <c:val>
            <c:numRef>
              <c:f>'Painel de Gestão - 1'!$E$32:$E$39</c:f>
              <c:numCache>
                <c:formatCode>General</c:formatCode>
                <c:ptCount val="8"/>
                <c:pt idx="0">
                  <c:v>0</c:v>
                </c:pt>
                <c:pt idx="1">
                  <c:v>2</c:v>
                </c:pt>
                <c:pt idx="2">
                  <c:v>0</c:v>
                </c:pt>
                <c:pt idx="3">
                  <c:v>0</c:v>
                </c:pt>
                <c:pt idx="4">
                  <c:v>0</c:v>
                </c:pt>
                <c:pt idx="5">
                  <c:v>0</c:v>
                </c:pt>
                <c:pt idx="6">
                  <c:v>1</c:v>
                </c:pt>
                <c:pt idx="7">
                  <c:v>0</c:v>
                </c:pt>
              </c:numCache>
            </c:numRef>
          </c:val>
          <c:extLst>
            <c:ext xmlns:c16="http://schemas.microsoft.com/office/drawing/2014/chart" uri="{C3380CC4-5D6E-409C-BE32-E72D297353CC}">
              <c16:uniqueId val="{00000000-7699-4058-B52C-A26DAB1388B2}"/>
            </c:ext>
          </c:extLst>
        </c:ser>
        <c:ser>
          <c:idx val="1"/>
          <c:order val="1"/>
          <c:spPr>
            <a:solidFill>
              <a:schemeClr val="bg1">
                <a:lumMod val="65000"/>
              </a:schemeClr>
            </a:solidFill>
          </c:spPr>
          <c:invertIfNegative val="0"/>
          <c:cat>
            <c:strRef>
              <c:f>'Painel de Gestão - 1'!$C$32:$C$39</c:f>
              <c:strCache>
                <c:ptCount val="8"/>
                <c:pt idx="0">
                  <c:v>OBJETIVO 1</c:v>
                </c:pt>
                <c:pt idx="1">
                  <c:v>OBJETIVO 2</c:v>
                </c:pt>
                <c:pt idx="2">
                  <c:v>OBJETIVO 3</c:v>
                </c:pt>
                <c:pt idx="3">
                  <c:v>OBJETIVO 4</c:v>
                </c:pt>
                <c:pt idx="4">
                  <c:v>OBJETIVO 5</c:v>
                </c:pt>
                <c:pt idx="5">
                  <c:v>OBJETIVO 6</c:v>
                </c:pt>
                <c:pt idx="6">
                  <c:v>OBJETIVO 7</c:v>
                </c:pt>
                <c:pt idx="7">
                  <c:v>OBJETIVO 8</c:v>
                </c:pt>
              </c:strCache>
            </c:strRef>
          </c:cat>
          <c:val>
            <c:numRef>
              <c:f>'Painel de Gestão - 1'!$F$32:$F$39</c:f>
              <c:numCache>
                <c:formatCode>General</c:formatCode>
                <c:ptCount val="8"/>
                <c:pt idx="0">
                  <c:v>0</c:v>
                </c:pt>
                <c:pt idx="1">
                  <c:v>4</c:v>
                </c:pt>
                <c:pt idx="2">
                  <c:v>0</c:v>
                </c:pt>
                <c:pt idx="3">
                  <c:v>0</c:v>
                </c:pt>
                <c:pt idx="4">
                  <c:v>0</c:v>
                </c:pt>
                <c:pt idx="5">
                  <c:v>0</c:v>
                </c:pt>
                <c:pt idx="6">
                  <c:v>4</c:v>
                </c:pt>
                <c:pt idx="7">
                  <c:v>1</c:v>
                </c:pt>
              </c:numCache>
            </c:numRef>
          </c:val>
          <c:extLst>
            <c:ext xmlns:c16="http://schemas.microsoft.com/office/drawing/2014/chart" uri="{C3380CC4-5D6E-409C-BE32-E72D297353CC}">
              <c16:uniqueId val="{00000001-7699-4058-B52C-A26DAB1388B2}"/>
            </c:ext>
          </c:extLst>
        </c:ser>
        <c:ser>
          <c:idx val="2"/>
          <c:order val="2"/>
          <c:spPr>
            <a:solidFill>
              <a:srgbClr val="FF0000"/>
            </a:solidFill>
          </c:spPr>
          <c:invertIfNegative val="0"/>
          <c:cat>
            <c:strRef>
              <c:f>'Painel de Gestão - 1'!$C$32:$C$39</c:f>
              <c:strCache>
                <c:ptCount val="8"/>
                <c:pt idx="0">
                  <c:v>OBJETIVO 1</c:v>
                </c:pt>
                <c:pt idx="1">
                  <c:v>OBJETIVO 2</c:v>
                </c:pt>
                <c:pt idx="2">
                  <c:v>OBJETIVO 3</c:v>
                </c:pt>
                <c:pt idx="3">
                  <c:v>OBJETIVO 4</c:v>
                </c:pt>
                <c:pt idx="4">
                  <c:v>OBJETIVO 5</c:v>
                </c:pt>
                <c:pt idx="5">
                  <c:v>OBJETIVO 6</c:v>
                </c:pt>
                <c:pt idx="6">
                  <c:v>OBJETIVO 7</c:v>
                </c:pt>
                <c:pt idx="7">
                  <c:v>OBJETIVO 8</c:v>
                </c:pt>
              </c:strCache>
            </c:strRef>
          </c:cat>
          <c:val>
            <c:numRef>
              <c:f>'Painel de Gestão - 1'!$G$32:$G$39</c:f>
              <c:numCache>
                <c:formatCode>General</c:formatCode>
                <c:ptCount val="8"/>
                <c:pt idx="0">
                  <c:v>3</c:v>
                </c:pt>
                <c:pt idx="1">
                  <c:v>4</c:v>
                </c:pt>
                <c:pt idx="2">
                  <c:v>2</c:v>
                </c:pt>
                <c:pt idx="3">
                  <c:v>0</c:v>
                </c:pt>
                <c:pt idx="4">
                  <c:v>3</c:v>
                </c:pt>
                <c:pt idx="5">
                  <c:v>1</c:v>
                </c:pt>
                <c:pt idx="6">
                  <c:v>1</c:v>
                </c:pt>
                <c:pt idx="7">
                  <c:v>0</c:v>
                </c:pt>
              </c:numCache>
            </c:numRef>
          </c:val>
          <c:extLst>
            <c:ext xmlns:c16="http://schemas.microsoft.com/office/drawing/2014/chart" uri="{C3380CC4-5D6E-409C-BE32-E72D297353CC}">
              <c16:uniqueId val="{00000002-7699-4058-B52C-A26DAB1388B2}"/>
            </c:ext>
          </c:extLst>
        </c:ser>
        <c:ser>
          <c:idx val="3"/>
          <c:order val="3"/>
          <c:spPr>
            <a:solidFill>
              <a:srgbClr val="FFC000"/>
            </a:solidFill>
          </c:spPr>
          <c:invertIfNegative val="0"/>
          <c:cat>
            <c:strRef>
              <c:f>'Painel de Gestão - 1'!$C$32:$C$39</c:f>
              <c:strCache>
                <c:ptCount val="8"/>
                <c:pt idx="0">
                  <c:v>OBJETIVO 1</c:v>
                </c:pt>
                <c:pt idx="1">
                  <c:v>OBJETIVO 2</c:v>
                </c:pt>
                <c:pt idx="2">
                  <c:v>OBJETIVO 3</c:v>
                </c:pt>
                <c:pt idx="3">
                  <c:v>OBJETIVO 4</c:v>
                </c:pt>
                <c:pt idx="4">
                  <c:v>OBJETIVO 5</c:v>
                </c:pt>
                <c:pt idx="5">
                  <c:v>OBJETIVO 6</c:v>
                </c:pt>
                <c:pt idx="6">
                  <c:v>OBJETIVO 7</c:v>
                </c:pt>
                <c:pt idx="7">
                  <c:v>OBJETIVO 8</c:v>
                </c:pt>
              </c:strCache>
            </c:strRef>
          </c:cat>
          <c:val>
            <c:numRef>
              <c:f>'Painel de Gestão - 1'!$H$32:$H$39</c:f>
              <c:numCache>
                <c:formatCode>General</c:formatCode>
                <c:ptCount val="8"/>
                <c:pt idx="0">
                  <c:v>4</c:v>
                </c:pt>
                <c:pt idx="1">
                  <c:v>6</c:v>
                </c:pt>
                <c:pt idx="2">
                  <c:v>1</c:v>
                </c:pt>
                <c:pt idx="3">
                  <c:v>2</c:v>
                </c:pt>
                <c:pt idx="4">
                  <c:v>1</c:v>
                </c:pt>
                <c:pt idx="5">
                  <c:v>1</c:v>
                </c:pt>
                <c:pt idx="6">
                  <c:v>1</c:v>
                </c:pt>
                <c:pt idx="7">
                  <c:v>2</c:v>
                </c:pt>
              </c:numCache>
            </c:numRef>
          </c:val>
          <c:extLst>
            <c:ext xmlns:c16="http://schemas.microsoft.com/office/drawing/2014/chart" uri="{C3380CC4-5D6E-409C-BE32-E72D297353CC}">
              <c16:uniqueId val="{00000003-7699-4058-B52C-A26DAB1388B2}"/>
            </c:ext>
          </c:extLst>
        </c:ser>
        <c:ser>
          <c:idx val="4"/>
          <c:order val="4"/>
          <c:spPr>
            <a:solidFill>
              <a:srgbClr val="92D050"/>
            </a:solidFill>
          </c:spPr>
          <c:invertIfNegative val="0"/>
          <c:cat>
            <c:strRef>
              <c:f>'Painel de Gestão - 1'!$C$32:$C$39</c:f>
              <c:strCache>
                <c:ptCount val="8"/>
                <c:pt idx="0">
                  <c:v>OBJETIVO 1</c:v>
                </c:pt>
                <c:pt idx="1">
                  <c:v>OBJETIVO 2</c:v>
                </c:pt>
                <c:pt idx="2">
                  <c:v>OBJETIVO 3</c:v>
                </c:pt>
                <c:pt idx="3">
                  <c:v>OBJETIVO 4</c:v>
                </c:pt>
                <c:pt idx="4">
                  <c:v>OBJETIVO 5</c:v>
                </c:pt>
                <c:pt idx="5">
                  <c:v>OBJETIVO 6</c:v>
                </c:pt>
                <c:pt idx="6">
                  <c:v>OBJETIVO 7</c:v>
                </c:pt>
                <c:pt idx="7">
                  <c:v>OBJETIVO 8</c:v>
                </c:pt>
              </c:strCache>
            </c:strRef>
          </c:cat>
          <c:val>
            <c:numRef>
              <c:f>'Painel de Gestão - 1'!$I$32:$I$39</c:f>
              <c:numCache>
                <c:formatCode>General</c:formatCode>
                <c:ptCount val="8"/>
                <c:pt idx="0">
                  <c:v>4</c:v>
                </c:pt>
                <c:pt idx="1">
                  <c:v>10</c:v>
                </c:pt>
                <c:pt idx="2">
                  <c:v>0</c:v>
                </c:pt>
                <c:pt idx="3">
                  <c:v>2</c:v>
                </c:pt>
                <c:pt idx="4">
                  <c:v>2</c:v>
                </c:pt>
                <c:pt idx="5">
                  <c:v>6</c:v>
                </c:pt>
                <c:pt idx="6">
                  <c:v>2</c:v>
                </c:pt>
                <c:pt idx="7">
                  <c:v>2</c:v>
                </c:pt>
              </c:numCache>
            </c:numRef>
          </c:val>
          <c:extLst>
            <c:ext xmlns:c16="http://schemas.microsoft.com/office/drawing/2014/chart" uri="{C3380CC4-5D6E-409C-BE32-E72D297353CC}">
              <c16:uniqueId val="{00000004-7699-4058-B52C-A26DAB1388B2}"/>
            </c:ext>
          </c:extLst>
        </c:ser>
        <c:ser>
          <c:idx val="5"/>
          <c:order val="5"/>
          <c:spPr>
            <a:solidFill>
              <a:srgbClr val="0070C0"/>
            </a:solidFill>
          </c:spPr>
          <c:invertIfNegative val="0"/>
          <c:cat>
            <c:strRef>
              <c:f>'Painel de Gestão - 1'!$C$32:$C$39</c:f>
              <c:strCache>
                <c:ptCount val="8"/>
                <c:pt idx="0">
                  <c:v>OBJETIVO 1</c:v>
                </c:pt>
                <c:pt idx="1">
                  <c:v>OBJETIVO 2</c:v>
                </c:pt>
                <c:pt idx="2">
                  <c:v>OBJETIVO 3</c:v>
                </c:pt>
                <c:pt idx="3">
                  <c:v>OBJETIVO 4</c:v>
                </c:pt>
                <c:pt idx="4">
                  <c:v>OBJETIVO 5</c:v>
                </c:pt>
                <c:pt idx="5">
                  <c:v>OBJETIVO 6</c:v>
                </c:pt>
                <c:pt idx="6">
                  <c:v>OBJETIVO 7</c:v>
                </c:pt>
                <c:pt idx="7">
                  <c:v>OBJETIVO 8</c:v>
                </c:pt>
              </c:strCache>
            </c:strRef>
          </c:cat>
          <c:val>
            <c:numRef>
              <c:f>'Painel de Gestão - 1'!$J$32:$J$39</c:f>
              <c:numCache>
                <c:formatCode>General</c:formatCode>
                <c:ptCount val="8"/>
                <c:pt idx="0">
                  <c:v>0</c:v>
                </c:pt>
                <c:pt idx="1">
                  <c:v>2</c:v>
                </c:pt>
                <c:pt idx="2">
                  <c:v>0</c:v>
                </c:pt>
                <c:pt idx="3">
                  <c:v>0</c:v>
                </c:pt>
                <c:pt idx="4">
                  <c:v>0</c:v>
                </c:pt>
                <c:pt idx="5">
                  <c:v>0</c:v>
                </c:pt>
                <c:pt idx="6">
                  <c:v>0</c:v>
                </c:pt>
                <c:pt idx="7">
                  <c:v>0</c:v>
                </c:pt>
              </c:numCache>
            </c:numRef>
          </c:val>
          <c:extLst>
            <c:ext xmlns:c16="http://schemas.microsoft.com/office/drawing/2014/chart" uri="{C3380CC4-5D6E-409C-BE32-E72D297353CC}">
              <c16:uniqueId val="{00000005-7699-4058-B52C-A26DAB1388B2}"/>
            </c:ext>
          </c:extLst>
        </c:ser>
        <c:dLbls>
          <c:showLegendKey val="0"/>
          <c:showVal val="0"/>
          <c:showCatName val="0"/>
          <c:showSerName val="0"/>
          <c:showPercent val="0"/>
          <c:showBubbleSize val="0"/>
        </c:dLbls>
        <c:gapWidth val="150"/>
        <c:overlap val="100"/>
        <c:axId val="331059648"/>
        <c:axId val="331603120"/>
      </c:barChart>
      <c:catAx>
        <c:axId val="331059648"/>
        <c:scaling>
          <c:orientation val="maxMin"/>
        </c:scaling>
        <c:delete val="0"/>
        <c:axPos val="l"/>
        <c:numFmt formatCode="ge\r\a\l" sourceLinked="0"/>
        <c:majorTickMark val="out"/>
        <c:minorTickMark val="none"/>
        <c:tickLblPos val="nextTo"/>
        <c:txPr>
          <a:bodyPr/>
          <a:lstStyle/>
          <a:p>
            <a:pPr>
              <a:defRPr sz="1100"/>
            </a:pPr>
            <a:endParaRPr lang="en-US"/>
          </a:p>
        </c:txPr>
        <c:crossAx val="331603120"/>
        <c:crosses val="autoZero"/>
        <c:auto val="1"/>
        <c:lblAlgn val="ctr"/>
        <c:lblOffset val="100"/>
        <c:noMultiLvlLbl val="0"/>
      </c:catAx>
      <c:valAx>
        <c:axId val="331603120"/>
        <c:scaling>
          <c:orientation val="minMax"/>
        </c:scaling>
        <c:delete val="0"/>
        <c:axPos val="t"/>
        <c:majorGridlines/>
        <c:numFmt formatCode="General" sourceLinked="1"/>
        <c:majorTickMark val="out"/>
        <c:minorTickMark val="none"/>
        <c:tickLblPos val="nextTo"/>
        <c:crossAx val="331059648"/>
        <c:crosses val="autoZero"/>
        <c:crossBetween val="between"/>
        <c:majorUnit val="2"/>
      </c:valAx>
    </c:plotArea>
    <c:plotVisOnly val="1"/>
    <c:dispBlanksAs val="gap"/>
    <c:showDLblsOverMax val="0"/>
  </c:chart>
  <c:printSettings>
    <c:headerFooter/>
    <c:pageMargins b="0.78740157499999996" l="0.511811024" r="0.511811024" t="0.78740157499999996" header="0.31496062000000108" footer="0.31496062000000108"/>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atual </a:t>
            </a:r>
            <a:r>
              <a:rPr lang="pt-BR" sz="1600" baseline="0"/>
              <a:t>do PAN </a:t>
            </a:r>
          </a:p>
          <a:p>
            <a:pPr algn="l">
              <a:defRPr sz="1600"/>
            </a:pPr>
            <a:r>
              <a:rPr lang="pt-BR" sz="1600" baseline="0"/>
              <a:t>Monitoria atual</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8.1141294838144959E-2"/>
          <c:y val="0.21937888351980531"/>
          <c:w val="0.46168875765529332"/>
          <c:h val="0.68515846659657853"/>
        </c:manualLayout>
      </c:layout>
      <c:doughnutChart>
        <c:varyColors val="1"/>
        <c:ser>
          <c:idx val="0"/>
          <c:order val="0"/>
          <c:spPr>
            <a:solidFill>
              <a:srgbClr val="FFFF00"/>
            </a:solidFill>
          </c:spPr>
          <c:dPt>
            <c:idx val="0"/>
            <c:bubble3D val="0"/>
            <c:spPr>
              <a:solidFill>
                <a:schemeClr val="bg1">
                  <a:lumMod val="50000"/>
                </a:schemeClr>
              </a:solidFill>
            </c:spPr>
            <c:extLst>
              <c:ext xmlns:c16="http://schemas.microsoft.com/office/drawing/2014/chart" uri="{C3380CC4-5D6E-409C-BE32-E72D297353CC}">
                <c16:uniqueId val="{00000001-269D-4744-99A5-F71CEF1E6F6C}"/>
              </c:ext>
            </c:extLst>
          </c:dPt>
          <c:dPt>
            <c:idx val="1"/>
            <c:bubble3D val="0"/>
            <c:spPr>
              <a:solidFill>
                <a:srgbClr val="FF0000"/>
              </a:solidFill>
            </c:spPr>
            <c:extLst>
              <c:ext xmlns:c16="http://schemas.microsoft.com/office/drawing/2014/chart" uri="{C3380CC4-5D6E-409C-BE32-E72D297353CC}">
                <c16:uniqueId val="{00000003-269D-4744-99A5-F71CEF1E6F6C}"/>
              </c:ext>
            </c:extLst>
          </c:dPt>
          <c:dPt>
            <c:idx val="3"/>
            <c:bubble3D val="0"/>
            <c:spPr>
              <a:solidFill>
                <a:srgbClr val="92D050"/>
              </a:solidFill>
            </c:spPr>
            <c:extLst>
              <c:ext xmlns:c16="http://schemas.microsoft.com/office/drawing/2014/chart" uri="{C3380CC4-5D6E-409C-BE32-E72D297353CC}">
                <c16:uniqueId val="{00000005-269D-4744-99A5-F71CEF1E6F6C}"/>
              </c:ext>
            </c:extLst>
          </c:dPt>
          <c:dPt>
            <c:idx val="4"/>
            <c:bubble3D val="0"/>
            <c:spPr>
              <a:solidFill>
                <a:srgbClr val="0070C0"/>
              </a:solidFill>
            </c:spPr>
            <c:extLst>
              <c:ext xmlns:c16="http://schemas.microsoft.com/office/drawing/2014/chart" uri="{C3380CC4-5D6E-409C-BE32-E72D297353CC}">
                <c16:uniqueId val="{00000007-269D-4744-99A5-F71CEF1E6F6C}"/>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- 1'!$C$16:$C$20</c:f>
              <c:strCache>
                <c:ptCount val="5"/>
                <c:pt idx="0">
                  <c:v> Início planejado é posterior ao período monitorado</c:v>
                </c:pt>
                <c:pt idx="1">
                  <c:v> Não iniciada ou não concluída</c:v>
                </c:pt>
                <c:pt idx="2">
                  <c:v> Em andamento com problemas de realização</c:v>
                </c:pt>
                <c:pt idx="3">
                  <c:v> Em andamento no período previsto </c:v>
                </c:pt>
                <c:pt idx="4">
                  <c:v> Concluída</c:v>
                </c:pt>
              </c:strCache>
            </c:strRef>
          </c:cat>
          <c:val>
            <c:numRef>
              <c:f>'Painel de Gestão - 1'!$E$16:$E$20</c:f>
              <c:numCache>
                <c:formatCode>0%</c:formatCode>
                <c:ptCount val="5"/>
                <c:pt idx="0">
                  <c:v>0.12676056338028169</c:v>
                </c:pt>
                <c:pt idx="1">
                  <c:v>0.19718309859154928</c:v>
                </c:pt>
                <c:pt idx="2">
                  <c:v>0.25352112676056338</c:v>
                </c:pt>
                <c:pt idx="3">
                  <c:v>0.39436619718309857</c:v>
                </c:pt>
                <c:pt idx="4">
                  <c:v>2.8169014084507043E-2</c:v>
                </c:pt>
              </c:numCache>
            </c:numRef>
          </c:val>
          <c:extLst>
            <c:ext xmlns:c16="http://schemas.microsoft.com/office/drawing/2014/chart" uri="{C3380CC4-5D6E-409C-BE32-E72D297353CC}">
              <c16:uniqueId val="{00000008-269D-4744-99A5-F71CEF1E6F6C}"/>
            </c:ext>
          </c:extLst>
        </c:ser>
        <c:dLbls>
          <c:showLegendKey val="0"/>
          <c:showVal val="1"/>
          <c:showCatName val="0"/>
          <c:showSerName val="0"/>
          <c:showPercent val="0"/>
          <c:showBubbleSize val="0"/>
          <c:showLeaderLines val="0"/>
        </c:dLbls>
        <c:firstSliceAng val="0"/>
        <c:holeSize val="50"/>
      </c:doughnutChart>
    </c:plotArea>
    <c:legend>
      <c:legendPos val="r"/>
      <c:layout>
        <c:manualLayout>
          <c:xMode val="edge"/>
          <c:yMode val="edge"/>
          <c:x val="0.57029166666666664"/>
          <c:y val="0.14367663552499471"/>
          <c:w val="0.40163082802031924"/>
          <c:h val="0.795443827160494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Pós Monitoria</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183727034145E-2"/>
          <c:y val="0.21937888351980531"/>
          <c:w val="0.46168875765529332"/>
          <c:h val="0.68515846659657853"/>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E2CC-49D8-9394-E6CBDF185E84}"/>
              </c:ext>
            </c:extLst>
          </c:dPt>
          <c:dPt>
            <c:idx val="1"/>
            <c:bubble3D val="0"/>
            <c:spPr>
              <a:solidFill>
                <a:srgbClr val="FF0000"/>
              </a:solidFill>
            </c:spPr>
            <c:extLst>
              <c:ext xmlns:c16="http://schemas.microsoft.com/office/drawing/2014/chart" uri="{C3380CC4-5D6E-409C-BE32-E72D297353CC}">
                <c16:uniqueId val="{00000003-E2CC-49D8-9394-E6CBDF185E84}"/>
              </c:ext>
            </c:extLst>
          </c:dPt>
          <c:dPt>
            <c:idx val="2"/>
            <c:bubble3D val="0"/>
            <c:spPr>
              <a:solidFill>
                <a:srgbClr val="FFFF00"/>
              </a:solidFill>
            </c:spPr>
            <c:extLst>
              <c:ext xmlns:c16="http://schemas.microsoft.com/office/drawing/2014/chart" uri="{C3380CC4-5D6E-409C-BE32-E72D297353CC}">
                <c16:uniqueId val="{00000005-E2CC-49D8-9394-E6CBDF185E84}"/>
              </c:ext>
            </c:extLst>
          </c:dPt>
          <c:dPt>
            <c:idx val="3"/>
            <c:bubble3D val="0"/>
            <c:spPr>
              <a:solidFill>
                <a:srgbClr val="92D050"/>
              </a:solidFill>
            </c:spPr>
            <c:extLst>
              <c:ext xmlns:c16="http://schemas.microsoft.com/office/drawing/2014/chart" uri="{C3380CC4-5D6E-409C-BE32-E72D297353CC}">
                <c16:uniqueId val="{00000007-E2CC-49D8-9394-E6CBDF185E84}"/>
              </c:ext>
            </c:extLst>
          </c:dPt>
          <c:dPt>
            <c:idx val="4"/>
            <c:bubble3D val="0"/>
            <c:spPr>
              <a:solidFill>
                <a:srgbClr val="0070C0"/>
              </a:solidFill>
            </c:spPr>
            <c:extLst>
              <c:ext xmlns:c16="http://schemas.microsoft.com/office/drawing/2014/chart" uri="{C3380CC4-5D6E-409C-BE32-E72D297353CC}">
                <c16:uniqueId val="{00000009-E2CC-49D8-9394-E6CBDF185E84}"/>
              </c:ext>
            </c:extLst>
          </c:dPt>
          <c:dPt>
            <c:idx val="5"/>
            <c:bubble3D val="0"/>
            <c:spPr>
              <a:solidFill>
                <a:srgbClr val="FF99CC"/>
              </a:solidFill>
            </c:spPr>
            <c:extLst>
              <c:ext xmlns:c16="http://schemas.microsoft.com/office/drawing/2014/chart" uri="{C3380CC4-5D6E-409C-BE32-E72D297353CC}">
                <c16:uniqueId val="{0000000B-E2CC-49D8-9394-E6CBDF185E84}"/>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2CC-49D8-9394-E6CBDF185E84}"/>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- 1'!$C$16:$C$21</c:f>
              <c:strCache>
                <c:ptCount val="6"/>
                <c:pt idx="0">
                  <c:v> Início planejado é posterior ao período monitorado</c:v>
                </c:pt>
                <c:pt idx="1">
                  <c:v> Não iniciada ou não concluída</c:v>
                </c:pt>
                <c:pt idx="2">
                  <c:v> Em andamento com problemas de realização</c:v>
                </c:pt>
                <c:pt idx="3">
                  <c:v> Em andamento no período previsto </c:v>
                </c:pt>
                <c:pt idx="4">
                  <c:v> Concluída</c:v>
                </c:pt>
                <c:pt idx="5">
                  <c:v> Ações Novas - Pós-monitoria</c:v>
                </c:pt>
              </c:strCache>
            </c:strRef>
          </c:cat>
          <c:val>
            <c:numRef>
              <c:f>'Painel de Gestão - 1'!$G$16:$G$21</c:f>
              <c:numCache>
                <c:formatCode>0%</c:formatCode>
                <c:ptCount val="6"/>
                <c:pt idx="0">
                  <c:v>0.11764705882352941</c:v>
                </c:pt>
                <c:pt idx="1">
                  <c:v>0.19117647058823528</c:v>
                </c:pt>
                <c:pt idx="2">
                  <c:v>0.25</c:v>
                </c:pt>
                <c:pt idx="3">
                  <c:v>0.41176470588235292</c:v>
                </c:pt>
                <c:pt idx="4">
                  <c:v>2.9411764705882353E-2</c:v>
                </c:pt>
                <c:pt idx="5">
                  <c:v>0</c:v>
                </c:pt>
              </c:numCache>
            </c:numRef>
          </c:val>
          <c:extLst>
            <c:ext xmlns:c16="http://schemas.microsoft.com/office/drawing/2014/chart" uri="{C3380CC4-5D6E-409C-BE32-E72D297353CC}">
              <c16:uniqueId val="{0000000C-E2CC-49D8-9394-E6CBDF185E84}"/>
            </c:ext>
          </c:extLst>
        </c:ser>
        <c:dLbls>
          <c:showLegendKey val="0"/>
          <c:showVal val="1"/>
          <c:showCatName val="0"/>
          <c:showSerName val="0"/>
          <c:showPercent val="0"/>
          <c:showBubbleSize val="0"/>
          <c:showLeaderLines val="0"/>
        </c:dLbls>
        <c:firstSliceAng val="0"/>
        <c:holeSize val="50"/>
      </c:doughnutChart>
      <c:spPr>
        <a:noFill/>
        <a:ln w="25400">
          <a:noFill/>
        </a:ln>
      </c:spPr>
    </c:plotArea>
    <c:legend>
      <c:legendPos val="r"/>
      <c:layout>
        <c:manualLayout>
          <c:xMode val="edge"/>
          <c:yMode val="edge"/>
          <c:x val="0.59897799484626846"/>
          <c:y val="0.11768286970423393"/>
          <c:w val="0.38477668980593727"/>
          <c:h val="0.818491751181892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solidFill>
              <a:srgbClr val="B15407"/>
            </a:solidFill>
          </c:spPr>
          <c:invertIfNegative val="0"/>
          <c:cat>
            <c:strRef>
              <c:f>'Painel de Gestão - 2'!$C$32:$C$39</c:f>
              <c:strCache>
                <c:ptCount val="8"/>
                <c:pt idx="0">
                  <c:v>OBJETIVO 1</c:v>
                </c:pt>
                <c:pt idx="1">
                  <c:v>OBJETIVO 2</c:v>
                </c:pt>
                <c:pt idx="2">
                  <c:v>OBJETIVO 3</c:v>
                </c:pt>
                <c:pt idx="3">
                  <c:v>OBJETIVO 4</c:v>
                </c:pt>
                <c:pt idx="4">
                  <c:v>OBJETIVO 5</c:v>
                </c:pt>
                <c:pt idx="5">
                  <c:v>OBJETIVO 6</c:v>
                </c:pt>
                <c:pt idx="6">
                  <c:v>OBJETIVO 7</c:v>
                </c:pt>
                <c:pt idx="7">
                  <c:v>OBJETIVO 8</c:v>
                </c:pt>
              </c:strCache>
            </c:strRef>
          </c:cat>
          <c:val>
            <c:numRef>
              <c:f>'Painel de Gestão - 2'!$E$32:$E$39</c:f>
              <c:numCache>
                <c:formatCode>General</c:formatCode>
                <c:ptCount val="8"/>
                <c:pt idx="0">
                  <c:v>0</c:v>
                </c:pt>
                <c:pt idx="1">
                  <c:v>3</c:v>
                </c:pt>
                <c:pt idx="2">
                  <c:v>0</c:v>
                </c:pt>
                <c:pt idx="3">
                  <c:v>0</c:v>
                </c:pt>
                <c:pt idx="4">
                  <c:v>1</c:v>
                </c:pt>
                <c:pt idx="5">
                  <c:v>0</c:v>
                </c:pt>
                <c:pt idx="6">
                  <c:v>2</c:v>
                </c:pt>
                <c:pt idx="7">
                  <c:v>0</c:v>
                </c:pt>
              </c:numCache>
            </c:numRef>
          </c:val>
          <c:extLst>
            <c:ext xmlns:c16="http://schemas.microsoft.com/office/drawing/2014/chart" uri="{C3380CC4-5D6E-409C-BE32-E72D297353CC}">
              <c16:uniqueId val="{00000000-5810-4564-897E-13EA9F752ECB}"/>
            </c:ext>
          </c:extLst>
        </c:ser>
        <c:ser>
          <c:idx val="1"/>
          <c:order val="1"/>
          <c:spPr>
            <a:solidFill>
              <a:schemeClr val="bg1">
                <a:lumMod val="65000"/>
              </a:schemeClr>
            </a:solidFill>
          </c:spPr>
          <c:invertIfNegative val="0"/>
          <c:cat>
            <c:strRef>
              <c:f>'Painel de Gestão - 2'!$C$32:$C$39</c:f>
              <c:strCache>
                <c:ptCount val="8"/>
                <c:pt idx="0">
                  <c:v>OBJETIVO 1</c:v>
                </c:pt>
                <c:pt idx="1">
                  <c:v>OBJETIVO 2</c:v>
                </c:pt>
                <c:pt idx="2">
                  <c:v>OBJETIVO 3</c:v>
                </c:pt>
                <c:pt idx="3">
                  <c:v>OBJETIVO 4</c:v>
                </c:pt>
                <c:pt idx="4">
                  <c:v>OBJETIVO 5</c:v>
                </c:pt>
                <c:pt idx="5">
                  <c:v>OBJETIVO 6</c:v>
                </c:pt>
                <c:pt idx="6">
                  <c:v>OBJETIVO 7</c:v>
                </c:pt>
                <c:pt idx="7">
                  <c:v>OBJETIVO 8</c:v>
                </c:pt>
              </c:strCache>
            </c:strRef>
          </c:cat>
          <c:val>
            <c:numRef>
              <c:f>'Painel de Gestão - 2'!$F$32:$F$39</c:f>
              <c:numCache>
                <c:formatCode>General</c:formatCode>
                <c:ptCount val="8"/>
                <c:pt idx="0">
                  <c:v>0</c:v>
                </c:pt>
                <c:pt idx="1">
                  <c:v>0</c:v>
                </c:pt>
                <c:pt idx="2">
                  <c:v>0</c:v>
                </c:pt>
                <c:pt idx="3">
                  <c:v>0</c:v>
                </c:pt>
                <c:pt idx="4">
                  <c:v>0</c:v>
                </c:pt>
                <c:pt idx="5">
                  <c:v>0</c:v>
                </c:pt>
                <c:pt idx="6">
                  <c:v>2</c:v>
                </c:pt>
                <c:pt idx="7">
                  <c:v>0</c:v>
                </c:pt>
              </c:numCache>
            </c:numRef>
          </c:val>
          <c:extLst>
            <c:ext xmlns:c16="http://schemas.microsoft.com/office/drawing/2014/chart" uri="{C3380CC4-5D6E-409C-BE32-E72D297353CC}">
              <c16:uniqueId val="{00000001-5810-4564-897E-13EA9F752ECB}"/>
            </c:ext>
          </c:extLst>
        </c:ser>
        <c:ser>
          <c:idx val="2"/>
          <c:order val="2"/>
          <c:spPr>
            <a:solidFill>
              <a:srgbClr val="FF0000"/>
            </a:solidFill>
          </c:spPr>
          <c:invertIfNegative val="0"/>
          <c:cat>
            <c:strRef>
              <c:f>'Painel de Gestão - 2'!$C$32:$C$39</c:f>
              <c:strCache>
                <c:ptCount val="8"/>
                <c:pt idx="0">
                  <c:v>OBJETIVO 1</c:v>
                </c:pt>
                <c:pt idx="1">
                  <c:v>OBJETIVO 2</c:v>
                </c:pt>
                <c:pt idx="2">
                  <c:v>OBJETIVO 3</c:v>
                </c:pt>
                <c:pt idx="3">
                  <c:v>OBJETIVO 4</c:v>
                </c:pt>
                <c:pt idx="4">
                  <c:v>OBJETIVO 5</c:v>
                </c:pt>
                <c:pt idx="5">
                  <c:v>OBJETIVO 6</c:v>
                </c:pt>
                <c:pt idx="6">
                  <c:v>OBJETIVO 7</c:v>
                </c:pt>
                <c:pt idx="7">
                  <c:v>OBJETIVO 8</c:v>
                </c:pt>
              </c:strCache>
            </c:strRef>
          </c:cat>
          <c:val>
            <c:numRef>
              <c:f>'Painel de Gestão - 2'!$G$32:$G$39</c:f>
              <c:numCache>
                <c:formatCode>General</c:formatCode>
                <c:ptCount val="8"/>
                <c:pt idx="0">
                  <c:v>2</c:v>
                </c:pt>
                <c:pt idx="1">
                  <c:v>6</c:v>
                </c:pt>
                <c:pt idx="2">
                  <c:v>1</c:v>
                </c:pt>
                <c:pt idx="3">
                  <c:v>0</c:v>
                </c:pt>
                <c:pt idx="4">
                  <c:v>3</c:v>
                </c:pt>
                <c:pt idx="5">
                  <c:v>1</c:v>
                </c:pt>
                <c:pt idx="6">
                  <c:v>2</c:v>
                </c:pt>
                <c:pt idx="7">
                  <c:v>1</c:v>
                </c:pt>
              </c:numCache>
            </c:numRef>
          </c:val>
          <c:extLst>
            <c:ext xmlns:c16="http://schemas.microsoft.com/office/drawing/2014/chart" uri="{C3380CC4-5D6E-409C-BE32-E72D297353CC}">
              <c16:uniqueId val="{00000002-5810-4564-897E-13EA9F752ECB}"/>
            </c:ext>
          </c:extLst>
        </c:ser>
        <c:ser>
          <c:idx val="3"/>
          <c:order val="3"/>
          <c:spPr>
            <a:solidFill>
              <a:srgbClr val="FFC000"/>
            </a:solidFill>
          </c:spPr>
          <c:invertIfNegative val="0"/>
          <c:cat>
            <c:strRef>
              <c:f>'Painel de Gestão - 2'!$C$32:$C$39</c:f>
              <c:strCache>
                <c:ptCount val="8"/>
                <c:pt idx="0">
                  <c:v>OBJETIVO 1</c:v>
                </c:pt>
                <c:pt idx="1">
                  <c:v>OBJETIVO 2</c:v>
                </c:pt>
                <c:pt idx="2">
                  <c:v>OBJETIVO 3</c:v>
                </c:pt>
                <c:pt idx="3">
                  <c:v>OBJETIVO 4</c:v>
                </c:pt>
                <c:pt idx="4">
                  <c:v>OBJETIVO 5</c:v>
                </c:pt>
                <c:pt idx="5">
                  <c:v>OBJETIVO 6</c:v>
                </c:pt>
                <c:pt idx="6">
                  <c:v>OBJETIVO 7</c:v>
                </c:pt>
                <c:pt idx="7">
                  <c:v>OBJETIVO 8</c:v>
                </c:pt>
              </c:strCache>
            </c:strRef>
          </c:cat>
          <c:val>
            <c:numRef>
              <c:f>'Painel de Gestão - 2'!$H$32:$H$39</c:f>
              <c:numCache>
                <c:formatCode>General</c:formatCode>
                <c:ptCount val="8"/>
                <c:pt idx="0">
                  <c:v>4</c:v>
                </c:pt>
                <c:pt idx="1">
                  <c:v>1</c:v>
                </c:pt>
                <c:pt idx="2">
                  <c:v>0</c:v>
                </c:pt>
                <c:pt idx="3">
                  <c:v>2</c:v>
                </c:pt>
                <c:pt idx="4">
                  <c:v>1</c:v>
                </c:pt>
                <c:pt idx="5">
                  <c:v>0</c:v>
                </c:pt>
                <c:pt idx="6">
                  <c:v>0</c:v>
                </c:pt>
                <c:pt idx="7">
                  <c:v>1</c:v>
                </c:pt>
              </c:numCache>
            </c:numRef>
          </c:val>
          <c:extLst>
            <c:ext xmlns:c16="http://schemas.microsoft.com/office/drawing/2014/chart" uri="{C3380CC4-5D6E-409C-BE32-E72D297353CC}">
              <c16:uniqueId val="{00000003-5810-4564-897E-13EA9F752ECB}"/>
            </c:ext>
          </c:extLst>
        </c:ser>
        <c:ser>
          <c:idx val="4"/>
          <c:order val="4"/>
          <c:spPr>
            <a:solidFill>
              <a:srgbClr val="92D050"/>
            </a:solidFill>
          </c:spPr>
          <c:invertIfNegative val="0"/>
          <c:cat>
            <c:strRef>
              <c:f>'Painel de Gestão - 2'!$C$32:$C$39</c:f>
              <c:strCache>
                <c:ptCount val="8"/>
                <c:pt idx="0">
                  <c:v>OBJETIVO 1</c:v>
                </c:pt>
                <c:pt idx="1">
                  <c:v>OBJETIVO 2</c:v>
                </c:pt>
                <c:pt idx="2">
                  <c:v>OBJETIVO 3</c:v>
                </c:pt>
                <c:pt idx="3">
                  <c:v>OBJETIVO 4</c:v>
                </c:pt>
                <c:pt idx="4">
                  <c:v>OBJETIVO 5</c:v>
                </c:pt>
                <c:pt idx="5">
                  <c:v>OBJETIVO 6</c:v>
                </c:pt>
                <c:pt idx="6">
                  <c:v>OBJETIVO 7</c:v>
                </c:pt>
                <c:pt idx="7">
                  <c:v>OBJETIVO 8</c:v>
                </c:pt>
              </c:strCache>
            </c:strRef>
          </c:cat>
          <c:val>
            <c:numRef>
              <c:f>'Painel de Gestão - 2'!$I$32:$I$39</c:f>
              <c:numCache>
                <c:formatCode>General</c:formatCode>
                <c:ptCount val="8"/>
                <c:pt idx="0">
                  <c:v>5</c:v>
                </c:pt>
                <c:pt idx="1">
                  <c:v>15</c:v>
                </c:pt>
                <c:pt idx="2">
                  <c:v>2</c:v>
                </c:pt>
                <c:pt idx="3">
                  <c:v>2</c:v>
                </c:pt>
                <c:pt idx="4">
                  <c:v>2</c:v>
                </c:pt>
                <c:pt idx="5">
                  <c:v>7</c:v>
                </c:pt>
                <c:pt idx="6">
                  <c:v>2</c:v>
                </c:pt>
                <c:pt idx="7">
                  <c:v>3</c:v>
                </c:pt>
              </c:numCache>
            </c:numRef>
          </c:val>
          <c:extLst>
            <c:ext xmlns:c16="http://schemas.microsoft.com/office/drawing/2014/chart" uri="{C3380CC4-5D6E-409C-BE32-E72D297353CC}">
              <c16:uniqueId val="{00000004-5810-4564-897E-13EA9F752ECB}"/>
            </c:ext>
          </c:extLst>
        </c:ser>
        <c:ser>
          <c:idx val="5"/>
          <c:order val="5"/>
          <c:spPr>
            <a:solidFill>
              <a:srgbClr val="0070C0"/>
            </a:solidFill>
          </c:spPr>
          <c:invertIfNegative val="0"/>
          <c:cat>
            <c:strRef>
              <c:f>'Painel de Gestão - 2'!$C$32:$C$39</c:f>
              <c:strCache>
                <c:ptCount val="8"/>
                <c:pt idx="0">
                  <c:v>OBJETIVO 1</c:v>
                </c:pt>
                <c:pt idx="1">
                  <c:v>OBJETIVO 2</c:v>
                </c:pt>
                <c:pt idx="2">
                  <c:v>OBJETIVO 3</c:v>
                </c:pt>
                <c:pt idx="3">
                  <c:v>OBJETIVO 4</c:v>
                </c:pt>
                <c:pt idx="4">
                  <c:v>OBJETIVO 5</c:v>
                </c:pt>
                <c:pt idx="5">
                  <c:v>OBJETIVO 6</c:v>
                </c:pt>
                <c:pt idx="6">
                  <c:v>OBJETIVO 7</c:v>
                </c:pt>
                <c:pt idx="7">
                  <c:v>OBJETIVO 8</c:v>
                </c:pt>
              </c:strCache>
            </c:strRef>
          </c:cat>
          <c:val>
            <c:numRef>
              <c:f>'Painel de Gestão - 2'!$J$32:$J$39</c:f>
              <c:numCache>
                <c:formatCode>General</c:formatCode>
                <c:ptCount val="8"/>
                <c:pt idx="0">
                  <c:v>0</c:v>
                </c:pt>
                <c:pt idx="1">
                  <c:v>2</c:v>
                </c:pt>
                <c:pt idx="2">
                  <c:v>0</c:v>
                </c:pt>
                <c:pt idx="3">
                  <c:v>0</c:v>
                </c:pt>
                <c:pt idx="4">
                  <c:v>0</c:v>
                </c:pt>
                <c:pt idx="5">
                  <c:v>0</c:v>
                </c:pt>
                <c:pt idx="6">
                  <c:v>1</c:v>
                </c:pt>
                <c:pt idx="7">
                  <c:v>0</c:v>
                </c:pt>
              </c:numCache>
            </c:numRef>
          </c:val>
          <c:extLst>
            <c:ext xmlns:c16="http://schemas.microsoft.com/office/drawing/2014/chart" uri="{C3380CC4-5D6E-409C-BE32-E72D297353CC}">
              <c16:uniqueId val="{00000005-5810-4564-897E-13EA9F752ECB}"/>
            </c:ext>
          </c:extLst>
        </c:ser>
        <c:dLbls>
          <c:showLegendKey val="0"/>
          <c:showVal val="0"/>
          <c:showCatName val="0"/>
          <c:showSerName val="0"/>
          <c:showPercent val="0"/>
          <c:showBubbleSize val="0"/>
        </c:dLbls>
        <c:gapWidth val="150"/>
        <c:overlap val="100"/>
        <c:axId val="331059648"/>
        <c:axId val="331603120"/>
      </c:barChart>
      <c:catAx>
        <c:axId val="331059648"/>
        <c:scaling>
          <c:orientation val="maxMin"/>
        </c:scaling>
        <c:delete val="0"/>
        <c:axPos val="l"/>
        <c:numFmt formatCode="ge\r\a\l" sourceLinked="0"/>
        <c:majorTickMark val="out"/>
        <c:minorTickMark val="none"/>
        <c:tickLblPos val="nextTo"/>
        <c:txPr>
          <a:bodyPr/>
          <a:lstStyle/>
          <a:p>
            <a:pPr>
              <a:defRPr sz="1100"/>
            </a:pPr>
            <a:endParaRPr lang="en-US"/>
          </a:p>
        </c:txPr>
        <c:crossAx val="331603120"/>
        <c:crosses val="autoZero"/>
        <c:auto val="1"/>
        <c:lblAlgn val="ctr"/>
        <c:lblOffset val="100"/>
        <c:noMultiLvlLbl val="0"/>
      </c:catAx>
      <c:valAx>
        <c:axId val="331603120"/>
        <c:scaling>
          <c:orientation val="minMax"/>
        </c:scaling>
        <c:delete val="0"/>
        <c:axPos val="t"/>
        <c:majorGridlines/>
        <c:numFmt formatCode="General" sourceLinked="1"/>
        <c:majorTickMark val="out"/>
        <c:minorTickMark val="none"/>
        <c:tickLblPos val="nextTo"/>
        <c:crossAx val="331059648"/>
        <c:crosses val="autoZero"/>
        <c:crossBetween val="between"/>
        <c:majorUnit val="2"/>
      </c:valAx>
    </c:plotArea>
    <c:plotVisOnly val="1"/>
    <c:dispBlanksAs val="gap"/>
    <c:showDLblsOverMax val="0"/>
  </c:chart>
  <c:printSettings>
    <c:headerFooter/>
    <c:pageMargins b="0.78740157499999996" l="0.511811024" r="0.511811024" t="0.78740157499999996" header="0.31496062000000108" footer="0.31496062000000108"/>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atual </a:t>
            </a:r>
            <a:r>
              <a:rPr lang="pt-BR" sz="1600" baseline="0"/>
              <a:t>do PAN </a:t>
            </a:r>
          </a:p>
          <a:p>
            <a:pPr algn="l">
              <a:defRPr sz="1600"/>
            </a:pPr>
            <a:r>
              <a:rPr lang="pt-BR" sz="1600" baseline="0"/>
              <a:t>Monitoria atual</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8.1141294838144959E-2"/>
          <c:y val="0.21937888351980531"/>
          <c:w val="0.46168875765529332"/>
          <c:h val="0.68515846659657853"/>
        </c:manualLayout>
      </c:layout>
      <c:doughnutChart>
        <c:varyColors val="1"/>
        <c:ser>
          <c:idx val="0"/>
          <c:order val="0"/>
          <c:spPr>
            <a:solidFill>
              <a:srgbClr val="FFFF00"/>
            </a:solidFill>
          </c:spPr>
          <c:dPt>
            <c:idx val="0"/>
            <c:bubble3D val="0"/>
            <c:spPr>
              <a:solidFill>
                <a:schemeClr val="bg1">
                  <a:lumMod val="65000"/>
                </a:schemeClr>
              </a:solidFill>
            </c:spPr>
            <c:extLst>
              <c:ext xmlns:c16="http://schemas.microsoft.com/office/drawing/2014/chart" uri="{C3380CC4-5D6E-409C-BE32-E72D297353CC}">
                <c16:uniqueId val="{00000001-4283-4E95-989E-3FB6115A0729}"/>
              </c:ext>
            </c:extLst>
          </c:dPt>
          <c:dPt>
            <c:idx val="1"/>
            <c:bubble3D val="0"/>
            <c:spPr>
              <a:solidFill>
                <a:srgbClr val="FF0000"/>
              </a:solidFill>
            </c:spPr>
            <c:extLst>
              <c:ext xmlns:c16="http://schemas.microsoft.com/office/drawing/2014/chart" uri="{C3380CC4-5D6E-409C-BE32-E72D297353CC}">
                <c16:uniqueId val="{00000003-4283-4E95-989E-3FB6115A0729}"/>
              </c:ext>
            </c:extLst>
          </c:dPt>
          <c:dPt>
            <c:idx val="2"/>
            <c:bubble3D val="0"/>
            <c:spPr>
              <a:solidFill>
                <a:srgbClr val="FFC000"/>
              </a:solidFill>
            </c:spPr>
            <c:extLst>
              <c:ext xmlns:c16="http://schemas.microsoft.com/office/drawing/2014/chart" uri="{C3380CC4-5D6E-409C-BE32-E72D297353CC}">
                <c16:uniqueId val="{00000008-EB1A-4FFD-8D64-511285F95097}"/>
              </c:ext>
            </c:extLst>
          </c:dPt>
          <c:dPt>
            <c:idx val="3"/>
            <c:bubble3D val="0"/>
            <c:spPr>
              <a:solidFill>
                <a:srgbClr val="92D050"/>
              </a:solidFill>
            </c:spPr>
            <c:extLst>
              <c:ext xmlns:c16="http://schemas.microsoft.com/office/drawing/2014/chart" uri="{C3380CC4-5D6E-409C-BE32-E72D297353CC}">
                <c16:uniqueId val="{00000005-4283-4E95-989E-3FB6115A0729}"/>
              </c:ext>
            </c:extLst>
          </c:dPt>
          <c:dPt>
            <c:idx val="4"/>
            <c:bubble3D val="0"/>
            <c:spPr>
              <a:solidFill>
                <a:srgbClr val="0070C0"/>
              </a:solidFill>
            </c:spPr>
            <c:extLst>
              <c:ext xmlns:c16="http://schemas.microsoft.com/office/drawing/2014/chart" uri="{C3380CC4-5D6E-409C-BE32-E72D297353CC}">
                <c16:uniqueId val="{00000007-4283-4E95-989E-3FB6115A0729}"/>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- 2'!$C$16:$C$20</c:f>
              <c:strCache>
                <c:ptCount val="5"/>
                <c:pt idx="0">
                  <c:v> Início planejado é posterior ao período monitorado</c:v>
                </c:pt>
                <c:pt idx="1">
                  <c:v> Não iniciada ou não concluída no prazo previsto</c:v>
                </c:pt>
                <c:pt idx="2">
                  <c:v> Em andamento com problemas de realização</c:v>
                </c:pt>
                <c:pt idx="3">
                  <c:v> Em andamento no período previsto </c:v>
                </c:pt>
                <c:pt idx="4">
                  <c:v> Concluída</c:v>
                </c:pt>
              </c:strCache>
            </c:strRef>
          </c:cat>
          <c:val>
            <c:numRef>
              <c:f>'Painel de Gestão - 2'!$E$16:$E$20</c:f>
              <c:numCache>
                <c:formatCode>0%</c:formatCode>
                <c:ptCount val="5"/>
                <c:pt idx="0">
                  <c:v>2.9411764705882353E-2</c:v>
                </c:pt>
                <c:pt idx="1">
                  <c:v>0.23529411764705882</c:v>
                </c:pt>
                <c:pt idx="2">
                  <c:v>0.13235294117647059</c:v>
                </c:pt>
                <c:pt idx="3">
                  <c:v>0.55882352941176472</c:v>
                </c:pt>
                <c:pt idx="4">
                  <c:v>4.4117647058823532E-2</c:v>
                </c:pt>
              </c:numCache>
            </c:numRef>
          </c:val>
          <c:extLst>
            <c:ext xmlns:c16="http://schemas.microsoft.com/office/drawing/2014/chart" uri="{C3380CC4-5D6E-409C-BE32-E72D297353CC}">
              <c16:uniqueId val="{00000008-4283-4E95-989E-3FB6115A0729}"/>
            </c:ext>
          </c:extLst>
        </c:ser>
        <c:dLbls>
          <c:showLegendKey val="0"/>
          <c:showVal val="1"/>
          <c:showCatName val="0"/>
          <c:showSerName val="0"/>
          <c:showPercent val="0"/>
          <c:showBubbleSize val="0"/>
          <c:showLeaderLines val="0"/>
        </c:dLbls>
        <c:firstSliceAng val="0"/>
        <c:holeSize val="50"/>
      </c:doughnutChart>
    </c:plotArea>
    <c:legend>
      <c:legendPos val="r"/>
      <c:layout>
        <c:manualLayout>
          <c:xMode val="edge"/>
          <c:yMode val="edge"/>
          <c:x val="0.57029166666666664"/>
          <c:y val="0.14367663552499471"/>
          <c:w val="0.40163082802031924"/>
          <c:h val="0.795443827160494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Pós Monitoria</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183727034145E-2"/>
          <c:y val="0.21937888351980531"/>
          <c:w val="0.46168875765529332"/>
          <c:h val="0.68515846659657853"/>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9397-425B-95DF-5C61D71B18A1}"/>
              </c:ext>
            </c:extLst>
          </c:dPt>
          <c:dPt>
            <c:idx val="1"/>
            <c:bubble3D val="0"/>
            <c:spPr>
              <a:solidFill>
                <a:srgbClr val="FF0000"/>
              </a:solidFill>
            </c:spPr>
            <c:extLst>
              <c:ext xmlns:c16="http://schemas.microsoft.com/office/drawing/2014/chart" uri="{C3380CC4-5D6E-409C-BE32-E72D297353CC}">
                <c16:uniqueId val="{00000003-9397-425B-95DF-5C61D71B18A1}"/>
              </c:ext>
            </c:extLst>
          </c:dPt>
          <c:dPt>
            <c:idx val="2"/>
            <c:bubble3D val="0"/>
            <c:spPr>
              <a:solidFill>
                <a:srgbClr val="FFC000"/>
              </a:solidFill>
            </c:spPr>
            <c:extLst>
              <c:ext xmlns:c16="http://schemas.microsoft.com/office/drawing/2014/chart" uri="{C3380CC4-5D6E-409C-BE32-E72D297353CC}">
                <c16:uniqueId val="{00000005-9397-425B-95DF-5C61D71B18A1}"/>
              </c:ext>
            </c:extLst>
          </c:dPt>
          <c:dPt>
            <c:idx val="3"/>
            <c:bubble3D val="0"/>
            <c:spPr>
              <a:solidFill>
                <a:srgbClr val="92D050"/>
              </a:solidFill>
            </c:spPr>
            <c:extLst>
              <c:ext xmlns:c16="http://schemas.microsoft.com/office/drawing/2014/chart" uri="{C3380CC4-5D6E-409C-BE32-E72D297353CC}">
                <c16:uniqueId val="{00000007-9397-425B-95DF-5C61D71B18A1}"/>
              </c:ext>
            </c:extLst>
          </c:dPt>
          <c:dPt>
            <c:idx val="4"/>
            <c:bubble3D val="0"/>
            <c:spPr>
              <a:solidFill>
                <a:srgbClr val="0070C0"/>
              </a:solidFill>
            </c:spPr>
            <c:extLst>
              <c:ext xmlns:c16="http://schemas.microsoft.com/office/drawing/2014/chart" uri="{C3380CC4-5D6E-409C-BE32-E72D297353CC}">
                <c16:uniqueId val="{00000009-9397-425B-95DF-5C61D71B18A1}"/>
              </c:ext>
            </c:extLst>
          </c:dPt>
          <c:dPt>
            <c:idx val="5"/>
            <c:bubble3D val="0"/>
            <c:spPr>
              <a:solidFill>
                <a:srgbClr val="FF99CC"/>
              </a:solidFill>
            </c:spPr>
            <c:extLst>
              <c:ext xmlns:c16="http://schemas.microsoft.com/office/drawing/2014/chart" uri="{C3380CC4-5D6E-409C-BE32-E72D297353CC}">
                <c16:uniqueId val="{0000000B-9397-425B-95DF-5C61D71B18A1}"/>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397-425B-95DF-5C61D71B18A1}"/>
                </c:ext>
              </c:extLst>
            </c:dLbl>
            <c:dLbl>
              <c:idx val="5"/>
              <c:layout>
                <c:manualLayout>
                  <c:x val="0"/>
                  <c:y val="4.709797896739788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9397-425B-95DF-5C61D71B18A1}"/>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- 2'!$C$16:$C$21</c:f>
              <c:strCache>
                <c:ptCount val="6"/>
                <c:pt idx="0">
                  <c:v> Início planejado é posterior ao período monitorado</c:v>
                </c:pt>
                <c:pt idx="1">
                  <c:v> Não iniciada ou não concluída no prazo previsto</c:v>
                </c:pt>
                <c:pt idx="2">
                  <c:v> Em andamento com problemas de realização</c:v>
                </c:pt>
                <c:pt idx="3">
                  <c:v> Em andamento no período previsto </c:v>
                </c:pt>
                <c:pt idx="4">
                  <c:v> Concluída</c:v>
                </c:pt>
                <c:pt idx="5">
                  <c:v> Ações Novas - Pós-monitoria</c:v>
                </c:pt>
              </c:strCache>
            </c:strRef>
          </c:cat>
          <c:val>
            <c:numRef>
              <c:f>'Painel de Gestão - 2'!$G$16:$G$21</c:f>
              <c:numCache>
                <c:formatCode>0%</c:formatCode>
                <c:ptCount val="6"/>
                <c:pt idx="0">
                  <c:v>1.5384615384615385E-2</c:v>
                </c:pt>
                <c:pt idx="1">
                  <c:v>0.23076923076923078</c:v>
                </c:pt>
                <c:pt idx="2">
                  <c:v>0.12307692307692308</c:v>
                </c:pt>
                <c:pt idx="3">
                  <c:v>0.58461538461538465</c:v>
                </c:pt>
                <c:pt idx="4">
                  <c:v>4.6153846153846156E-2</c:v>
                </c:pt>
                <c:pt idx="5">
                  <c:v>0</c:v>
                </c:pt>
              </c:numCache>
            </c:numRef>
          </c:val>
          <c:extLst>
            <c:ext xmlns:c16="http://schemas.microsoft.com/office/drawing/2014/chart" uri="{C3380CC4-5D6E-409C-BE32-E72D297353CC}">
              <c16:uniqueId val="{0000000C-9397-425B-95DF-5C61D71B18A1}"/>
            </c:ext>
          </c:extLst>
        </c:ser>
        <c:dLbls>
          <c:showLegendKey val="0"/>
          <c:showVal val="1"/>
          <c:showCatName val="0"/>
          <c:showSerName val="0"/>
          <c:showPercent val="0"/>
          <c:showBubbleSize val="0"/>
          <c:showLeaderLines val="0"/>
        </c:dLbls>
        <c:firstSliceAng val="0"/>
        <c:holeSize val="50"/>
      </c:doughnutChart>
      <c:spPr>
        <a:noFill/>
        <a:ln w="25400">
          <a:noFill/>
        </a:ln>
      </c:spPr>
    </c:plotArea>
    <c:legend>
      <c:legendPos val="r"/>
      <c:layout>
        <c:manualLayout>
          <c:xMode val="edge"/>
          <c:yMode val="edge"/>
          <c:x val="0.59897799484626846"/>
          <c:y val="0.11768286970423393"/>
          <c:w val="0.38477668980593727"/>
          <c:h val="0.818491751181892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solidFill>
              <a:srgbClr val="B15407"/>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- 3'!$E$32:$E$41</c:f>
              <c:numCache>
                <c:formatCode>General</c:formatCode>
                <c:ptCount val="10"/>
                <c:pt idx="0">
                  <c:v>0</c:v>
                </c:pt>
                <c:pt idx="1">
                  <c:v>3</c:v>
                </c:pt>
                <c:pt idx="2">
                  <c:v>0</c:v>
                </c:pt>
                <c:pt idx="3">
                  <c:v>0</c:v>
                </c:pt>
                <c:pt idx="4">
                  <c:v>2</c:v>
                </c:pt>
                <c:pt idx="5">
                  <c:v>0</c:v>
                </c:pt>
                <c:pt idx="6">
                  <c:v>2</c:v>
                </c:pt>
                <c:pt idx="7">
                  <c:v>0</c:v>
                </c:pt>
                <c:pt idx="8">
                  <c:v>1</c:v>
                </c:pt>
                <c:pt idx="9">
                  <c:v>1</c:v>
                </c:pt>
              </c:numCache>
            </c:numRef>
          </c:val>
          <c:extLst>
            <c:ext xmlns:c16="http://schemas.microsoft.com/office/drawing/2014/chart" uri="{C3380CC4-5D6E-409C-BE32-E72D297353CC}">
              <c16:uniqueId val="{00000000-9FFB-45F9-AB43-E482C8921681}"/>
            </c:ext>
          </c:extLst>
        </c:ser>
        <c:ser>
          <c:idx val="1"/>
          <c:order val="1"/>
          <c:spPr>
            <a:solidFill>
              <a:schemeClr val="bg1">
                <a:lumMod val="65000"/>
              </a:schemeClr>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- 3'!$F$32:$F$41</c:f>
              <c:numCache>
                <c:formatCode>General</c:formatCode>
                <c:ptCount val="10"/>
                <c:pt idx="0">
                  <c:v>0</c:v>
                </c:pt>
                <c:pt idx="1">
                  <c:v>0</c:v>
                </c:pt>
                <c:pt idx="2">
                  <c:v>0</c:v>
                </c:pt>
                <c:pt idx="3">
                  <c:v>0</c:v>
                </c:pt>
                <c:pt idx="4">
                  <c:v>0</c:v>
                </c:pt>
                <c:pt idx="5">
                  <c:v>0</c:v>
                </c:pt>
                <c:pt idx="6">
                  <c:v>2</c:v>
                </c:pt>
                <c:pt idx="7">
                  <c:v>0</c:v>
                </c:pt>
                <c:pt idx="8">
                  <c:v>1</c:v>
                </c:pt>
                <c:pt idx="9">
                  <c:v>1</c:v>
                </c:pt>
              </c:numCache>
            </c:numRef>
          </c:val>
          <c:extLst>
            <c:ext xmlns:c16="http://schemas.microsoft.com/office/drawing/2014/chart" uri="{C3380CC4-5D6E-409C-BE32-E72D297353CC}">
              <c16:uniqueId val="{00000001-9FFB-45F9-AB43-E482C8921681}"/>
            </c:ext>
          </c:extLst>
        </c:ser>
        <c:ser>
          <c:idx val="2"/>
          <c:order val="2"/>
          <c:spPr>
            <a:solidFill>
              <a:srgbClr val="FF0000"/>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- 3'!$G$32:$G$41</c:f>
              <c:numCache>
                <c:formatCode>General</c:formatCode>
                <c:ptCount val="10"/>
                <c:pt idx="0">
                  <c:v>1</c:v>
                </c:pt>
                <c:pt idx="1">
                  <c:v>2</c:v>
                </c:pt>
                <c:pt idx="2">
                  <c:v>1</c:v>
                </c:pt>
                <c:pt idx="3">
                  <c:v>0</c:v>
                </c:pt>
                <c:pt idx="4">
                  <c:v>2</c:v>
                </c:pt>
                <c:pt idx="5">
                  <c:v>0</c:v>
                </c:pt>
                <c:pt idx="6">
                  <c:v>1</c:v>
                </c:pt>
                <c:pt idx="7">
                  <c:v>0</c:v>
                </c:pt>
                <c:pt idx="8">
                  <c:v>1</c:v>
                </c:pt>
                <c:pt idx="9">
                  <c:v>1</c:v>
                </c:pt>
              </c:numCache>
            </c:numRef>
          </c:val>
          <c:extLst>
            <c:ext xmlns:c16="http://schemas.microsoft.com/office/drawing/2014/chart" uri="{C3380CC4-5D6E-409C-BE32-E72D297353CC}">
              <c16:uniqueId val="{00000002-9FFB-45F9-AB43-E482C8921681}"/>
            </c:ext>
          </c:extLst>
        </c:ser>
        <c:ser>
          <c:idx val="3"/>
          <c:order val="3"/>
          <c:spPr>
            <a:solidFill>
              <a:srgbClr val="FFC000"/>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- 3'!$H$32:$H$41</c:f>
              <c:numCache>
                <c:formatCode>General</c:formatCode>
                <c:ptCount val="10"/>
                <c:pt idx="0">
                  <c:v>3</c:v>
                </c:pt>
                <c:pt idx="1">
                  <c:v>2</c:v>
                </c:pt>
                <c:pt idx="2">
                  <c:v>0</c:v>
                </c:pt>
                <c:pt idx="3">
                  <c:v>2</c:v>
                </c:pt>
                <c:pt idx="4">
                  <c:v>1</c:v>
                </c:pt>
                <c:pt idx="5">
                  <c:v>0</c:v>
                </c:pt>
                <c:pt idx="6">
                  <c:v>0</c:v>
                </c:pt>
                <c:pt idx="7">
                  <c:v>2</c:v>
                </c:pt>
                <c:pt idx="8">
                  <c:v>1</c:v>
                </c:pt>
                <c:pt idx="9">
                  <c:v>1</c:v>
                </c:pt>
              </c:numCache>
            </c:numRef>
          </c:val>
          <c:extLst>
            <c:ext xmlns:c16="http://schemas.microsoft.com/office/drawing/2014/chart" uri="{C3380CC4-5D6E-409C-BE32-E72D297353CC}">
              <c16:uniqueId val="{00000003-9FFB-45F9-AB43-E482C8921681}"/>
            </c:ext>
          </c:extLst>
        </c:ser>
        <c:ser>
          <c:idx val="4"/>
          <c:order val="4"/>
          <c:spPr>
            <a:solidFill>
              <a:srgbClr val="92D050"/>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- 3'!$I$32:$I$41</c:f>
              <c:numCache>
                <c:formatCode>General</c:formatCode>
                <c:ptCount val="10"/>
                <c:pt idx="0">
                  <c:v>7</c:v>
                </c:pt>
                <c:pt idx="1">
                  <c:v>16</c:v>
                </c:pt>
                <c:pt idx="2">
                  <c:v>2</c:v>
                </c:pt>
                <c:pt idx="3">
                  <c:v>2</c:v>
                </c:pt>
                <c:pt idx="4">
                  <c:v>2</c:v>
                </c:pt>
                <c:pt idx="5">
                  <c:v>8</c:v>
                </c:pt>
                <c:pt idx="6">
                  <c:v>2</c:v>
                </c:pt>
                <c:pt idx="7">
                  <c:v>3</c:v>
                </c:pt>
                <c:pt idx="8">
                  <c:v>1</c:v>
                </c:pt>
                <c:pt idx="9">
                  <c:v>1</c:v>
                </c:pt>
              </c:numCache>
            </c:numRef>
          </c:val>
          <c:extLst>
            <c:ext xmlns:c16="http://schemas.microsoft.com/office/drawing/2014/chart" uri="{C3380CC4-5D6E-409C-BE32-E72D297353CC}">
              <c16:uniqueId val="{00000004-9FFB-45F9-AB43-E482C8921681}"/>
            </c:ext>
          </c:extLst>
        </c:ser>
        <c:ser>
          <c:idx val="5"/>
          <c:order val="5"/>
          <c:spPr>
            <a:solidFill>
              <a:srgbClr val="0070C0"/>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- 3'!$J$32:$J$41</c:f>
              <c:numCache>
                <c:formatCode>General</c:formatCode>
                <c:ptCount val="10"/>
                <c:pt idx="0">
                  <c:v>0</c:v>
                </c:pt>
                <c:pt idx="1">
                  <c:v>3</c:v>
                </c:pt>
                <c:pt idx="2">
                  <c:v>0</c:v>
                </c:pt>
                <c:pt idx="3">
                  <c:v>0</c:v>
                </c:pt>
                <c:pt idx="4">
                  <c:v>0</c:v>
                </c:pt>
                <c:pt idx="5">
                  <c:v>0</c:v>
                </c:pt>
                <c:pt idx="6">
                  <c:v>1</c:v>
                </c:pt>
                <c:pt idx="7">
                  <c:v>0</c:v>
                </c:pt>
                <c:pt idx="8">
                  <c:v>1</c:v>
                </c:pt>
                <c:pt idx="9">
                  <c:v>1</c:v>
                </c:pt>
              </c:numCache>
            </c:numRef>
          </c:val>
          <c:extLst>
            <c:ext xmlns:c16="http://schemas.microsoft.com/office/drawing/2014/chart" uri="{C3380CC4-5D6E-409C-BE32-E72D297353CC}">
              <c16:uniqueId val="{00000005-9FFB-45F9-AB43-E482C8921681}"/>
            </c:ext>
          </c:extLst>
        </c:ser>
        <c:dLbls>
          <c:showLegendKey val="0"/>
          <c:showVal val="0"/>
          <c:showCatName val="0"/>
          <c:showSerName val="0"/>
          <c:showPercent val="0"/>
          <c:showBubbleSize val="0"/>
        </c:dLbls>
        <c:gapWidth val="150"/>
        <c:overlap val="100"/>
        <c:axId val="333321264"/>
        <c:axId val="333321648"/>
      </c:barChart>
      <c:catAx>
        <c:axId val="333321264"/>
        <c:scaling>
          <c:orientation val="maxMin"/>
        </c:scaling>
        <c:delete val="0"/>
        <c:axPos val="l"/>
        <c:numFmt formatCode="ge\r\a\l" sourceLinked="0"/>
        <c:majorTickMark val="out"/>
        <c:minorTickMark val="none"/>
        <c:tickLblPos val="nextTo"/>
        <c:txPr>
          <a:bodyPr/>
          <a:lstStyle/>
          <a:p>
            <a:pPr>
              <a:defRPr sz="1100"/>
            </a:pPr>
            <a:endParaRPr lang="en-US"/>
          </a:p>
        </c:txPr>
        <c:crossAx val="333321648"/>
        <c:crosses val="autoZero"/>
        <c:auto val="1"/>
        <c:lblAlgn val="ctr"/>
        <c:lblOffset val="100"/>
        <c:noMultiLvlLbl val="0"/>
      </c:catAx>
      <c:valAx>
        <c:axId val="333321648"/>
        <c:scaling>
          <c:orientation val="minMax"/>
        </c:scaling>
        <c:delete val="0"/>
        <c:axPos val="t"/>
        <c:majorGridlines/>
        <c:numFmt formatCode="General" sourceLinked="1"/>
        <c:majorTickMark val="out"/>
        <c:minorTickMark val="none"/>
        <c:tickLblPos val="nextTo"/>
        <c:crossAx val="333321264"/>
        <c:crosses val="autoZero"/>
        <c:crossBetween val="between"/>
        <c:majorUnit val="2"/>
      </c:valAx>
    </c:plotArea>
    <c:plotVisOnly val="1"/>
    <c:dispBlanksAs val="gap"/>
    <c:showDLblsOverMax val="0"/>
  </c:chart>
  <c:printSettings>
    <c:headerFooter/>
    <c:pageMargins b="0.78740157499999996" l="0.511811024" r="0.511811024" t="0.78740157499999996" header="0.31496062000000108" footer="0.31496062000000108"/>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atual </a:t>
            </a:r>
            <a:r>
              <a:rPr lang="pt-BR" sz="1600" baseline="0"/>
              <a:t>do PAN </a:t>
            </a:r>
          </a:p>
          <a:p>
            <a:pPr algn="l">
              <a:defRPr sz="1600"/>
            </a:pPr>
            <a:r>
              <a:rPr lang="pt-BR" sz="1600" baseline="0"/>
              <a:t>Monitoria atual</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8.1141294838144959E-2"/>
          <c:y val="0.21937888351980531"/>
          <c:w val="0.46168875765529332"/>
          <c:h val="0.68515846659657853"/>
        </c:manualLayout>
      </c:layout>
      <c:doughnutChart>
        <c:varyColors val="1"/>
        <c:ser>
          <c:idx val="0"/>
          <c:order val="0"/>
          <c:spPr>
            <a:solidFill>
              <a:srgbClr val="FFFF00"/>
            </a:solidFill>
          </c:spPr>
          <c:dPt>
            <c:idx val="0"/>
            <c:bubble3D val="0"/>
            <c:spPr>
              <a:solidFill>
                <a:schemeClr val="bg1">
                  <a:lumMod val="50000"/>
                </a:schemeClr>
              </a:solidFill>
            </c:spPr>
            <c:extLst>
              <c:ext xmlns:c16="http://schemas.microsoft.com/office/drawing/2014/chart" uri="{C3380CC4-5D6E-409C-BE32-E72D297353CC}">
                <c16:uniqueId val="{00000001-9FE0-4D9F-B8DC-8B9C8E37DCB1}"/>
              </c:ext>
            </c:extLst>
          </c:dPt>
          <c:dPt>
            <c:idx val="1"/>
            <c:bubble3D val="0"/>
            <c:spPr>
              <a:solidFill>
                <a:srgbClr val="FF0000"/>
              </a:solidFill>
            </c:spPr>
            <c:extLst>
              <c:ext xmlns:c16="http://schemas.microsoft.com/office/drawing/2014/chart" uri="{C3380CC4-5D6E-409C-BE32-E72D297353CC}">
                <c16:uniqueId val="{00000003-9FE0-4D9F-B8DC-8B9C8E37DCB1}"/>
              </c:ext>
            </c:extLst>
          </c:dPt>
          <c:dPt>
            <c:idx val="3"/>
            <c:bubble3D val="0"/>
            <c:spPr>
              <a:solidFill>
                <a:srgbClr val="92D050"/>
              </a:solidFill>
            </c:spPr>
            <c:extLst>
              <c:ext xmlns:c16="http://schemas.microsoft.com/office/drawing/2014/chart" uri="{C3380CC4-5D6E-409C-BE32-E72D297353CC}">
                <c16:uniqueId val="{00000005-9FE0-4D9F-B8DC-8B9C8E37DCB1}"/>
              </c:ext>
            </c:extLst>
          </c:dPt>
          <c:dPt>
            <c:idx val="4"/>
            <c:bubble3D val="0"/>
            <c:spPr>
              <a:solidFill>
                <a:srgbClr val="0070C0"/>
              </a:solidFill>
            </c:spPr>
            <c:extLst>
              <c:ext xmlns:c16="http://schemas.microsoft.com/office/drawing/2014/chart" uri="{C3380CC4-5D6E-409C-BE32-E72D297353CC}">
                <c16:uniqueId val="{00000007-9FE0-4D9F-B8DC-8B9C8E37DCB1}"/>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- 3'!$C$16:$C$20</c:f>
              <c:strCache>
                <c:ptCount val="5"/>
                <c:pt idx="0">
                  <c:v> Início planejado é posterior ao período monitorado</c:v>
                </c:pt>
                <c:pt idx="1">
                  <c:v> Não iniciada ou não concluída no prazo previsto</c:v>
                </c:pt>
                <c:pt idx="2">
                  <c:v> Em andamento com problemas de realização</c:v>
                </c:pt>
                <c:pt idx="3">
                  <c:v> Em andamento no período previsto </c:v>
                </c:pt>
                <c:pt idx="4">
                  <c:v> Concluída</c:v>
                </c:pt>
              </c:strCache>
            </c:strRef>
          </c:cat>
          <c:val>
            <c:numRef>
              <c:f>'Painel de Gestão - 3'!$E$16:$E$20</c:f>
              <c:numCache>
                <c:formatCode>0%</c:formatCode>
                <c:ptCount val="5"/>
                <c:pt idx="0">
                  <c:v>3.0769230769230771E-2</c:v>
                </c:pt>
                <c:pt idx="1">
                  <c:v>0.1076923076923077</c:v>
                </c:pt>
                <c:pt idx="2">
                  <c:v>0.15384615384615385</c:v>
                </c:pt>
                <c:pt idx="3">
                  <c:v>0.64615384615384619</c:v>
                </c:pt>
                <c:pt idx="4">
                  <c:v>6.1538461538461542E-2</c:v>
                </c:pt>
              </c:numCache>
            </c:numRef>
          </c:val>
          <c:extLst>
            <c:ext xmlns:c16="http://schemas.microsoft.com/office/drawing/2014/chart" uri="{C3380CC4-5D6E-409C-BE32-E72D297353CC}">
              <c16:uniqueId val="{00000008-9FE0-4D9F-B8DC-8B9C8E37DCB1}"/>
            </c:ext>
          </c:extLst>
        </c:ser>
        <c:dLbls>
          <c:showLegendKey val="0"/>
          <c:showVal val="1"/>
          <c:showCatName val="0"/>
          <c:showSerName val="0"/>
          <c:showPercent val="0"/>
          <c:showBubbleSize val="0"/>
          <c:showLeaderLines val="0"/>
        </c:dLbls>
        <c:firstSliceAng val="0"/>
        <c:holeSize val="50"/>
      </c:doughnutChart>
    </c:plotArea>
    <c:legend>
      <c:legendPos val="r"/>
      <c:layout>
        <c:manualLayout>
          <c:xMode val="edge"/>
          <c:yMode val="edge"/>
          <c:x val="0.57029166666666664"/>
          <c:y val="0.14367663552499471"/>
          <c:w val="0.40163082802031924"/>
          <c:h val="0.795443827160494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Pós Monitoria</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183727034145E-2"/>
          <c:y val="0.21937888351980531"/>
          <c:w val="0.46168875765529332"/>
          <c:h val="0.68515846659657853"/>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AC0A-488D-A911-331F8DF53764}"/>
              </c:ext>
            </c:extLst>
          </c:dPt>
          <c:dPt>
            <c:idx val="1"/>
            <c:bubble3D val="0"/>
            <c:spPr>
              <a:solidFill>
                <a:srgbClr val="FF0000"/>
              </a:solidFill>
            </c:spPr>
            <c:extLst>
              <c:ext xmlns:c16="http://schemas.microsoft.com/office/drawing/2014/chart" uri="{C3380CC4-5D6E-409C-BE32-E72D297353CC}">
                <c16:uniqueId val="{00000003-AC0A-488D-A911-331F8DF53764}"/>
              </c:ext>
            </c:extLst>
          </c:dPt>
          <c:dPt>
            <c:idx val="2"/>
            <c:bubble3D val="0"/>
            <c:spPr>
              <a:solidFill>
                <a:srgbClr val="FFFF00"/>
              </a:solidFill>
            </c:spPr>
            <c:extLst>
              <c:ext xmlns:c16="http://schemas.microsoft.com/office/drawing/2014/chart" uri="{C3380CC4-5D6E-409C-BE32-E72D297353CC}">
                <c16:uniqueId val="{00000005-AC0A-488D-A911-331F8DF53764}"/>
              </c:ext>
            </c:extLst>
          </c:dPt>
          <c:dPt>
            <c:idx val="3"/>
            <c:bubble3D val="0"/>
            <c:spPr>
              <a:solidFill>
                <a:srgbClr val="92D050"/>
              </a:solidFill>
            </c:spPr>
            <c:extLst>
              <c:ext xmlns:c16="http://schemas.microsoft.com/office/drawing/2014/chart" uri="{C3380CC4-5D6E-409C-BE32-E72D297353CC}">
                <c16:uniqueId val="{00000007-AC0A-488D-A911-331F8DF53764}"/>
              </c:ext>
            </c:extLst>
          </c:dPt>
          <c:dPt>
            <c:idx val="4"/>
            <c:bubble3D val="0"/>
            <c:spPr>
              <a:solidFill>
                <a:srgbClr val="0070C0"/>
              </a:solidFill>
            </c:spPr>
            <c:extLst>
              <c:ext xmlns:c16="http://schemas.microsoft.com/office/drawing/2014/chart" uri="{C3380CC4-5D6E-409C-BE32-E72D297353CC}">
                <c16:uniqueId val="{00000009-AC0A-488D-A911-331F8DF53764}"/>
              </c:ext>
            </c:extLst>
          </c:dPt>
          <c:dPt>
            <c:idx val="5"/>
            <c:bubble3D val="0"/>
            <c:spPr>
              <a:solidFill>
                <a:srgbClr val="FF99CC"/>
              </a:solidFill>
            </c:spPr>
            <c:extLst>
              <c:ext xmlns:c16="http://schemas.microsoft.com/office/drawing/2014/chart" uri="{C3380CC4-5D6E-409C-BE32-E72D297353CC}">
                <c16:uniqueId val="{0000000B-AC0A-488D-A911-331F8DF53764}"/>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C0A-488D-A911-331F8DF53764}"/>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- 3'!$C$16:$C$21</c:f>
              <c:strCache>
                <c:ptCount val="6"/>
                <c:pt idx="0">
                  <c:v> Início planejado é posterior ao período monitorado</c:v>
                </c:pt>
                <c:pt idx="1">
                  <c:v> Não iniciada ou não concluída no prazo previsto</c:v>
                </c:pt>
                <c:pt idx="2">
                  <c:v> Em andamento com problemas de realização</c:v>
                </c:pt>
                <c:pt idx="3">
                  <c:v> Em andamento no período previsto </c:v>
                </c:pt>
                <c:pt idx="4">
                  <c:v> Concluída</c:v>
                </c:pt>
                <c:pt idx="5">
                  <c:v> Ações Novas - Pós-monitoria</c:v>
                </c:pt>
              </c:strCache>
            </c:strRef>
          </c:cat>
          <c:val>
            <c:numRef>
              <c:f>'Painel de Gestão - 3'!$G$16:$G$21</c:f>
              <c:numCache>
                <c:formatCode>0%</c:formatCode>
                <c:ptCount val="6"/>
                <c:pt idx="0">
                  <c:v>3.0303030303030304E-2</c:v>
                </c:pt>
                <c:pt idx="1">
                  <c:v>9.0909090909090912E-2</c:v>
                </c:pt>
                <c:pt idx="2">
                  <c:v>0.15151515151515152</c:v>
                </c:pt>
                <c:pt idx="3">
                  <c:v>0.63636363636363635</c:v>
                </c:pt>
                <c:pt idx="4">
                  <c:v>6.0606060606060608E-2</c:v>
                </c:pt>
                <c:pt idx="5">
                  <c:v>3.0303030303030304E-2</c:v>
                </c:pt>
              </c:numCache>
            </c:numRef>
          </c:val>
          <c:extLst>
            <c:ext xmlns:c16="http://schemas.microsoft.com/office/drawing/2014/chart" uri="{C3380CC4-5D6E-409C-BE32-E72D297353CC}">
              <c16:uniqueId val="{0000000C-AC0A-488D-A911-331F8DF53764}"/>
            </c:ext>
          </c:extLst>
        </c:ser>
        <c:dLbls>
          <c:showLegendKey val="0"/>
          <c:showVal val="1"/>
          <c:showCatName val="0"/>
          <c:showSerName val="0"/>
          <c:showPercent val="0"/>
          <c:showBubbleSize val="0"/>
          <c:showLeaderLines val="0"/>
        </c:dLbls>
        <c:firstSliceAng val="0"/>
        <c:holeSize val="50"/>
      </c:doughnutChart>
      <c:spPr>
        <a:noFill/>
        <a:ln w="25400">
          <a:noFill/>
        </a:ln>
      </c:spPr>
    </c:plotArea>
    <c:legend>
      <c:legendPos val="r"/>
      <c:layout>
        <c:manualLayout>
          <c:xMode val="edge"/>
          <c:yMode val="edge"/>
          <c:x val="0.59897799484626846"/>
          <c:y val="0.11768286970423393"/>
          <c:w val="0.38477668980593727"/>
          <c:h val="0.818491751181892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solidFill>
              <a:srgbClr val="B15407"/>
            </a:solidFill>
          </c:spPr>
          <c:invertIfNegative val="0"/>
          <c:cat>
            <c:strRef>
              <c:f>'Painel de Gestão - 2'!$C$32:$C$39</c:f>
              <c:strCache>
                <c:ptCount val="8"/>
                <c:pt idx="0">
                  <c:v>OBJETIVO 1</c:v>
                </c:pt>
                <c:pt idx="1">
                  <c:v>OBJETIVO 2</c:v>
                </c:pt>
                <c:pt idx="2">
                  <c:v>OBJETIVO 3</c:v>
                </c:pt>
                <c:pt idx="3">
                  <c:v>OBJETIVO 4</c:v>
                </c:pt>
                <c:pt idx="4">
                  <c:v>OBJETIVO 5</c:v>
                </c:pt>
                <c:pt idx="5">
                  <c:v>OBJETIVO 6</c:v>
                </c:pt>
                <c:pt idx="6">
                  <c:v>OBJETIVO 7</c:v>
                </c:pt>
                <c:pt idx="7">
                  <c:v>OBJETIVO 8</c:v>
                </c:pt>
              </c:strCache>
            </c:strRef>
          </c:cat>
          <c:val>
            <c:numRef>
              <c:f>'Painel de Gestão - 2'!$E$32:$E$39</c:f>
              <c:numCache>
                <c:formatCode>General</c:formatCode>
                <c:ptCount val="8"/>
                <c:pt idx="0">
                  <c:v>0</c:v>
                </c:pt>
                <c:pt idx="1">
                  <c:v>3</c:v>
                </c:pt>
                <c:pt idx="2">
                  <c:v>0</c:v>
                </c:pt>
                <c:pt idx="3">
                  <c:v>0</c:v>
                </c:pt>
                <c:pt idx="4">
                  <c:v>1</c:v>
                </c:pt>
                <c:pt idx="5">
                  <c:v>0</c:v>
                </c:pt>
                <c:pt idx="6">
                  <c:v>2</c:v>
                </c:pt>
                <c:pt idx="7">
                  <c:v>0</c:v>
                </c:pt>
              </c:numCache>
            </c:numRef>
          </c:val>
          <c:extLst>
            <c:ext xmlns:c16="http://schemas.microsoft.com/office/drawing/2014/chart" uri="{C3380CC4-5D6E-409C-BE32-E72D297353CC}">
              <c16:uniqueId val="{00000000-B51F-402E-B164-61088FE2778A}"/>
            </c:ext>
          </c:extLst>
        </c:ser>
        <c:ser>
          <c:idx val="1"/>
          <c:order val="1"/>
          <c:spPr>
            <a:solidFill>
              <a:schemeClr val="bg1">
                <a:lumMod val="65000"/>
              </a:schemeClr>
            </a:solidFill>
          </c:spPr>
          <c:invertIfNegative val="0"/>
          <c:cat>
            <c:strRef>
              <c:f>'Painel de Gestão - 2'!$C$32:$C$39</c:f>
              <c:strCache>
                <c:ptCount val="8"/>
                <c:pt idx="0">
                  <c:v>OBJETIVO 1</c:v>
                </c:pt>
                <c:pt idx="1">
                  <c:v>OBJETIVO 2</c:v>
                </c:pt>
                <c:pt idx="2">
                  <c:v>OBJETIVO 3</c:v>
                </c:pt>
                <c:pt idx="3">
                  <c:v>OBJETIVO 4</c:v>
                </c:pt>
                <c:pt idx="4">
                  <c:v>OBJETIVO 5</c:v>
                </c:pt>
                <c:pt idx="5">
                  <c:v>OBJETIVO 6</c:v>
                </c:pt>
                <c:pt idx="6">
                  <c:v>OBJETIVO 7</c:v>
                </c:pt>
                <c:pt idx="7">
                  <c:v>OBJETIVO 8</c:v>
                </c:pt>
              </c:strCache>
            </c:strRef>
          </c:cat>
          <c:val>
            <c:numRef>
              <c:f>'Painel de Gestão - 2'!$F$32:$F$39</c:f>
              <c:numCache>
                <c:formatCode>General</c:formatCode>
                <c:ptCount val="8"/>
                <c:pt idx="0">
                  <c:v>0</c:v>
                </c:pt>
                <c:pt idx="1">
                  <c:v>0</c:v>
                </c:pt>
                <c:pt idx="2">
                  <c:v>0</c:v>
                </c:pt>
                <c:pt idx="3">
                  <c:v>0</c:v>
                </c:pt>
                <c:pt idx="4">
                  <c:v>0</c:v>
                </c:pt>
                <c:pt idx="5">
                  <c:v>0</c:v>
                </c:pt>
                <c:pt idx="6">
                  <c:v>2</c:v>
                </c:pt>
                <c:pt idx="7">
                  <c:v>0</c:v>
                </c:pt>
              </c:numCache>
            </c:numRef>
          </c:val>
          <c:extLst>
            <c:ext xmlns:c16="http://schemas.microsoft.com/office/drawing/2014/chart" uri="{C3380CC4-5D6E-409C-BE32-E72D297353CC}">
              <c16:uniqueId val="{00000001-B51F-402E-B164-61088FE2778A}"/>
            </c:ext>
          </c:extLst>
        </c:ser>
        <c:ser>
          <c:idx val="2"/>
          <c:order val="2"/>
          <c:spPr>
            <a:solidFill>
              <a:srgbClr val="FF0000"/>
            </a:solidFill>
          </c:spPr>
          <c:invertIfNegative val="0"/>
          <c:cat>
            <c:strRef>
              <c:f>'Painel de Gestão - 2'!$C$32:$C$39</c:f>
              <c:strCache>
                <c:ptCount val="8"/>
                <c:pt idx="0">
                  <c:v>OBJETIVO 1</c:v>
                </c:pt>
                <c:pt idx="1">
                  <c:v>OBJETIVO 2</c:v>
                </c:pt>
                <c:pt idx="2">
                  <c:v>OBJETIVO 3</c:v>
                </c:pt>
                <c:pt idx="3">
                  <c:v>OBJETIVO 4</c:v>
                </c:pt>
                <c:pt idx="4">
                  <c:v>OBJETIVO 5</c:v>
                </c:pt>
                <c:pt idx="5">
                  <c:v>OBJETIVO 6</c:v>
                </c:pt>
                <c:pt idx="6">
                  <c:v>OBJETIVO 7</c:v>
                </c:pt>
                <c:pt idx="7">
                  <c:v>OBJETIVO 8</c:v>
                </c:pt>
              </c:strCache>
            </c:strRef>
          </c:cat>
          <c:val>
            <c:numRef>
              <c:f>'Painel de Gestão - 2'!$G$32:$G$39</c:f>
              <c:numCache>
                <c:formatCode>General</c:formatCode>
                <c:ptCount val="8"/>
                <c:pt idx="0">
                  <c:v>2</c:v>
                </c:pt>
                <c:pt idx="1">
                  <c:v>6</c:v>
                </c:pt>
                <c:pt idx="2">
                  <c:v>1</c:v>
                </c:pt>
                <c:pt idx="3">
                  <c:v>0</c:v>
                </c:pt>
                <c:pt idx="4">
                  <c:v>3</c:v>
                </c:pt>
                <c:pt idx="5">
                  <c:v>1</c:v>
                </c:pt>
                <c:pt idx="6">
                  <c:v>2</c:v>
                </c:pt>
                <c:pt idx="7">
                  <c:v>1</c:v>
                </c:pt>
              </c:numCache>
            </c:numRef>
          </c:val>
          <c:extLst>
            <c:ext xmlns:c16="http://schemas.microsoft.com/office/drawing/2014/chart" uri="{C3380CC4-5D6E-409C-BE32-E72D297353CC}">
              <c16:uniqueId val="{00000002-B51F-402E-B164-61088FE2778A}"/>
            </c:ext>
          </c:extLst>
        </c:ser>
        <c:ser>
          <c:idx val="3"/>
          <c:order val="3"/>
          <c:spPr>
            <a:solidFill>
              <a:srgbClr val="FFC000"/>
            </a:solidFill>
          </c:spPr>
          <c:invertIfNegative val="0"/>
          <c:cat>
            <c:strRef>
              <c:f>'Painel de Gestão - 2'!$C$32:$C$39</c:f>
              <c:strCache>
                <c:ptCount val="8"/>
                <c:pt idx="0">
                  <c:v>OBJETIVO 1</c:v>
                </c:pt>
                <c:pt idx="1">
                  <c:v>OBJETIVO 2</c:v>
                </c:pt>
                <c:pt idx="2">
                  <c:v>OBJETIVO 3</c:v>
                </c:pt>
                <c:pt idx="3">
                  <c:v>OBJETIVO 4</c:v>
                </c:pt>
                <c:pt idx="4">
                  <c:v>OBJETIVO 5</c:v>
                </c:pt>
                <c:pt idx="5">
                  <c:v>OBJETIVO 6</c:v>
                </c:pt>
                <c:pt idx="6">
                  <c:v>OBJETIVO 7</c:v>
                </c:pt>
                <c:pt idx="7">
                  <c:v>OBJETIVO 8</c:v>
                </c:pt>
              </c:strCache>
            </c:strRef>
          </c:cat>
          <c:val>
            <c:numRef>
              <c:f>'Painel de Gestão - 2'!$H$32:$H$39</c:f>
              <c:numCache>
                <c:formatCode>General</c:formatCode>
                <c:ptCount val="8"/>
                <c:pt idx="0">
                  <c:v>4</c:v>
                </c:pt>
                <c:pt idx="1">
                  <c:v>1</c:v>
                </c:pt>
                <c:pt idx="2">
                  <c:v>0</c:v>
                </c:pt>
                <c:pt idx="3">
                  <c:v>2</c:v>
                </c:pt>
                <c:pt idx="4">
                  <c:v>1</c:v>
                </c:pt>
                <c:pt idx="5">
                  <c:v>0</c:v>
                </c:pt>
                <c:pt idx="6">
                  <c:v>0</c:v>
                </c:pt>
                <c:pt idx="7">
                  <c:v>1</c:v>
                </c:pt>
              </c:numCache>
            </c:numRef>
          </c:val>
          <c:extLst>
            <c:ext xmlns:c16="http://schemas.microsoft.com/office/drawing/2014/chart" uri="{C3380CC4-5D6E-409C-BE32-E72D297353CC}">
              <c16:uniqueId val="{00000003-B51F-402E-B164-61088FE2778A}"/>
            </c:ext>
          </c:extLst>
        </c:ser>
        <c:ser>
          <c:idx val="4"/>
          <c:order val="4"/>
          <c:spPr>
            <a:solidFill>
              <a:srgbClr val="92D050"/>
            </a:solidFill>
          </c:spPr>
          <c:invertIfNegative val="0"/>
          <c:cat>
            <c:strRef>
              <c:f>'Painel de Gestão - 2'!$C$32:$C$39</c:f>
              <c:strCache>
                <c:ptCount val="8"/>
                <c:pt idx="0">
                  <c:v>OBJETIVO 1</c:v>
                </c:pt>
                <c:pt idx="1">
                  <c:v>OBJETIVO 2</c:v>
                </c:pt>
                <c:pt idx="2">
                  <c:v>OBJETIVO 3</c:v>
                </c:pt>
                <c:pt idx="3">
                  <c:v>OBJETIVO 4</c:v>
                </c:pt>
                <c:pt idx="4">
                  <c:v>OBJETIVO 5</c:v>
                </c:pt>
                <c:pt idx="5">
                  <c:v>OBJETIVO 6</c:v>
                </c:pt>
                <c:pt idx="6">
                  <c:v>OBJETIVO 7</c:v>
                </c:pt>
                <c:pt idx="7">
                  <c:v>OBJETIVO 8</c:v>
                </c:pt>
              </c:strCache>
            </c:strRef>
          </c:cat>
          <c:val>
            <c:numRef>
              <c:f>'Painel de Gestão - 2'!$I$32:$I$39</c:f>
              <c:numCache>
                <c:formatCode>General</c:formatCode>
                <c:ptCount val="8"/>
                <c:pt idx="0">
                  <c:v>5</c:v>
                </c:pt>
                <c:pt idx="1">
                  <c:v>15</c:v>
                </c:pt>
                <c:pt idx="2">
                  <c:v>2</c:v>
                </c:pt>
                <c:pt idx="3">
                  <c:v>2</c:v>
                </c:pt>
                <c:pt idx="4">
                  <c:v>2</c:v>
                </c:pt>
                <c:pt idx="5">
                  <c:v>7</c:v>
                </c:pt>
                <c:pt idx="6">
                  <c:v>2</c:v>
                </c:pt>
                <c:pt idx="7">
                  <c:v>3</c:v>
                </c:pt>
              </c:numCache>
            </c:numRef>
          </c:val>
          <c:extLst>
            <c:ext xmlns:c16="http://schemas.microsoft.com/office/drawing/2014/chart" uri="{C3380CC4-5D6E-409C-BE32-E72D297353CC}">
              <c16:uniqueId val="{00000004-B51F-402E-B164-61088FE2778A}"/>
            </c:ext>
          </c:extLst>
        </c:ser>
        <c:ser>
          <c:idx val="5"/>
          <c:order val="5"/>
          <c:spPr>
            <a:solidFill>
              <a:srgbClr val="0070C0"/>
            </a:solidFill>
          </c:spPr>
          <c:invertIfNegative val="0"/>
          <c:cat>
            <c:strRef>
              <c:f>'Painel de Gestão - 2'!$C$32:$C$39</c:f>
              <c:strCache>
                <c:ptCount val="8"/>
                <c:pt idx="0">
                  <c:v>OBJETIVO 1</c:v>
                </c:pt>
                <c:pt idx="1">
                  <c:v>OBJETIVO 2</c:v>
                </c:pt>
                <c:pt idx="2">
                  <c:v>OBJETIVO 3</c:v>
                </c:pt>
                <c:pt idx="3">
                  <c:v>OBJETIVO 4</c:v>
                </c:pt>
                <c:pt idx="4">
                  <c:v>OBJETIVO 5</c:v>
                </c:pt>
                <c:pt idx="5">
                  <c:v>OBJETIVO 6</c:v>
                </c:pt>
                <c:pt idx="6">
                  <c:v>OBJETIVO 7</c:v>
                </c:pt>
                <c:pt idx="7">
                  <c:v>OBJETIVO 8</c:v>
                </c:pt>
              </c:strCache>
            </c:strRef>
          </c:cat>
          <c:val>
            <c:numRef>
              <c:f>'Painel de Gestão - 2'!$J$32:$J$39</c:f>
              <c:numCache>
                <c:formatCode>General</c:formatCode>
                <c:ptCount val="8"/>
                <c:pt idx="0">
                  <c:v>0</c:v>
                </c:pt>
                <c:pt idx="1">
                  <c:v>2</c:v>
                </c:pt>
                <c:pt idx="2">
                  <c:v>0</c:v>
                </c:pt>
                <c:pt idx="3">
                  <c:v>0</c:v>
                </c:pt>
                <c:pt idx="4">
                  <c:v>0</c:v>
                </c:pt>
                <c:pt idx="5">
                  <c:v>0</c:v>
                </c:pt>
                <c:pt idx="6">
                  <c:v>1</c:v>
                </c:pt>
                <c:pt idx="7">
                  <c:v>0</c:v>
                </c:pt>
              </c:numCache>
            </c:numRef>
          </c:val>
          <c:extLst>
            <c:ext xmlns:c16="http://schemas.microsoft.com/office/drawing/2014/chart" uri="{C3380CC4-5D6E-409C-BE32-E72D297353CC}">
              <c16:uniqueId val="{00000005-B51F-402E-B164-61088FE2778A}"/>
            </c:ext>
          </c:extLst>
        </c:ser>
        <c:dLbls>
          <c:showLegendKey val="0"/>
          <c:showVal val="0"/>
          <c:showCatName val="0"/>
          <c:showSerName val="0"/>
          <c:showPercent val="0"/>
          <c:showBubbleSize val="0"/>
        </c:dLbls>
        <c:gapWidth val="150"/>
        <c:overlap val="100"/>
        <c:axId val="332130616"/>
        <c:axId val="333364504"/>
      </c:barChart>
      <c:catAx>
        <c:axId val="332130616"/>
        <c:scaling>
          <c:orientation val="maxMin"/>
        </c:scaling>
        <c:delete val="0"/>
        <c:axPos val="l"/>
        <c:numFmt formatCode="ge\r\a\l" sourceLinked="0"/>
        <c:majorTickMark val="out"/>
        <c:minorTickMark val="none"/>
        <c:tickLblPos val="nextTo"/>
        <c:txPr>
          <a:bodyPr/>
          <a:lstStyle/>
          <a:p>
            <a:pPr>
              <a:defRPr sz="1100"/>
            </a:pPr>
            <a:endParaRPr lang="en-US"/>
          </a:p>
        </c:txPr>
        <c:crossAx val="333364504"/>
        <c:crosses val="autoZero"/>
        <c:auto val="1"/>
        <c:lblAlgn val="ctr"/>
        <c:lblOffset val="100"/>
        <c:noMultiLvlLbl val="0"/>
      </c:catAx>
      <c:valAx>
        <c:axId val="333364504"/>
        <c:scaling>
          <c:orientation val="minMax"/>
        </c:scaling>
        <c:delete val="0"/>
        <c:axPos val="t"/>
        <c:majorGridlines/>
        <c:numFmt formatCode="General" sourceLinked="1"/>
        <c:majorTickMark val="out"/>
        <c:minorTickMark val="none"/>
        <c:tickLblPos val="nextTo"/>
        <c:crossAx val="332130616"/>
        <c:crosses val="autoZero"/>
        <c:crossBetween val="between"/>
        <c:majorUnit val="2"/>
      </c:valAx>
    </c:plotArea>
    <c:plotVisOnly val="1"/>
    <c:dispBlanksAs val="gap"/>
    <c:showDLblsOverMax val="0"/>
  </c:chart>
  <c:printSettings>
    <c:headerFooter/>
    <c:pageMargins b="0.78740157499999996" l="0.511811024" r="0.511811024" t="0.78740157499999996" header="0.31496062000000108" footer="0.31496062000000108"/>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atual </a:t>
            </a:r>
            <a:r>
              <a:rPr lang="pt-BR" sz="1600" baseline="0"/>
              <a:t>do PAN </a:t>
            </a:r>
          </a:p>
          <a:p>
            <a:pPr algn="l">
              <a:defRPr sz="1600"/>
            </a:pPr>
            <a:r>
              <a:rPr lang="pt-BR" sz="1600" baseline="0"/>
              <a:t>Monitoria atual</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8.1141294838144959E-2"/>
          <c:y val="0.21937888351980531"/>
          <c:w val="0.46168875765529332"/>
          <c:h val="0.68515846659657853"/>
        </c:manualLayout>
      </c:layout>
      <c:doughnutChart>
        <c:varyColors val="1"/>
        <c:ser>
          <c:idx val="0"/>
          <c:order val="0"/>
          <c:spPr>
            <a:solidFill>
              <a:srgbClr val="FFFF00"/>
            </a:solidFill>
          </c:spPr>
          <c:dPt>
            <c:idx val="0"/>
            <c:bubble3D val="0"/>
            <c:spPr>
              <a:solidFill>
                <a:schemeClr val="bg1">
                  <a:lumMod val="50000"/>
                </a:schemeClr>
              </a:solidFill>
            </c:spPr>
            <c:extLst>
              <c:ext xmlns:c16="http://schemas.microsoft.com/office/drawing/2014/chart" uri="{C3380CC4-5D6E-409C-BE32-E72D297353CC}">
                <c16:uniqueId val="{00000001-170F-423D-9275-DB339CE585E2}"/>
              </c:ext>
            </c:extLst>
          </c:dPt>
          <c:dPt>
            <c:idx val="1"/>
            <c:bubble3D val="0"/>
            <c:spPr>
              <a:solidFill>
                <a:srgbClr val="FF0000"/>
              </a:solidFill>
            </c:spPr>
            <c:extLst>
              <c:ext xmlns:c16="http://schemas.microsoft.com/office/drawing/2014/chart" uri="{C3380CC4-5D6E-409C-BE32-E72D297353CC}">
                <c16:uniqueId val="{00000003-170F-423D-9275-DB339CE585E2}"/>
              </c:ext>
            </c:extLst>
          </c:dPt>
          <c:dPt>
            <c:idx val="3"/>
            <c:bubble3D val="0"/>
            <c:spPr>
              <a:solidFill>
                <a:srgbClr val="92D050"/>
              </a:solidFill>
            </c:spPr>
            <c:extLst>
              <c:ext xmlns:c16="http://schemas.microsoft.com/office/drawing/2014/chart" uri="{C3380CC4-5D6E-409C-BE32-E72D297353CC}">
                <c16:uniqueId val="{00000005-170F-423D-9275-DB339CE585E2}"/>
              </c:ext>
            </c:extLst>
          </c:dPt>
          <c:dPt>
            <c:idx val="4"/>
            <c:bubble3D val="0"/>
            <c:spPr>
              <a:solidFill>
                <a:srgbClr val="0070C0"/>
              </a:solidFill>
            </c:spPr>
            <c:extLst>
              <c:ext xmlns:c16="http://schemas.microsoft.com/office/drawing/2014/chart" uri="{C3380CC4-5D6E-409C-BE32-E72D297353CC}">
                <c16:uniqueId val="{00000007-170F-423D-9275-DB339CE585E2}"/>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- 2'!$C$16:$C$20</c:f>
              <c:strCache>
                <c:ptCount val="5"/>
                <c:pt idx="0">
                  <c:v> Início planejado é posterior ao período monitorado</c:v>
                </c:pt>
                <c:pt idx="1">
                  <c:v> Não iniciada ou não concluída no prazo previsto</c:v>
                </c:pt>
                <c:pt idx="2">
                  <c:v> Em andamento com problemas de realização</c:v>
                </c:pt>
                <c:pt idx="3">
                  <c:v> Em andamento no período previsto </c:v>
                </c:pt>
                <c:pt idx="4">
                  <c:v> Concluída</c:v>
                </c:pt>
              </c:strCache>
            </c:strRef>
          </c:cat>
          <c:val>
            <c:numRef>
              <c:f>'Painel de Gestão - 2'!$E$16:$E$20</c:f>
              <c:numCache>
                <c:formatCode>0%</c:formatCode>
                <c:ptCount val="5"/>
                <c:pt idx="0">
                  <c:v>2.9411764705882353E-2</c:v>
                </c:pt>
                <c:pt idx="1">
                  <c:v>0.23529411764705882</c:v>
                </c:pt>
                <c:pt idx="2">
                  <c:v>0.13235294117647059</c:v>
                </c:pt>
                <c:pt idx="3">
                  <c:v>0.55882352941176472</c:v>
                </c:pt>
                <c:pt idx="4">
                  <c:v>4.4117647058823532E-2</c:v>
                </c:pt>
              </c:numCache>
            </c:numRef>
          </c:val>
          <c:extLst>
            <c:ext xmlns:c16="http://schemas.microsoft.com/office/drawing/2014/chart" uri="{C3380CC4-5D6E-409C-BE32-E72D297353CC}">
              <c16:uniqueId val="{00000008-170F-423D-9275-DB339CE585E2}"/>
            </c:ext>
          </c:extLst>
        </c:ser>
        <c:dLbls>
          <c:showLegendKey val="0"/>
          <c:showVal val="1"/>
          <c:showCatName val="0"/>
          <c:showSerName val="0"/>
          <c:showPercent val="0"/>
          <c:showBubbleSize val="0"/>
          <c:showLeaderLines val="0"/>
        </c:dLbls>
        <c:firstSliceAng val="0"/>
        <c:holeSize val="50"/>
      </c:doughnutChart>
    </c:plotArea>
    <c:legend>
      <c:legendPos val="r"/>
      <c:layout>
        <c:manualLayout>
          <c:xMode val="edge"/>
          <c:yMode val="edge"/>
          <c:x val="0.57029166666666664"/>
          <c:y val="0.14367663552499471"/>
          <c:w val="0.40163082802031924"/>
          <c:h val="0.795443827160494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Pós Monitoria</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183727034145E-2"/>
          <c:y val="0.21937888351980531"/>
          <c:w val="0.46168875765529332"/>
          <c:h val="0.68515846659657853"/>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10D0-41EB-A01E-411812970B0C}"/>
              </c:ext>
            </c:extLst>
          </c:dPt>
          <c:dPt>
            <c:idx val="1"/>
            <c:bubble3D val="0"/>
            <c:spPr>
              <a:solidFill>
                <a:srgbClr val="FF0000"/>
              </a:solidFill>
            </c:spPr>
            <c:extLst>
              <c:ext xmlns:c16="http://schemas.microsoft.com/office/drawing/2014/chart" uri="{C3380CC4-5D6E-409C-BE32-E72D297353CC}">
                <c16:uniqueId val="{00000003-10D0-41EB-A01E-411812970B0C}"/>
              </c:ext>
            </c:extLst>
          </c:dPt>
          <c:dPt>
            <c:idx val="2"/>
            <c:bubble3D val="0"/>
            <c:spPr>
              <a:solidFill>
                <a:srgbClr val="FFFF00"/>
              </a:solidFill>
            </c:spPr>
            <c:extLst>
              <c:ext xmlns:c16="http://schemas.microsoft.com/office/drawing/2014/chart" uri="{C3380CC4-5D6E-409C-BE32-E72D297353CC}">
                <c16:uniqueId val="{00000005-10D0-41EB-A01E-411812970B0C}"/>
              </c:ext>
            </c:extLst>
          </c:dPt>
          <c:dPt>
            <c:idx val="3"/>
            <c:bubble3D val="0"/>
            <c:spPr>
              <a:solidFill>
                <a:srgbClr val="92D050"/>
              </a:solidFill>
            </c:spPr>
            <c:extLst>
              <c:ext xmlns:c16="http://schemas.microsoft.com/office/drawing/2014/chart" uri="{C3380CC4-5D6E-409C-BE32-E72D297353CC}">
                <c16:uniqueId val="{00000007-10D0-41EB-A01E-411812970B0C}"/>
              </c:ext>
            </c:extLst>
          </c:dPt>
          <c:dPt>
            <c:idx val="4"/>
            <c:bubble3D val="0"/>
            <c:spPr>
              <a:solidFill>
                <a:srgbClr val="0070C0"/>
              </a:solidFill>
            </c:spPr>
            <c:extLst>
              <c:ext xmlns:c16="http://schemas.microsoft.com/office/drawing/2014/chart" uri="{C3380CC4-5D6E-409C-BE32-E72D297353CC}">
                <c16:uniqueId val="{00000009-10D0-41EB-A01E-411812970B0C}"/>
              </c:ext>
            </c:extLst>
          </c:dPt>
          <c:dPt>
            <c:idx val="5"/>
            <c:bubble3D val="0"/>
            <c:spPr>
              <a:solidFill>
                <a:srgbClr val="FF99CC"/>
              </a:solidFill>
            </c:spPr>
            <c:extLst>
              <c:ext xmlns:c16="http://schemas.microsoft.com/office/drawing/2014/chart" uri="{C3380CC4-5D6E-409C-BE32-E72D297353CC}">
                <c16:uniqueId val="{0000000B-10D0-41EB-A01E-411812970B0C}"/>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0D0-41EB-A01E-411812970B0C}"/>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- 2'!$C$16:$C$21</c:f>
              <c:strCache>
                <c:ptCount val="6"/>
                <c:pt idx="0">
                  <c:v> Início planejado é posterior ao período monitorado</c:v>
                </c:pt>
                <c:pt idx="1">
                  <c:v> Não iniciada ou não concluída no prazo previsto</c:v>
                </c:pt>
                <c:pt idx="2">
                  <c:v> Em andamento com problemas de realização</c:v>
                </c:pt>
                <c:pt idx="3">
                  <c:v> Em andamento no período previsto </c:v>
                </c:pt>
                <c:pt idx="4">
                  <c:v> Concluída</c:v>
                </c:pt>
                <c:pt idx="5">
                  <c:v> Ações Novas - Pós-monitoria</c:v>
                </c:pt>
              </c:strCache>
            </c:strRef>
          </c:cat>
          <c:val>
            <c:numRef>
              <c:f>'Painel de Gestão - 2'!$G$16:$G$21</c:f>
              <c:numCache>
                <c:formatCode>0%</c:formatCode>
                <c:ptCount val="6"/>
                <c:pt idx="0">
                  <c:v>1.5384615384615385E-2</c:v>
                </c:pt>
                <c:pt idx="1">
                  <c:v>0.23076923076923078</c:v>
                </c:pt>
                <c:pt idx="2">
                  <c:v>0.12307692307692308</c:v>
                </c:pt>
                <c:pt idx="3">
                  <c:v>0.58461538461538465</c:v>
                </c:pt>
                <c:pt idx="4">
                  <c:v>4.6153846153846156E-2</c:v>
                </c:pt>
                <c:pt idx="5">
                  <c:v>0</c:v>
                </c:pt>
              </c:numCache>
            </c:numRef>
          </c:val>
          <c:extLst>
            <c:ext xmlns:c16="http://schemas.microsoft.com/office/drawing/2014/chart" uri="{C3380CC4-5D6E-409C-BE32-E72D297353CC}">
              <c16:uniqueId val="{0000000C-10D0-41EB-A01E-411812970B0C}"/>
            </c:ext>
          </c:extLst>
        </c:ser>
        <c:dLbls>
          <c:showLegendKey val="0"/>
          <c:showVal val="1"/>
          <c:showCatName val="0"/>
          <c:showSerName val="0"/>
          <c:showPercent val="0"/>
          <c:showBubbleSize val="0"/>
          <c:showLeaderLines val="0"/>
        </c:dLbls>
        <c:firstSliceAng val="0"/>
        <c:holeSize val="50"/>
      </c:doughnutChart>
      <c:spPr>
        <a:noFill/>
        <a:ln w="25400">
          <a:noFill/>
        </a:ln>
      </c:spPr>
    </c:plotArea>
    <c:legend>
      <c:legendPos val="r"/>
      <c:layout>
        <c:manualLayout>
          <c:xMode val="edge"/>
          <c:yMode val="edge"/>
          <c:x val="0.59897799484626846"/>
          <c:y val="0.11768286970423393"/>
          <c:w val="0.38477668980593727"/>
          <c:h val="0.818491751181892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solidFill>
              <a:srgbClr val="B15407"/>
            </a:solidFill>
          </c:spPr>
          <c:invertIfNegative val="0"/>
          <c:cat>
            <c:strRef>
              <c:f>'Painel de Gestão - 1'!$C$32:$C$39</c:f>
              <c:strCache>
                <c:ptCount val="8"/>
                <c:pt idx="0">
                  <c:v>OBJETIVO 1</c:v>
                </c:pt>
                <c:pt idx="1">
                  <c:v>OBJETIVO 2</c:v>
                </c:pt>
                <c:pt idx="2">
                  <c:v>OBJETIVO 3</c:v>
                </c:pt>
                <c:pt idx="3">
                  <c:v>OBJETIVO 4</c:v>
                </c:pt>
                <c:pt idx="4">
                  <c:v>OBJETIVO 5</c:v>
                </c:pt>
                <c:pt idx="5">
                  <c:v>OBJETIVO 6</c:v>
                </c:pt>
                <c:pt idx="6">
                  <c:v>OBJETIVO 7</c:v>
                </c:pt>
                <c:pt idx="7">
                  <c:v>OBJETIVO 8</c:v>
                </c:pt>
              </c:strCache>
            </c:strRef>
          </c:cat>
          <c:val>
            <c:numRef>
              <c:f>'Painel de Gestão - 1'!$E$32:$E$39</c:f>
              <c:numCache>
                <c:formatCode>General</c:formatCode>
                <c:ptCount val="8"/>
                <c:pt idx="0">
                  <c:v>0</c:v>
                </c:pt>
                <c:pt idx="1">
                  <c:v>2</c:v>
                </c:pt>
                <c:pt idx="2">
                  <c:v>0</c:v>
                </c:pt>
                <c:pt idx="3">
                  <c:v>0</c:v>
                </c:pt>
                <c:pt idx="4">
                  <c:v>0</c:v>
                </c:pt>
                <c:pt idx="5">
                  <c:v>0</c:v>
                </c:pt>
                <c:pt idx="6">
                  <c:v>1</c:v>
                </c:pt>
                <c:pt idx="7">
                  <c:v>0</c:v>
                </c:pt>
              </c:numCache>
            </c:numRef>
          </c:val>
          <c:extLst>
            <c:ext xmlns:c16="http://schemas.microsoft.com/office/drawing/2014/chart" uri="{C3380CC4-5D6E-409C-BE32-E72D297353CC}">
              <c16:uniqueId val="{00000000-5A36-4AD5-BE81-BC83A1C9D30A}"/>
            </c:ext>
          </c:extLst>
        </c:ser>
        <c:ser>
          <c:idx val="1"/>
          <c:order val="1"/>
          <c:spPr>
            <a:solidFill>
              <a:schemeClr val="bg1">
                <a:lumMod val="65000"/>
              </a:schemeClr>
            </a:solidFill>
          </c:spPr>
          <c:invertIfNegative val="0"/>
          <c:cat>
            <c:strRef>
              <c:f>'Painel de Gestão - 1'!$C$32:$C$39</c:f>
              <c:strCache>
                <c:ptCount val="8"/>
                <c:pt idx="0">
                  <c:v>OBJETIVO 1</c:v>
                </c:pt>
                <c:pt idx="1">
                  <c:v>OBJETIVO 2</c:v>
                </c:pt>
                <c:pt idx="2">
                  <c:v>OBJETIVO 3</c:v>
                </c:pt>
                <c:pt idx="3">
                  <c:v>OBJETIVO 4</c:v>
                </c:pt>
                <c:pt idx="4">
                  <c:v>OBJETIVO 5</c:v>
                </c:pt>
                <c:pt idx="5">
                  <c:v>OBJETIVO 6</c:v>
                </c:pt>
                <c:pt idx="6">
                  <c:v>OBJETIVO 7</c:v>
                </c:pt>
                <c:pt idx="7">
                  <c:v>OBJETIVO 8</c:v>
                </c:pt>
              </c:strCache>
            </c:strRef>
          </c:cat>
          <c:val>
            <c:numRef>
              <c:f>'Painel de Gestão - 1'!$F$32:$F$39</c:f>
              <c:numCache>
                <c:formatCode>General</c:formatCode>
                <c:ptCount val="8"/>
                <c:pt idx="0">
                  <c:v>0</c:v>
                </c:pt>
                <c:pt idx="1">
                  <c:v>4</c:v>
                </c:pt>
                <c:pt idx="2">
                  <c:v>0</c:v>
                </c:pt>
                <c:pt idx="3">
                  <c:v>0</c:v>
                </c:pt>
                <c:pt idx="4">
                  <c:v>0</c:v>
                </c:pt>
                <c:pt idx="5">
                  <c:v>0</c:v>
                </c:pt>
                <c:pt idx="6">
                  <c:v>4</c:v>
                </c:pt>
                <c:pt idx="7">
                  <c:v>1</c:v>
                </c:pt>
              </c:numCache>
            </c:numRef>
          </c:val>
          <c:extLst>
            <c:ext xmlns:c16="http://schemas.microsoft.com/office/drawing/2014/chart" uri="{C3380CC4-5D6E-409C-BE32-E72D297353CC}">
              <c16:uniqueId val="{00000001-5A36-4AD5-BE81-BC83A1C9D30A}"/>
            </c:ext>
          </c:extLst>
        </c:ser>
        <c:ser>
          <c:idx val="2"/>
          <c:order val="2"/>
          <c:spPr>
            <a:solidFill>
              <a:srgbClr val="FF0000"/>
            </a:solidFill>
          </c:spPr>
          <c:invertIfNegative val="0"/>
          <c:cat>
            <c:strRef>
              <c:f>'Painel de Gestão - 1'!$C$32:$C$39</c:f>
              <c:strCache>
                <c:ptCount val="8"/>
                <c:pt idx="0">
                  <c:v>OBJETIVO 1</c:v>
                </c:pt>
                <c:pt idx="1">
                  <c:v>OBJETIVO 2</c:v>
                </c:pt>
                <c:pt idx="2">
                  <c:v>OBJETIVO 3</c:v>
                </c:pt>
                <c:pt idx="3">
                  <c:v>OBJETIVO 4</c:v>
                </c:pt>
                <c:pt idx="4">
                  <c:v>OBJETIVO 5</c:v>
                </c:pt>
                <c:pt idx="5">
                  <c:v>OBJETIVO 6</c:v>
                </c:pt>
                <c:pt idx="6">
                  <c:v>OBJETIVO 7</c:v>
                </c:pt>
                <c:pt idx="7">
                  <c:v>OBJETIVO 8</c:v>
                </c:pt>
              </c:strCache>
            </c:strRef>
          </c:cat>
          <c:val>
            <c:numRef>
              <c:f>'Painel de Gestão - 1'!$G$32:$G$39</c:f>
              <c:numCache>
                <c:formatCode>General</c:formatCode>
                <c:ptCount val="8"/>
                <c:pt idx="0">
                  <c:v>3</c:v>
                </c:pt>
                <c:pt idx="1">
                  <c:v>4</c:v>
                </c:pt>
                <c:pt idx="2">
                  <c:v>2</c:v>
                </c:pt>
                <c:pt idx="3">
                  <c:v>0</c:v>
                </c:pt>
                <c:pt idx="4">
                  <c:v>3</c:v>
                </c:pt>
                <c:pt idx="5">
                  <c:v>1</c:v>
                </c:pt>
                <c:pt idx="6">
                  <c:v>1</c:v>
                </c:pt>
                <c:pt idx="7">
                  <c:v>0</c:v>
                </c:pt>
              </c:numCache>
            </c:numRef>
          </c:val>
          <c:extLst>
            <c:ext xmlns:c16="http://schemas.microsoft.com/office/drawing/2014/chart" uri="{C3380CC4-5D6E-409C-BE32-E72D297353CC}">
              <c16:uniqueId val="{00000002-5A36-4AD5-BE81-BC83A1C9D30A}"/>
            </c:ext>
          </c:extLst>
        </c:ser>
        <c:ser>
          <c:idx val="3"/>
          <c:order val="3"/>
          <c:spPr>
            <a:solidFill>
              <a:srgbClr val="FFC000"/>
            </a:solidFill>
          </c:spPr>
          <c:invertIfNegative val="0"/>
          <c:cat>
            <c:strRef>
              <c:f>'Painel de Gestão - 1'!$C$32:$C$39</c:f>
              <c:strCache>
                <c:ptCount val="8"/>
                <c:pt idx="0">
                  <c:v>OBJETIVO 1</c:v>
                </c:pt>
                <c:pt idx="1">
                  <c:v>OBJETIVO 2</c:v>
                </c:pt>
                <c:pt idx="2">
                  <c:v>OBJETIVO 3</c:v>
                </c:pt>
                <c:pt idx="3">
                  <c:v>OBJETIVO 4</c:v>
                </c:pt>
                <c:pt idx="4">
                  <c:v>OBJETIVO 5</c:v>
                </c:pt>
                <c:pt idx="5">
                  <c:v>OBJETIVO 6</c:v>
                </c:pt>
                <c:pt idx="6">
                  <c:v>OBJETIVO 7</c:v>
                </c:pt>
                <c:pt idx="7">
                  <c:v>OBJETIVO 8</c:v>
                </c:pt>
              </c:strCache>
            </c:strRef>
          </c:cat>
          <c:val>
            <c:numRef>
              <c:f>'Painel de Gestão - 1'!$H$32:$H$39</c:f>
              <c:numCache>
                <c:formatCode>General</c:formatCode>
                <c:ptCount val="8"/>
                <c:pt idx="0">
                  <c:v>4</c:v>
                </c:pt>
                <c:pt idx="1">
                  <c:v>6</c:v>
                </c:pt>
                <c:pt idx="2">
                  <c:v>1</c:v>
                </c:pt>
                <c:pt idx="3">
                  <c:v>2</c:v>
                </c:pt>
                <c:pt idx="4">
                  <c:v>1</c:v>
                </c:pt>
                <c:pt idx="5">
                  <c:v>1</c:v>
                </c:pt>
                <c:pt idx="6">
                  <c:v>1</c:v>
                </c:pt>
                <c:pt idx="7">
                  <c:v>2</c:v>
                </c:pt>
              </c:numCache>
            </c:numRef>
          </c:val>
          <c:extLst>
            <c:ext xmlns:c16="http://schemas.microsoft.com/office/drawing/2014/chart" uri="{C3380CC4-5D6E-409C-BE32-E72D297353CC}">
              <c16:uniqueId val="{00000003-5A36-4AD5-BE81-BC83A1C9D30A}"/>
            </c:ext>
          </c:extLst>
        </c:ser>
        <c:ser>
          <c:idx val="4"/>
          <c:order val="4"/>
          <c:spPr>
            <a:solidFill>
              <a:srgbClr val="92D050"/>
            </a:solidFill>
          </c:spPr>
          <c:invertIfNegative val="0"/>
          <c:cat>
            <c:strRef>
              <c:f>'Painel de Gestão - 1'!$C$32:$C$39</c:f>
              <c:strCache>
                <c:ptCount val="8"/>
                <c:pt idx="0">
                  <c:v>OBJETIVO 1</c:v>
                </c:pt>
                <c:pt idx="1">
                  <c:v>OBJETIVO 2</c:v>
                </c:pt>
                <c:pt idx="2">
                  <c:v>OBJETIVO 3</c:v>
                </c:pt>
                <c:pt idx="3">
                  <c:v>OBJETIVO 4</c:v>
                </c:pt>
                <c:pt idx="4">
                  <c:v>OBJETIVO 5</c:v>
                </c:pt>
                <c:pt idx="5">
                  <c:v>OBJETIVO 6</c:v>
                </c:pt>
                <c:pt idx="6">
                  <c:v>OBJETIVO 7</c:v>
                </c:pt>
                <c:pt idx="7">
                  <c:v>OBJETIVO 8</c:v>
                </c:pt>
              </c:strCache>
            </c:strRef>
          </c:cat>
          <c:val>
            <c:numRef>
              <c:f>'Painel de Gestão - 1'!$I$32:$I$39</c:f>
              <c:numCache>
                <c:formatCode>General</c:formatCode>
                <c:ptCount val="8"/>
                <c:pt idx="0">
                  <c:v>4</c:v>
                </c:pt>
                <c:pt idx="1">
                  <c:v>10</c:v>
                </c:pt>
                <c:pt idx="2">
                  <c:v>0</c:v>
                </c:pt>
                <c:pt idx="3">
                  <c:v>2</c:v>
                </c:pt>
                <c:pt idx="4">
                  <c:v>2</c:v>
                </c:pt>
                <c:pt idx="5">
                  <c:v>6</c:v>
                </c:pt>
                <c:pt idx="6">
                  <c:v>2</c:v>
                </c:pt>
                <c:pt idx="7">
                  <c:v>2</c:v>
                </c:pt>
              </c:numCache>
            </c:numRef>
          </c:val>
          <c:extLst>
            <c:ext xmlns:c16="http://schemas.microsoft.com/office/drawing/2014/chart" uri="{C3380CC4-5D6E-409C-BE32-E72D297353CC}">
              <c16:uniqueId val="{00000004-5A36-4AD5-BE81-BC83A1C9D30A}"/>
            </c:ext>
          </c:extLst>
        </c:ser>
        <c:ser>
          <c:idx val="5"/>
          <c:order val="5"/>
          <c:spPr>
            <a:solidFill>
              <a:srgbClr val="0070C0"/>
            </a:solidFill>
          </c:spPr>
          <c:invertIfNegative val="0"/>
          <c:cat>
            <c:strRef>
              <c:f>'Painel de Gestão - 1'!$C$32:$C$39</c:f>
              <c:strCache>
                <c:ptCount val="8"/>
                <c:pt idx="0">
                  <c:v>OBJETIVO 1</c:v>
                </c:pt>
                <c:pt idx="1">
                  <c:v>OBJETIVO 2</c:v>
                </c:pt>
                <c:pt idx="2">
                  <c:v>OBJETIVO 3</c:v>
                </c:pt>
                <c:pt idx="3">
                  <c:v>OBJETIVO 4</c:v>
                </c:pt>
                <c:pt idx="4">
                  <c:v>OBJETIVO 5</c:v>
                </c:pt>
                <c:pt idx="5">
                  <c:v>OBJETIVO 6</c:v>
                </c:pt>
                <c:pt idx="6">
                  <c:v>OBJETIVO 7</c:v>
                </c:pt>
                <c:pt idx="7">
                  <c:v>OBJETIVO 8</c:v>
                </c:pt>
              </c:strCache>
            </c:strRef>
          </c:cat>
          <c:val>
            <c:numRef>
              <c:f>'Painel de Gestão - 1'!$J$32:$J$39</c:f>
              <c:numCache>
                <c:formatCode>General</c:formatCode>
                <c:ptCount val="8"/>
                <c:pt idx="0">
                  <c:v>0</c:v>
                </c:pt>
                <c:pt idx="1">
                  <c:v>2</c:v>
                </c:pt>
                <c:pt idx="2">
                  <c:v>0</c:v>
                </c:pt>
                <c:pt idx="3">
                  <c:v>0</c:v>
                </c:pt>
                <c:pt idx="4">
                  <c:v>0</c:v>
                </c:pt>
                <c:pt idx="5">
                  <c:v>0</c:v>
                </c:pt>
                <c:pt idx="6">
                  <c:v>0</c:v>
                </c:pt>
                <c:pt idx="7">
                  <c:v>0</c:v>
                </c:pt>
              </c:numCache>
            </c:numRef>
          </c:val>
          <c:extLst>
            <c:ext xmlns:c16="http://schemas.microsoft.com/office/drawing/2014/chart" uri="{C3380CC4-5D6E-409C-BE32-E72D297353CC}">
              <c16:uniqueId val="{00000005-5A36-4AD5-BE81-BC83A1C9D30A}"/>
            </c:ext>
          </c:extLst>
        </c:ser>
        <c:dLbls>
          <c:showLegendKey val="0"/>
          <c:showVal val="0"/>
          <c:showCatName val="0"/>
          <c:showSerName val="0"/>
          <c:showPercent val="0"/>
          <c:showBubbleSize val="0"/>
        </c:dLbls>
        <c:gapWidth val="150"/>
        <c:overlap val="100"/>
        <c:axId val="331059648"/>
        <c:axId val="331603120"/>
      </c:barChart>
      <c:catAx>
        <c:axId val="331059648"/>
        <c:scaling>
          <c:orientation val="maxMin"/>
        </c:scaling>
        <c:delete val="0"/>
        <c:axPos val="l"/>
        <c:numFmt formatCode="ge\r\a\l" sourceLinked="0"/>
        <c:majorTickMark val="out"/>
        <c:minorTickMark val="none"/>
        <c:tickLblPos val="nextTo"/>
        <c:txPr>
          <a:bodyPr/>
          <a:lstStyle/>
          <a:p>
            <a:pPr>
              <a:defRPr sz="1100"/>
            </a:pPr>
            <a:endParaRPr lang="en-US"/>
          </a:p>
        </c:txPr>
        <c:crossAx val="331603120"/>
        <c:crosses val="autoZero"/>
        <c:auto val="1"/>
        <c:lblAlgn val="ctr"/>
        <c:lblOffset val="100"/>
        <c:noMultiLvlLbl val="0"/>
      </c:catAx>
      <c:valAx>
        <c:axId val="331603120"/>
        <c:scaling>
          <c:orientation val="minMax"/>
        </c:scaling>
        <c:delete val="0"/>
        <c:axPos val="t"/>
        <c:majorGridlines/>
        <c:numFmt formatCode="General" sourceLinked="1"/>
        <c:majorTickMark val="out"/>
        <c:minorTickMark val="none"/>
        <c:tickLblPos val="nextTo"/>
        <c:crossAx val="331059648"/>
        <c:crosses val="autoZero"/>
        <c:crossBetween val="between"/>
        <c:majorUnit val="2"/>
      </c:valAx>
    </c:plotArea>
    <c:plotVisOnly val="1"/>
    <c:dispBlanksAs val="gap"/>
    <c:showDLblsOverMax val="0"/>
  </c:chart>
  <c:printSettings>
    <c:headerFooter/>
    <c:pageMargins b="0.78740157499999996" l="0.511811024" r="0.511811024" t="0.78740157499999996" header="0.31496062000000108" footer="0.31496062000000108"/>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atual </a:t>
            </a:r>
            <a:r>
              <a:rPr lang="pt-BR" sz="1600" baseline="0"/>
              <a:t>do PAN </a:t>
            </a:r>
          </a:p>
          <a:p>
            <a:pPr algn="l">
              <a:defRPr sz="1600"/>
            </a:pPr>
            <a:r>
              <a:rPr lang="pt-BR" sz="1600" baseline="0"/>
              <a:t>Monitoria atual</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8.1141294838144959E-2"/>
          <c:y val="0.21937888351980531"/>
          <c:w val="0.46168875765529332"/>
          <c:h val="0.68515846659657853"/>
        </c:manualLayout>
      </c:layout>
      <c:doughnutChart>
        <c:varyColors val="1"/>
        <c:ser>
          <c:idx val="0"/>
          <c:order val="0"/>
          <c:spPr>
            <a:solidFill>
              <a:srgbClr val="FFFF00"/>
            </a:solidFill>
          </c:spPr>
          <c:dPt>
            <c:idx val="0"/>
            <c:bubble3D val="0"/>
            <c:spPr>
              <a:solidFill>
                <a:schemeClr val="bg1">
                  <a:lumMod val="50000"/>
                </a:schemeClr>
              </a:solidFill>
            </c:spPr>
            <c:extLst>
              <c:ext xmlns:c16="http://schemas.microsoft.com/office/drawing/2014/chart" uri="{C3380CC4-5D6E-409C-BE32-E72D297353CC}">
                <c16:uniqueId val="{00000001-3BBD-4637-A734-04D70FC17399}"/>
              </c:ext>
            </c:extLst>
          </c:dPt>
          <c:dPt>
            <c:idx val="1"/>
            <c:bubble3D val="0"/>
            <c:spPr>
              <a:solidFill>
                <a:srgbClr val="FF0000"/>
              </a:solidFill>
            </c:spPr>
            <c:extLst>
              <c:ext xmlns:c16="http://schemas.microsoft.com/office/drawing/2014/chart" uri="{C3380CC4-5D6E-409C-BE32-E72D297353CC}">
                <c16:uniqueId val="{00000003-3BBD-4637-A734-04D70FC17399}"/>
              </c:ext>
            </c:extLst>
          </c:dPt>
          <c:dPt>
            <c:idx val="3"/>
            <c:bubble3D val="0"/>
            <c:spPr>
              <a:solidFill>
                <a:srgbClr val="92D050"/>
              </a:solidFill>
            </c:spPr>
            <c:extLst>
              <c:ext xmlns:c16="http://schemas.microsoft.com/office/drawing/2014/chart" uri="{C3380CC4-5D6E-409C-BE32-E72D297353CC}">
                <c16:uniqueId val="{00000005-3BBD-4637-A734-04D70FC17399}"/>
              </c:ext>
            </c:extLst>
          </c:dPt>
          <c:dPt>
            <c:idx val="4"/>
            <c:bubble3D val="0"/>
            <c:spPr>
              <a:solidFill>
                <a:srgbClr val="0070C0"/>
              </a:solidFill>
            </c:spPr>
            <c:extLst>
              <c:ext xmlns:c16="http://schemas.microsoft.com/office/drawing/2014/chart" uri="{C3380CC4-5D6E-409C-BE32-E72D297353CC}">
                <c16:uniqueId val="{00000007-3BBD-4637-A734-04D70FC17399}"/>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- 1'!$C$16:$C$20</c:f>
              <c:strCache>
                <c:ptCount val="5"/>
                <c:pt idx="0">
                  <c:v> Início planejado é posterior ao período monitorado</c:v>
                </c:pt>
                <c:pt idx="1">
                  <c:v> Não iniciada ou não concluída</c:v>
                </c:pt>
                <c:pt idx="2">
                  <c:v> Em andamento com problemas de realização</c:v>
                </c:pt>
                <c:pt idx="3">
                  <c:v> Em andamento no período previsto </c:v>
                </c:pt>
                <c:pt idx="4">
                  <c:v> Concluída</c:v>
                </c:pt>
              </c:strCache>
            </c:strRef>
          </c:cat>
          <c:val>
            <c:numRef>
              <c:f>'Painel de Gestão - 1'!$E$16:$E$20</c:f>
              <c:numCache>
                <c:formatCode>0%</c:formatCode>
                <c:ptCount val="5"/>
                <c:pt idx="0">
                  <c:v>0.12676056338028169</c:v>
                </c:pt>
                <c:pt idx="1">
                  <c:v>0.19718309859154928</c:v>
                </c:pt>
                <c:pt idx="2">
                  <c:v>0.25352112676056338</c:v>
                </c:pt>
                <c:pt idx="3">
                  <c:v>0.39436619718309857</c:v>
                </c:pt>
                <c:pt idx="4">
                  <c:v>2.8169014084507043E-2</c:v>
                </c:pt>
              </c:numCache>
            </c:numRef>
          </c:val>
          <c:extLst>
            <c:ext xmlns:c16="http://schemas.microsoft.com/office/drawing/2014/chart" uri="{C3380CC4-5D6E-409C-BE32-E72D297353CC}">
              <c16:uniqueId val="{00000008-3BBD-4637-A734-04D70FC17399}"/>
            </c:ext>
          </c:extLst>
        </c:ser>
        <c:dLbls>
          <c:showLegendKey val="0"/>
          <c:showVal val="1"/>
          <c:showCatName val="0"/>
          <c:showSerName val="0"/>
          <c:showPercent val="0"/>
          <c:showBubbleSize val="0"/>
          <c:showLeaderLines val="0"/>
        </c:dLbls>
        <c:firstSliceAng val="0"/>
        <c:holeSize val="50"/>
      </c:doughnutChart>
    </c:plotArea>
    <c:legend>
      <c:legendPos val="r"/>
      <c:layout>
        <c:manualLayout>
          <c:xMode val="edge"/>
          <c:yMode val="edge"/>
          <c:x val="0.57029166666666664"/>
          <c:y val="0.14367663552499471"/>
          <c:w val="0.40163082802031924"/>
          <c:h val="0.795443827160494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Pós Monitoria</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183727034145E-2"/>
          <c:y val="0.21937888351980531"/>
          <c:w val="0.46168875765529332"/>
          <c:h val="0.68515846659657853"/>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F44A-492D-93BF-B06D82DDAC52}"/>
              </c:ext>
            </c:extLst>
          </c:dPt>
          <c:dPt>
            <c:idx val="1"/>
            <c:bubble3D val="0"/>
            <c:spPr>
              <a:solidFill>
                <a:srgbClr val="FF0000"/>
              </a:solidFill>
            </c:spPr>
            <c:extLst>
              <c:ext xmlns:c16="http://schemas.microsoft.com/office/drawing/2014/chart" uri="{C3380CC4-5D6E-409C-BE32-E72D297353CC}">
                <c16:uniqueId val="{00000003-F44A-492D-93BF-B06D82DDAC52}"/>
              </c:ext>
            </c:extLst>
          </c:dPt>
          <c:dPt>
            <c:idx val="2"/>
            <c:bubble3D val="0"/>
            <c:spPr>
              <a:solidFill>
                <a:srgbClr val="FFFF00"/>
              </a:solidFill>
            </c:spPr>
            <c:extLst>
              <c:ext xmlns:c16="http://schemas.microsoft.com/office/drawing/2014/chart" uri="{C3380CC4-5D6E-409C-BE32-E72D297353CC}">
                <c16:uniqueId val="{00000005-F44A-492D-93BF-B06D82DDAC52}"/>
              </c:ext>
            </c:extLst>
          </c:dPt>
          <c:dPt>
            <c:idx val="3"/>
            <c:bubble3D val="0"/>
            <c:spPr>
              <a:solidFill>
                <a:srgbClr val="92D050"/>
              </a:solidFill>
            </c:spPr>
            <c:extLst>
              <c:ext xmlns:c16="http://schemas.microsoft.com/office/drawing/2014/chart" uri="{C3380CC4-5D6E-409C-BE32-E72D297353CC}">
                <c16:uniqueId val="{00000007-F44A-492D-93BF-B06D82DDAC52}"/>
              </c:ext>
            </c:extLst>
          </c:dPt>
          <c:dPt>
            <c:idx val="4"/>
            <c:bubble3D val="0"/>
            <c:spPr>
              <a:solidFill>
                <a:srgbClr val="0070C0"/>
              </a:solidFill>
            </c:spPr>
            <c:extLst>
              <c:ext xmlns:c16="http://schemas.microsoft.com/office/drawing/2014/chart" uri="{C3380CC4-5D6E-409C-BE32-E72D297353CC}">
                <c16:uniqueId val="{00000009-F44A-492D-93BF-B06D82DDAC52}"/>
              </c:ext>
            </c:extLst>
          </c:dPt>
          <c:dPt>
            <c:idx val="5"/>
            <c:bubble3D val="0"/>
            <c:spPr>
              <a:solidFill>
                <a:srgbClr val="FF99CC"/>
              </a:solidFill>
            </c:spPr>
            <c:extLst>
              <c:ext xmlns:c16="http://schemas.microsoft.com/office/drawing/2014/chart" uri="{C3380CC4-5D6E-409C-BE32-E72D297353CC}">
                <c16:uniqueId val="{0000000B-F44A-492D-93BF-B06D82DDAC52}"/>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44A-492D-93BF-B06D82DDAC52}"/>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- 1'!$C$16:$C$21</c:f>
              <c:strCache>
                <c:ptCount val="6"/>
                <c:pt idx="0">
                  <c:v> Início planejado é posterior ao período monitorado</c:v>
                </c:pt>
                <c:pt idx="1">
                  <c:v> Não iniciada ou não concluída</c:v>
                </c:pt>
                <c:pt idx="2">
                  <c:v> Em andamento com problemas de realização</c:v>
                </c:pt>
                <c:pt idx="3">
                  <c:v> Em andamento no período previsto </c:v>
                </c:pt>
                <c:pt idx="4">
                  <c:v> Concluída</c:v>
                </c:pt>
                <c:pt idx="5">
                  <c:v> Ações Novas - Pós-monitoria</c:v>
                </c:pt>
              </c:strCache>
            </c:strRef>
          </c:cat>
          <c:val>
            <c:numRef>
              <c:f>'Painel de Gestão - 1'!$G$16:$G$21</c:f>
              <c:numCache>
                <c:formatCode>0%</c:formatCode>
                <c:ptCount val="6"/>
                <c:pt idx="0">
                  <c:v>0.11764705882352941</c:v>
                </c:pt>
                <c:pt idx="1">
                  <c:v>0.19117647058823528</c:v>
                </c:pt>
                <c:pt idx="2">
                  <c:v>0.25</c:v>
                </c:pt>
                <c:pt idx="3">
                  <c:v>0.41176470588235292</c:v>
                </c:pt>
                <c:pt idx="4">
                  <c:v>2.9411764705882353E-2</c:v>
                </c:pt>
                <c:pt idx="5">
                  <c:v>0</c:v>
                </c:pt>
              </c:numCache>
            </c:numRef>
          </c:val>
          <c:extLst>
            <c:ext xmlns:c16="http://schemas.microsoft.com/office/drawing/2014/chart" uri="{C3380CC4-5D6E-409C-BE32-E72D297353CC}">
              <c16:uniqueId val="{0000000C-F44A-492D-93BF-B06D82DDAC52}"/>
            </c:ext>
          </c:extLst>
        </c:ser>
        <c:dLbls>
          <c:showLegendKey val="0"/>
          <c:showVal val="1"/>
          <c:showCatName val="0"/>
          <c:showSerName val="0"/>
          <c:showPercent val="0"/>
          <c:showBubbleSize val="0"/>
          <c:showLeaderLines val="0"/>
        </c:dLbls>
        <c:firstSliceAng val="0"/>
        <c:holeSize val="50"/>
      </c:doughnutChart>
      <c:spPr>
        <a:noFill/>
        <a:ln w="25400">
          <a:noFill/>
        </a:ln>
      </c:spPr>
    </c:plotArea>
    <c:legend>
      <c:legendPos val="r"/>
      <c:layout>
        <c:manualLayout>
          <c:xMode val="edge"/>
          <c:yMode val="edge"/>
          <c:x val="0.59897799484626846"/>
          <c:y val="0.11768286970423393"/>
          <c:w val="0.38477668980593727"/>
          <c:h val="0.818491751181892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solidFill>
              <a:srgbClr val="B15407"/>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- 3'!$E$32:$E$41</c:f>
              <c:numCache>
                <c:formatCode>General</c:formatCode>
                <c:ptCount val="10"/>
                <c:pt idx="0">
                  <c:v>0</c:v>
                </c:pt>
                <c:pt idx="1">
                  <c:v>3</c:v>
                </c:pt>
                <c:pt idx="2">
                  <c:v>0</c:v>
                </c:pt>
                <c:pt idx="3">
                  <c:v>0</c:v>
                </c:pt>
                <c:pt idx="4">
                  <c:v>2</c:v>
                </c:pt>
                <c:pt idx="5">
                  <c:v>0</c:v>
                </c:pt>
                <c:pt idx="6">
                  <c:v>2</c:v>
                </c:pt>
                <c:pt idx="7">
                  <c:v>0</c:v>
                </c:pt>
                <c:pt idx="8">
                  <c:v>1</c:v>
                </c:pt>
                <c:pt idx="9">
                  <c:v>1</c:v>
                </c:pt>
              </c:numCache>
            </c:numRef>
          </c:val>
          <c:extLst>
            <c:ext xmlns:c16="http://schemas.microsoft.com/office/drawing/2014/chart" uri="{C3380CC4-5D6E-409C-BE32-E72D297353CC}">
              <c16:uniqueId val="{00000000-E5EC-4B32-8C3A-7E5F960C64FD}"/>
            </c:ext>
          </c:extLst>
        </c:ser>
        <c:ser>
          <c:idx val="1"/>
          <c:order val="1"/>
          <c:spPr>
            <a:solidFill>
              <a:schemeClr val="bg1">
                <a:lumMod val="65000"/>
              </a:schemeClr>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- 3'!$F$32:$F$41</c:f>
              <c:numCache>
                <c:formatCode>General</c:formatCode>
                <c:ptCount val="10"/>
                <c:pt idx="0">
                  <c:v>0</c:v>
                </c:pt>
                <c:pt idx="1">
                  <c:v>0</c:v>
                </c:pt>
                <c:pt idx="2">
                  <c:v>0</c:v>
                </c:pt>
                <c:pt idx="3">
                  <c:v>0</c:v>
                </c:pt>
                <c:pt idx="4">
                  <c:v>0</c:v>
                </c:pt>
                <c:pt idx="5">
                  <c:v>0</c:v>
                </c:pt>
                <c:pt idx="6">
                  <c:v>2</c:v>
                </c:pt>
                <c:pt idx="7">
                  <c:v>0</c:v>
                </c:pt>
                <c:pt idx="8">
                  <c:v>1</c:v>
                </c:pt>
                <c:pt idx="9">
                  <c:v>1</c:v>
                </c:pt>
              </c:numCache>
            </c:numRef>
          </c:val>
          <c:extLst>
            <c:ext xmlns:c16="http://schemas.microsoft.com/office/drawing/2014/chart" uri="{C3380CC4-5D6E-409C-BE32-E72D297353CC}">
              <c16:uniqueId val="{00000001-E5EC-4B32-8C3A-7E5F960C64FD}"/>
            </c:ext>
          </c:extLst>
        </c:ser>
        <c:ser>
          <c:idx val="2"/>
          <c:order val="2"/>
          <c:spPr>
            <a:solidFill>
              <a:srgbClr val="FF0000"/>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- 3'!$G$32:$G$41</c:f>
              <c:numCache>
                <c:formatCode>General</c:formatCode>
                <c:ptCount val="10"/>
                <c:pt idx="0">
                  <c:v>1</c:v>
                </c:pt>
                <c:pt idx="1">
                  <c:v>2</c:v>
                </c:pt>
                <c:pt idx="2">
                  <c:v>1</c:v>
                </c:pt>
                <c:pt idx="3">
                  <c:v>0</c:v>
                </c:pt>
                <c:pt idx="4">
                  <c:v>2</c:v>
                </c:pt>
                <c:pt idx="5">
                  <c:v>0</c:v>
                </c:pt>
                <c:pt idx="6">
                  <c:v>1</c:v>
                </c:pt>
                <c:pt idx="7">
                  <c:v>0</c:v>
                </c:pt>
                <c:pt idx="8">
                  <c:v>1</c:v>
                </c:pt>
                <c:pt idx="9">
                  <c:v>1</c:v>
                </c:pt>
              </c:numCache>
            </c:numRef>
          </c:val>
          <c:extLst>
            <c:ext xmlns:c16="http://schemas.microsoft.com/office/drawing/2014/chart" uri="{C3380CC4-5D6E-409C-BE32-E72D297353CC}">
              <c16:uniqueId val="{00000002-E5EC-4B32-8C3A-7E5F960C64FD}"/>
            </c:ext>
          </c:extLst>
        </c:ser>
        <c:ser>
          <c:idx val="3"/>
          <c:order val="3"/>
          <c:spPr>
            <a:solidFill>
              <a:srgbClr val="FFC000"/>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- 3'!$H$32:$H$41</c:f>
              <c:numCache>
                <c:formatCode>General</c:formatCode>
                <c:ptCount val="10"/>
                <c:pt idx="0">
                  <c:v>3</c:v>
                </c:pt>
                <c:pt idx="1">
                  <c:v>2</c:v>
                </c:pt>
                <c:pt idx="2">
                  <c:v>0</c:v>
                </c:pt>
                <c:pt idx="3">
                  <c:v>2</c:v>
                </c:pt>
                <c:pt idx="4">
                  <c:v>1</c:v>
                </c:pt>
                <c:pt idx="5">
                  <c:v>0</c:v>
                </c:pt>
                <c:pt idx="6">
                  <c:v>0</c:v>
                </c:pt>
                <c:pt idx="7">
                  <c:v>2</c:v>
                </c:pt>
                <c:pt idx="8">
                  <c:v>1</c:v>
                </c:pt>
                <c:pt idx="9">
                  <c:v>1</c:v>
                </c:pt>
              </c:numCache>
            </c:numRef>
          </c:val>
          <c:extLst>
            <c:ext xmlns:c16="http://schemas.microsoft.com/office/drawing/2014/chart" uri="{C3380CC4-5D6E-409C-BE32-E72D297353CC}">
              <c16:uniqueId val="{00000003-E5EC-4B32-8C3A-7E5F960C64FD}"/>
            </c:ext>
          </c:extLst>
        </c:ser>
        <c:ser>
          <c:idx val="4"/>
          <c:order val="4"/>
          <c:spPr>
            <a:solidFill>
              <a:srgbClr val="92D050"/>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- 3'!$I$32:$I$41</c:f>
              <c:numCache>
                <c:formatCode>General</c:formatCode>
                <c:ptCount val="10"/>
                <c:pt idx="0">
                  <c:v>7</c:v>
                </c:pt>
                <c:pt idx="1">
                  <c:v>16</c:v>
                </c:pt>
                <c:pt idx="2">
                  <c:v>2</c:v>
                </c:pt>
                <c:pt idx="3">
                  <c:v>2</c:v>
                </c:pt>
                <c:pt idx="4">
                  <c:v>2</c:v>
                </c:pt>
                <c:pt idx="5">
                  <c:v>8</c:v>
                </c:pt>
                <c:pt idx="6">
                  <c:v>2</c:v>
                </c:pt>
                <c:pt idx="7">
                  <c:v>3</c:v>
                </c:pt>
                <c:pt idx="8">
                  <c:v>1</c:v>
                </c:pt>
                <c:pt idx="9">
                  <c:v>1</c:v>
                </c:pt>
              </c:numCache>
            </c:numRef>
          </c:val>
          <c:extLst>
            <c:ext xmlns:c16="http://schemas.microsoft.com/office/drawing/2014/chart" uri="{C3380CC4-5D6E-409C-BE32-E72D297353CC}">
              <c16:uniqueId val="{00000004-E5EC-4B32-8C3A-7E5F960C64FD}"/>
            </c:ext>
          </c:extLst>
        </c:ser>
        <c:ser>
          <c:idx val="5"/>
          <c:order val="5"/>
          <c:spPr>
            <a:solidFill>
              <a:srgbClr val="0070C0"/>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- 3'!$J$32:$J$41</c:f>
              <c:numCache>
                <c:formatCode>General</c:formatCode>
                <c:ptCount val="10"/>
                <c:pt idx="0">
                  <c:v>0</c:v>
                </c:pt>
                <c:pt idx="1">
                  <c:v>3</c:v>
                </c:pt>
                <c:pt idx="2">
                  <c:v>0</c:v>
                </c:pt>
                <c:pt idx="3">
                  <c:v>0</c:v>
                </c:pt>
                <c:pt idx="4">
                  <c:v>0</c:v>
                </c:pt>
                <c:pt idx="5">
                  <c:v>0</c:v>
                </c:pt>
                <c:pt idx="6">
                  <c:v>1</c:v>
                </c:pt>
                <c:pt idx="7">
                  <c:v>0</c:v>
                </c:pt>
                <c:pt idx="8">
                  <c:v>1</c:v>
                </c:pt>
                <c:pt idx="9">
                  <c:v>1</c:v>
                </c:pt>
              </c:numCache>
            </c:numRef>
          </c:val>
          <c:extLst>
            <c:ext xmlns:c16="http://schemas.microsoft.com/office/drawing/2014/chart" uri="{C3380CC4-5D6E-409C-BE32-E72D297353CC}">
              <c16:uniqueId val="{00000005-E5EC-4B32-8C3A-7E5F960C64FD}"/>
            </c:ext>
          </c:extLst>
        </c:ser>
        <c:dLbls>
          <c:showLegendKey val="0"/>
          <c:showVal val="0"/>
          <c:showCatName val="0"/>
          <c:showSerName val="0"/>
          <c:showPercent val="0"/>
          <c:showBubbleSize val="0"/>
        </c:dLbls>
        <c:gapWidth val="150"/>
        <c:overlap val="100"/>
        <c:axId val="331059648"/>
        <c:axId val="331603120"/>
      </c:barChart>
      <c:catAx>
        <c:axId val="331059648"/>
        <c:scaling>
          <c:orientation val="maxMin"/>
        </c:scaling>
        <c:delete val="0"/>
        <c:axPos val="l"/>
        <c:numFmt formatCode="ge\r\a\l" sourceLinked="0"/>
        <c:majorTickMark val="out"/>
        <c:minorTickMark val="none"/>
        <c:tickLblPos val="nextTo"/>
        <c:txPr>
          <a:bodyPr/>
          <a:lstStyle/>
          <a:p>
            <a:pPr>
              <a:defRPr sz="1100"/>
            </a:pPr>
            <a:endParaRPr lang="en-US"/>
          </a:p>
        </c:txPr>
        <c:crossAx val="331603120"/>
        <c:crosses val="autoZero"/>
        <c:auto val="1"/>
        <c:lblAlgn val="ctr"/>
        <c:lblOffset val="100"/>
        <c:noMultiLvlLbl val="0"/>
      </c:catAx>
      <c:valAx>
        <c:axId val="331603120"/>
        <c:scaling>
          <c:orientation val="minMax"/>
        </c:scaling>
        <c:delete val="0"/>
        <c:axPos val="t"/>
        <c:majorGridlines/>
        <c:numFmt formatCode="General" sourceLinked="1"/>
        <c:majorTickMark val="out"/>
        <c:minorTickMark val="none"/>
        <c:tickLblPos val="nextTo"/>
        <c:crossAx val="331059648"/>
        <c:crosses val="autoZero"/>
        <c:crossBetween val="between"/>
        <c:majorUnit val="2"/>
      </c:valAx>
    </c:plotArea>
    <c:plotVisOnly val="1"/>
    <c:dispBlanksAs val="gap"/>
    <c:showDLblsOverMax val="0"/>
  </c:chart>
  <c:printSettings>
    <c:headerFooter/>
    <c:pageMargins b="0.78740157499999996" l="0.511811024" r="0.511811024" t="0.78740157499999996" header="0.31496062000000108" footer="0.31496062000000108"/>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atual </a:t>
            </a:r>
            <a:r>
              <a:rPr lang="pt-BR" sz="1600" baseline="0"/>
              <a:t>do PAN </a:t>
            </a:r>
          </a:p>
          <a:p>
            <a:pPr algn="l">
              <a:defRPr sz="1600"/>
            </a:pPr>
            <a:r>
              <a:rPr lang="pt-BR" sz="1600" baseline="0"/>
              <a:t>Monitoria atual</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8.1141294838144959E-2"/>
          <c:y val="0.21937888351980531"/>
          <c:w val="0.46168875765529332"/>
          <c:h val="0.68515846659657853"/>
        </c:manualLayout>
      </c:layout>
      <c:doughnutChart>
        <c:varyColors val="1"/>
        <c:ser>
          <c:idx val="0"/>
          <c:order val="0"/>
          <c:spPr>
            <a:solidFill>
              <a:srgbClr val="FFFF00"/>
            </a:solidFill>
          </c:spPr>
          <c:dPt>
            <c:idx val="0"/>
            <c:bubble3D val="0"/>
            <c:spPr>
              <a:solidFill>
                <a:schemeClr val="bg1">
                  <a:lumMod val="50000"/>
                </a:schemeClr>
              </a:solidFill>
            </c:spPr>
            <c:extLst>
              <c:ext xmlns:c16="http://schemas.microsoft.com/office/drawing/2014/chart" uri="{C3380CC4-5D6E-409C-BE32-E72D297353CC}">
                <c16:uniqueId val="{00000001-0AB9-4FA2-93EA-6C2366AB83B7}"/>
              </c:ext>
            </c:extLst>
          </c:dPt>
          <c:dPt>
            <c:idx val="1"/>
            <c:bubble3D val="0"/>
            <c:spPr>
              <a:solidFill>
                <a:srgbClr val="FF0000"/>
              </a:solidFill>
            </c:spPr>
            <c:extLst>
              <c:ext xmlns:c16="http://schemas.microsoft.com/office/drawing/2014/chart" uri="{C3380CC4-5D6E-409C-BE32-E72D297353CC}">
                <c16:uniqueId val="{00000003-0AB9-4FA2-93EA-6C2366AB83B7}"/>
              </c:ext>
            </c:extLst>
          </c:dPt>
          <c:dPt>
            <c:idx val="2"/>
            <c:bubble3D val="0"/>
            <c:spPr>
              <a:solidFill>
                <a:srgbClr val="FFC000"/>
              </a:solidFill>
            </c:spPr>
            <c:extLst>
              <c:ext xmlns:c16="http://schemas.microsoft.com/office/drawing/2014/chart" uri="{C3380CC4-5D6E-409C-BE32-E72D297353CC}">
                <c16:uniqueId val="{00000008-1D14-4E94-BA67-24F5F03CC33B}"/>
              </c:ext>
            </c:extLst>
          </c:dPt>
          <c:dPt>
            <c:idx val="3"/>
            <c:bubble3D val="0"/>
            <c:spPr>
              <a:solidFill>
                <a:srgbClr val="92D050"/>
              </a:solidFill>
            </c:spPr>
            <c:extLst>
              <c:ext xmlns:c16="http://schemas.microsoft.com/office/drawing/2014/chart" uri="{C3380CC4-5D6E-409C-BE32-E72D297353CC}">
                <c16:uniqueId val="{00000005-0AB9-4FA2-93EA-6C2366AB83B7}"/>
              </c:ext>
            </c:extLst>
          </c:dPt>
          <c:dPt>
            <c:idx val="4"/>
            <c:bubble3D val="0"/>
            <c:spPr>
              <a:solidFill>
                <a:srgbClr val="0070C0"/>
              </a:solidFill>
            </c:spPr>
            <c:extLst>
              <c:ext xmlns:c16="http://schemas.microsoft.com/office/drawing/2014/chart" uri="{C3380CC4-5D6E-409C-BE32-E72D297353CC}">
                <c16:uniqueId val="{00000007-0AB9-4FA2-93EA-6C2366AB83B7}"/>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- 3'!$C$16:$C$20</c:f>
              <c:strCache>
                <c:ptCount val="5"/>
                <c:pt idx="0">
                  <c:v> Início planejado é posterior ao período monitorado</c:v>
                </c:pt>
                <c:pt idx="1">
                  <c:v> Não iniciada ou não concluída no prazo previsto</c:v>
                </c:pt>
                <c:pt idx="2">
                  <c:v> Em andamento com problemas de realização</c:v>
                </c:pt>
                <c:pt idx="3">
                  <c:v> Em andamento no período previsto </c:v>
                </c:pt>
                <c:pt idx="4">
                  <c:v> Concluída</c:v>
                </c:pt>
              </c:strCache>
            </c:strRef>
          </c:cat>
          <c:val>
            <c:numRef>
              <c:f>'Painel de Gestão - 3'!$E$16:$E$20</c:f>
              <c:numCache>
                <c:formatCode>0%</c:formatCode>
                <c:ptCount val="5"/>
                <c:pt idx="0">
                  <c:v>3.0769230769230771E-2</c:v>
                </c:pt>
                <c:pt idx="1">
                  <c:v>0.1076923076923077</c:v>
                </c:pt>
                <c:pt idx="2">
                  <c:v>0.15384615384615385</c:v>
                </c:pt>
                <c:pt idx="3">
                  <c:v>0.64615384615384619</c:v>
                </c:pt>
                <c:pt idx="4">
                  <c:v>6.1538461538461542E-2</c:v>
                </c:pt>
              </c:numCache>
            </c:numRef>
          </c:val>
          <c:extLst>
            <c:ext xmlns:c16="http://schemas.microsoft.com/office/drawing/2014/chart" uri="{C3380CC4-5D6E-409C-BE32-E72D297353CC}">
              <c16:uniqueId val="{00000008-0AB9-4FA2-93EA-6C2366AB83B7}"/>
            </c:ext>
          </c:extLst>
        </c:ser>
        <c:dLbls>
          <c:showLegendKey val="0"/>
          <c:showVal val="1"/>
          <c:showCatName val="0"/>
          <c:showSerName val="0"/>
          <c:showPercent val="0"/>
          <c:showBubbleSize val="0"/>
          <c:showLeaderLines val="0"/>
        </c:dLbls>
        <c:firstSliceAng val="0"/>
        <c:holeSize val="50"/>
      </c:doughnutChart>
    </c:plotArea>
    <c:legend>
      <c:legendPos val="r"/>
      <c:layout>
        <c:manualLayout>
          <c:xMode val="edge"/>
          <c:yMode val="edge"/>
          <c:x val="0.57029166666666664"/>
          <c:y val="0.14367663552499471"/>
          <c:w val="0.40163082802031924"/>
          <c:h val="0.795443827160494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Pós Monitoria</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183727034145E-2"/>
          <c:y val="0.21937888351980531"/>
          <c:w val="0.46168875765529332"/>
          <c:h val="0.68515846659657853"/>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A804-410D-8C97-03A51433DD8C}"/>
              </c:ext>
            </c:extLst>
          </c:dPt>
          <c:dPt>
            <c:idx val="1"/>
            <c:bubble3D val="0"/>
            <c:spPr>
              <a:solidFill>
                <a:srgbClr val="FF0000"/>
              </a:solidFill>
            </c:spPr>
            <c:extLst>
              <c:ext xmlns:c16="http://schemas.microsoft.com/office/drawing/2014/chart" uri="{C3380CC4-5D6E-409C-BE32-E72D297353CC}">
                <c16:uniqueId val="{00000003-A804-410D-8C97-03A51433DD8C}"/>
              </c:ext>
            </c:extLst>
          </c:dPt>
          <c:dPt>
            <c:idx val="2"/>
            <c:bubble3D val="0"/>
            <c:spPr>
              <a:solidFill>
                <a:srgbClr val="FFC000"/>
              </a:solidFill>
            </c:spPr>
            <c:extLst>
              <c:ext xmlns:c16="http://schemas.microsoft.com/office/drawing/2014/chart" uri="{C3380CC4-5D6E-409C-BE32-E72D297353CC}">
                <c16:uniqueId val="{00000005-A804-410D-8C97-03A51433DD8C}"/>
              </c:ext>
            </c:extLst>
          </c:dPt>
          <c:dPt>
            <c:idx val="3"/>
            <c:bubble3D val="0"/>
            <c:spPr>
              <a:solidFill>
                <a:srgbClr val="92D050"/>
              </a:solidFill>
            </c:spPr>
            <c:extLst>
              <c:ext xmlns:c16="http://schemas.microsoft.com/office/drawing/2014/chart" uri="{C3380CC4-5D6E-409C-BE32-E72D297353CC}">
                <c16:uniqueId val="{00000007-A804-410D-8C97-03A51433DD8C}"/>
              </c:ext>
            </c:extLst>
          </c:dPt>
          <c:dPt>
            <c:idx val="4"/>
            <c:bubble3D val="0"/>
            <c:spPr>
              <a:solidFill>
                <a:srgbClr val="0070C0"/>
              </a:solidFill>
            </c:spPr>
            <c:extLst>
              <c:ext xmlns:c16="http://schemas.microsoft.com/office/drawing/2014/chart" uri="{C3380CC4-5D6E-409C-BE32-E72D297353CC}">
                <c16:uniqueId val="{00000009-A804-410D-8C97-03A51433DD8C}"/>
              </c:ext>
            </c:extLst>
          </c:dPt>
          <c:dPt>
            <c:idx val="5"/>
            <c:bubble3D val="0"/>
            <c:spPr>
              <a:solidFill>
                <a:srgbClr val="FF99CC"/>
              </a:solidFill>
            </c:spPr>
            <c:extLst>
              <c:ext xmlns:c16="http://schemas.microsoft.com/office/drawing/2014/chart" uri="{C3380CC4-5D6E-409C-BE32-E72D297353CC}">
                <c16:uniqueId val="{0000000B-A804-410D-8C97-03A51433DD8C}"/>
              </c:ext>
            </c:extLst>
          </c:dPt>
          <c:dLbls>
            <c:dLbl>
              <c:idx val="0"/>
              <c:layout>
                <c:manualLayout>
                  <c:x val="8.1410969552014704E-3"/>
                  <c:y val="-3.081072884885927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804-410D-8C97-03A51433DD8C}"/>
                </c:ext>
              </c:extLst>
            </c:dLbl>
            <c:dLbl>
              <c:idx val="5"/>
              <c:layout>
                <c:manualLayout>
                  <c:x val="-2.7712260008571064E-3"/>
                  <c:y val="-6.045898246092352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A804-410D-8C97-03A51433DD8C}"/>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- 3'!$C$16:$C$21</c:f>
              <c:strCache>
                <c:ptCount val="6"/>
                <c:pt idx="0">
                  <c:v> Início planejado é posterior ao período monitorado</c:v>
                </c:pt>
                <c:pt idx="1">
                  <c:v> Não iniciada ou não concluída no prazo previsto</c:v>
                </c:pt>
                <c:pt idx="2">
                  <c:v> Em andamento com problemas de realização</c:v>
                </c:pt>
                <c:pt idx="3">
                  <c:v> Em andamento no período previsto </c:v>
                </c:pt>
                <c:pt idx="4">
                  <c:v> Concluída</c:v>
                </c:pt>
                <c:pt idx="5">
                  <c:v> Ações Novas - Pós-monitoria</c:v>
                </c:pt>
              </c:strCache>
            </c:strRef>
          </c:cat>
          <c:val>
            <c:numRef>
              <c:f>'Painel de Gestão - 3'!$G$16:$G$21</c:f>
              <c:numCache>
                <c:formatCode>0%</c:formatCode>
                <c:ptCount val="6"/>
                <c:pt idx="0">
                  <c:v>3.0303030303030304E-2</c:v>
                </c:pt>
                <c:pt idx="1">
                  <c:v>9.0909090909090912E-2</c:v>
                </c:pt>
                <c:pt idx="2">
                  <c:v>0.15151515151515152</c:v>
                </c:pt>
                <c:pt idx="3">
                  <c:v>0.63636363636363635</c:v>
                </c:pt>
                <c:pt idx="4">
                  <c:v>6.0606060606060608E-2</c:v>
                </c:pt>
                <c:pt idx="5">
                  <c:v>3.0303030303030304E-2</c:v>
                </c:pt>
              </c:numCache>
            </c:numRef>
          </c:val>
          <c:extLst>
            <c:ext xmlns:c16="http://schemas.microsoft.com/office/drawing/2014/chart" uri="{C3380CC4-5D6E-409C-BE32-E72D297353CC}">
              <c16:uniqueId val="{0000000C-A804-410D-8C97-03A51433DD8C}"/>
            </c:ext>
          </c:extLst>
        </c:ser>
        <c:dLbls>
          <c:showLegendKey val="0"/>
          <c:showVal val="1"/>
          <c:showCatName val="0"/>
          <c:showSerName val="0"/>
          <c:showPercent val="0"/>
          <c:showBubbleSize val="0"/>
          <c:showLeaderLines val="0"/>
        </c:dLbls>
        <c:firstSliceAng val="0"/>
        <c:holeSize val="50"/>
      </c:doughnutChart>
      <c:spPr>
        <a:noFill/>
        <a:ln w="25400">
          <a:noFill/>
        </a:ln>
      </c:spPr>
    </c:plotArea>
    <c:legend>
      <c:legendPos val="r"/>
      <c:layout>
        <c:manualLayout>
          <c:xMode val="edge"/>
          <c:yMode val="edge"/>
          <c:x val="0.59897799484626846"/>
          <c:y val="0.11768286970423393"/>
          <c:w val="0.38477668980593727"/>
          <c:h val="0.818491751181892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solidFill>
              <a:srgbClr val="B15407"/>
            </a:solidFill>
          </c:spPr>
          <c:invertIfNegative val="0"/>
          <c:cat>
            <c:strRef>
              <c:f>'Painel de Gestão - 4'!$C$32:$C$41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- 4'!$E$32:$E$41</c:f>
              <c:numCache>
                <c:formatCode>General</c:formatCode>
                <c:ptCount val="10"/>
                <c:pt idx="0">
                  <c:v>5</c:v>
                </c:pt>
                <c:pt idx="1">
                  <c:v>2</c:v>
                </c:pt>
                <c:pt idx="2">
                  <c:v>0</c:v>
                </c:pt>
                <c:pt idx="3">
                  <c:v>1</c:v>
                </c:pt>
                <c:pt idx="4">
                  <c:v>0</c:v>
                </c:pt>
                <c:pt idx="5">
                  <c:v>0</c:v>
                </c:pt>
                <c:pt idx="6">
                  <c:v>0</c:v>
                </c:pt>
                <c:pt idx="7">
                  <c:v>0</c:v>
                </c:pt>
                <c:pt idx="8">
                  <c:v>1</c:v>
                </c:pt>
                <c:pt idx="9">
                  <c:v>2</c:v>
                </c:pt>
              </c:numCache>
            </c:numRef>
          </c:val>
          <c:extLst>
            <c:ext xmlns:c16="http://schemas.microsoft.com/office/drawing/2014/chart" uri="{C3380CC4-5D6E-409C-BE32-E72D297353CC}">
              <c16:uniqueId val="{00000000-9FFB-45F9-AB43-E482C8921681}"/>
            </c:ext>
          </c:extLst>
        </c:ser>
        <c:ser>
          <c:idx val="1"/>
          <c:order val="1"/>
          <c:spPr>
            <a:solidFill>
              <a:schemeClr val="bg1">
                <a:lumMod val="65000"/>
              </a:schemeClr>
            </a:solidFill>
          </c:spPr>
          <c:invertIfNegative val="0"/>
          <c:cat>
            <c:strRef>
              <c:f>'Painel de Gestão - 4'!$C$32:$C$41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- 4'!$F$32:$F$41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FFB-45F9-AB43-E482C8921681}"/>
            </c:ext>
          </c:extLst>
        </c:ser>
        <c:ser>
          <c:idx val="2"/>
          <c:order val="2"/>
          <c:spPr>
            <a:solidFill>
              <a:srgbClr val="FF0000"/>
            </a:solidFill>
          </c:spPr>
          <c:invertIfNegative val="0"/>
          <c:cat>
            <c:strRef>
              <c:f>'Painel de Gestão - 4'!$C$32:$C$41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- 4'!$G$32:$G$41</c:f>
              <c:numCache>
                <c:formatCode>General</c:formatCode>
                <c:ptCount val="10"/>
                <c:pt idx="0">
                  <c:v>6</c:v>
                </c:pt>
                <c:pt idx="1">
                  <c:v>2</c:v>
                </c:pt>
                <c:pt idx="2">
                  <c:v>0</c:v>
                </c:pt>
                <c:pt idx="3">
                  <c:v>0</c:v>
                </c:pt>
                <c:pt idx="4">
                  <c:v>0</c:v>
                </c:pt>
                <c:pt idx="5">
                  <c:v>0</c:v>
                </c:pt>
                <c:pt idx="6">
                  <c:v>5</c:v>
                </c:pt>
                <c:pt idx="7">
                  <c:v>0</c:v>
                </c:pt>
                <c:pt idx="8">
                  <c:v>4</c:v>
                </c:pt>
                <c:pt idx="9">
                  <c:v>0</c:v>
                </c:pt>
              </c:numCache>
            </c:numRef>
          </c:val>
          <c:extLst>
            <c:ext xmlns:c16="http://schemas.microsoft.com/office/drawing/2014/chart" uri="{C3380CC4-5D6E-409C-BE32-E72D297353CC}">
              <c16:uniqueId val="{00000002-9FFB-45F9-AB43-E482C8921681}"/>
            </c:ext>
          </c:extLst>
        </c:ser>
        <c:ser>
          <c:idx val="3"/>
          <c:order val="3"/>
          <c:spPr>
            <a:solidFill>
              <a:srgbClr val="FFC000"/>
            </a:solidFill>
          </c:spPr>
          <c:invertIfNegative val="0"/>
          <c:cat>
            <c:strRef>
              <c:f>'Painel de Gestão - 4'!$C$32:$C$41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- 4'!$H$32:$H$41</c:f>
              <c:numCache>
                <c:formatCode>General</c:formatCode>
                <c:ptCount val="10"/>
                <c:pt idx="0">
                  <c:v>3</c:v>
                </c:pt>
                <c:pt idx="1">
                  <c:v>2</c:v>
                </c:pt>
                <c:pt idx="2">
                  <c:v>1</c:v>
                </c:pt>
                <c:pt idx="3">
                  <c:v>1</c:v>
                </c:pt>
                <c:pt idx="4">
                  <c:v>0</c:v>
                </c:pt>
                <c:pt idx="5">
                  <c:v>0</c:v>
                </c:pt>
                <c:pt idx="6">
                  <c:v>0</c:v>
                </c:pt>
                <c:pt idx="7">
                  <c:v>3</c:v>
                </c:pt>
                <c:pt idx="8">
                  <c:v>6</c:v>
                </c:pt>
                <c:pt idx="9">
                  <c:v>0</c:v>
                </c:pt>
              </c:numCache>
            </c:numRef>
          </c:val>
          <c:extLst>
            <c:ext xmlns:c16="http://schemas.microsoft.com/office/drawing/2014/chart" uri="{C3380CC4-5D6E-409C-BE32-E72D297353CC}">
              <c16:uniqueId val="{00000003-9FFB-45F9-AB43-E482C8921681}"/>
            </c:ext>
          </c:extLst>
        </c:ser>
        <c:ser>
          <c:idx val="4"/>
          <c:order val="4"/>
          <c:spPr>
            <a:solidFill>
              <a:srgbClr val="92D050"/>
            </a:solidFill>
          </c:spPr>
          <c:invertIfNegative val="0"/>
          <c:cat>
            <c:strRef>
              <c:f>'Painel de Gestão - 4'!$C$32:$C$41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- 4'!$I$32:$I$41</c:f>
              <c:numCache>
                <c:formatCode>General</c:formatCode>
                <c:ptCount val="10"/>
                <c:pt idx="0">
                  <c:v>0</c:v>
                </c:pt>
                <c:pt idx="1">
                  <c:v>0</c:v>
                </c:pt>
                <c:pt idx="2">
                  <c:v>7</c:v>
                </c:pt>
                <c:pt idx="3">
                  <c:v>10</c:v>
                </c:pt>
                <c:pt idx="4">
                  <c:v>15</c:v>
                </c:pt>
                <c:pt idx="5">
                  <c:v>15</c:v>
                </c:pt>
                <c:pt idx="6">
                  <c:v>10</c:v>
                </c:pt>
                <c:pt idx="7">
                  <c:v>12</c:v>
                </c:pt>
                <c:pt idx="8">
                  <c:v>4</c:v>
                </c:pt>
                <c:pt idx="9">
                  <c:v>12</c:v>
                </c:pt>
              </c:numCache>
            </c:numRef>
          </c:val>
          <c:extLst>
            <c:ext xmlns:c16="http://schemas.microsoft.com/office/drawing/2014/chart" uri="{C3380CC4-5D6E-409C-BE32-E72D297353CC}">
              <c16:uniqueId val="{00000004-9FFB-45F9-AB43-E482C8921681}"/>
            </c:ext>
          </c:extLst>
        </c:ser>
        <c:ser>
          <c:idx val="5"/>
          <c:order val="5"/>
          <c:spPr>
            <a:solidFill>
              <a:srgbClr val="0070C0"/>
            </a:solidFill>
          </c:spPr>
          <c:invertIfNegative val="0"/>
          <c:cat>
            <c:strRef>
              <c:f>'Painel de Gestão - 4'!$C$32:$C$41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- 4'!$J$32:$J$41</c:f>
              <c:numCache>
                <c:formatCode>General</c:formatCode>
                <c:ptCount val="10"/>
                <c:pt idx="0">
                  <c:v>6</c:v>
                </c:pt>
                <c:pt idx="1">
                  <c:v>11</c:v>
                </c:pt>
                <c:pt idx="2">
                  <c:v>7</c:v>
                </c:pt>
                <c:pt idx="3">
                  <c:v>4</c:v>
                </c:pt>
                <c:pt idx="4">
                  <c:v>0</c:v>
                </c:pt>
                <c:pt idx="5">
                  <c:v>0</c:v>
                </c:pt>
                <c:pt idx="6">
                  <c:v>0</c:v>
                </c:pt>
                <c:pt idx="7">
                  <c:v>0</c:v>
                </c:pt>
                <c:pt idx="8">
                  <c:v>1</c:v>
                </c:pt>
                <c:pt idx="9">
                  <c:v>3</c:v>
                </c:pt>
              </c:numCache>
            </c:numRef>
          </c:val>
          <c:extLst>
            <c:ext xmlns:c16="http://schemas.microsoft.com/office/drawing/2014/chart" uri="{C3380CC4-5D6E-409C-BE32-E72D297353CC}">
              <c16:uniqueId val="{00000005-9FFB-45F9-AB43-E482C8921681}"/>
            </c:ext>
          </c:extLst>
        </c:ser>
        <c:dLbls>
          <c:showLegendKey val="0"/>
          <c:showVal val="0"/>
          <c:showCatName val="0"/>
          <c:showSerName val="0"/>
          <c:showPercent val="0"/>
          <c:showBubbleSize val="0"/>
        </c:dLbls>
        <c:gapWidth val="150"/>
        <c:overlap val="100"/>
        <c:axId val="333055216"/>
        <c:axId val="333054824"/>
      </c:barChart>
      <c:catAx>
        <c:axId val="333055216"/>
        <c:scaling>
          <c:orientation val="maxMin"/>
        </c:scaling>
        <c:delete val="0"/>
        <c:axPos val="l"/>
        <c:numFmt formatCode="ge\r\a\l" sourceLinked="0"/>
        <c:majorTickMark val="out"/>
        <c:minorTickMark val="none"/>
        <c:tickLblPos val="nextTo"/>
        <c:txPr>
          <a:bodyPr/>
          <a:lstStyle/>
          <a:p>
            <a:pPr>
              <a:defRPr sz="1100"/>
            </a:pPr>
            <a:endParaRPr lang="en-US"/>
          </a:p>
        </c:txPr>
        <c:crossAx val="333054824"/>
        <c:crosses val="autoZero"/>
        <c:auto val="1"/>
        <c:lblAlgn val="ctr"/>
        <c:lblOffset val="100"/>
        <c:noMultiLvlLbl val="0"/>
      </c:catAx>
      <c:valAx>
        <c:axId val="333054824"/>
        <c:scaling>
          <c:orientation val="minMax"/>
        </c:scaling>
        <c:delete val="0"/>
        <c:axPos val="t"/>
        <c:majorGridlines/>
        <c:numFmt formatCode="General" sourceLinked="1"/>
        <c:majorTickMark val="out"/>
        <c:minorTickMark val="none"/>
        <c:tickLblPos val="nextTo"/>
        <c:crossAx val="333055216"/>
        <c:crosses val="autoZero"/>
        <c:crossBetween val="between"/>
        <c:majorUnit val="2"/>
      </c:valAx>
    </c:plotArea>
    <c:plotVisOnly val="1"/>
    <c:dispBlanksAs val="gap"/>
    <c:showDLblsOverMax val="0"/>
  </c:chart>
  <c:printSettings>
    <c:headerFooter/>
    <c:pageMargins b="0.78740157499999996" l="0.511811024" r="0.511811024" t="0.78740157499999996" header="0.31496062000000108" footer="0.31496062000000108"/>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atual </a:t>
            </a:r>
            <a:r>
              <a:rPr lang="pt-BR" sz="1600" baseline="0"/>
              <a:t>do PAN </a:t>
            </a:r>
          </a:p>
          <a:p>
            <a:pPr algn="l">
              <a:defRPr sz="1600"/>
            </a:pPr>
            <a:r>
              <a:rPr lang="pt-BR" sz="1600" baseline="0"/>
              <a:t>Monitoria atual</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8.1141294838144959E-2"/>
          <c:y val="0.21937888351980531"/>
          <c:w val="0.46168875765529332"/>
          <c:h val="0.68515846659657853"/>
        </c:manualLayout>
      </c:layout>
      <c:doughnutChart>
        <c:varyColors val="1"/>
        <c:ser>
          <c:idx val="0"/>
          <c:order val="0"/>
          <c:spPr>
            <a:solidFill>
              <a:srgbClr val="FFFF00"/>
            </a:solidFill>
          </c:spPr>
          <c:dPt>
            <c:idx val="0"/>
            <c:bubble3D val="0"/>
            <c:spPr>
              <a:solidFill>
                <a:schemeClr val="bg1">
                  <a:lumMod val="50000"/>
                </a:schemeClr>
              </a:solidFill>
            </c:spPr>
            <c:extLst>
              <c:ext xmlns:c16="http://schemas.microsoft.com/office/drawing/2014/chart" uri="{C3380CC4-5D6E-409C-BE32-E72D297353CC}">
                <c16:uniqueId val="{00000001-9FE0-4D9F-B8DC-8B9C8E37DCB1}"/>
              </c:ext>
            </c:extLst>
          </c:dPt>
          <c:dPt>
            <c:idx val="1"/>
            <c:bubble3D val="0"/>
            <c:spPr>
              <a:solidFill>
                <a:srgbClr val="FF0000"/>
              </a:solidFill>
            </c:spPr>
            <c:extLst>
              <c:ext xmlns:c16="http://schemas.microsoft.com/office/drawing/2014/chart" uri="{C3380CC4-5D6E-409C-BE32-E72D297353CC}">
                <c16:uniqueId val="{00000003-9FE0-4D9F-B8DC-8B9C8E37DCB1}"/>
              </c:ext>
            </c:extLst>
          </c:dPt>
          <c:dPt>
            <c:idx val="3"/>
            <c:bubble3D val="0"/>
            <c:spPr>
              <a:solidFill>
                <a:srgbClr val="92D050"/>
              </a:solidFill>
            </c:spPr>
            <c:extLst>
              <c:ext xmlns:c16="http://schemas.microsoft.com/office/drawing/2014/chart" uri="{C3380CC4-5D6E-409C-BE32-E72D297353CC}">
                <c16:uniqueId val="{00000005-9FE0-4D9F-B8DC-8B9C8E37DCB1}"/>
              </c:ext>
            </c:extLst>
          </c:dPt>
          <c:dPt>
            <c:idx val="4"/>
            <c:bubble3D val="0"/>
            <c:spPr>
              <a:solidFill>
                <a:srgbClr val="0070C0"/>
              </a:solidFill>
            </c:spPr>
            <c:extLst>
              <c:ext xmlns:c16="http://schemas.microsoft.com/office/drawing/2014/chart" uri="{C3380CC4-5D6E-409C-BE32-E72D297353CC}">
                <c16:uniqueId val="{00000007-9FE0-4D9F-B8DC-8B9C8E37DCB1}"/>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- 4'!$C$16:$C$20</c:f>
              <c:strCache>
                <c:ptCount val="5"/>
                <c:pt idx="0">
                  <c:v> Início planejado é posterior ao período monitorado</c:v>
                </c:pt>
                <c:pt idx="1">
                  <c:v> Não iniciada ou não concluída no prazo previsto</c:v>
                </c:pt>
                <c:pt idx="2">
                  <c:v> Em andamento com problemas de realização</c:v>
                </c:pt>
                <c:pt idx="3">
                  <c:v> Em andamento no período previsto </c:v>
                </c:pt>
                <c:pt idx="4">
                  <c:v> Concluída</c:v>
                </c:pt>
              </c:strCache>
            </c:strRef>
          </c:cat>
          <c:val>
            <c:numRef>
              <c:f>'Painel de Gestão - 4'!$E$16:$E$20</c:f>
              <c:numCache>
                <c:formatCode>0%</c:formatCode>
                <c:ptCount val="5"/>
                <c:pt idx="0">
                  <c:v>0</c:v>
                </c:pt>
                <c:pt idx="1">
                  <c:v>0.11333333333333333</c:v>
                </c:pt>
                <c:pt idx="2">
                  <c:v>0.10666666666666667</c:v>
                </c:pt>
                <c:pt idx="3">
                  <c:v>0.56666666666666665</c:v>
                </c:pt>
                <c:pt idx="4">
                  <c:v>0.21333333333333335</c:v>
                </c:pt>
              </c:numCache>
            </c:numRef>
          </c:val>
          <c:extLst>
            <c:ext xmlns:c16="http://schemas.microsoft.com/office/drawing/2014/chart" uri="{C3380CC4-5D6E-409C-BE32-E72D297353CC}">
              <c16:uniqueId val="{00000008-9FE0-4D9F-B8DC-8B9C8E37DCB1}"/>
            </c:ext>
          </c:extLst>
        </c:ser>
        <c:dLbls>
          <c:showLegendKey val="0"/>
          <c:showVal val="1"/>
          <c:showCatName val="0"/>
          <c:showSerName val="0"/>
          <c:showPercent val="0"/>
          <c:showBubbleSize val="0"/>
          <c:showLeaderLines val="0"/>
        </c:dLbls>
        <c:firstSliceAng val="0"/>
        <c:holeSize val="50"/>
      </c:doughnutChart>
    </c:plotArea>
    <c:legend>
      <c:legendPos val="r"/>
      <c:layout>
        <c:manualLayout>
          <c:xMode val="edge"/>
          <c:yMode val="edge"/>
          <c:x val="0.57029166666666664"/>
          <c:y val="0.14367663552499471"/>
          <c:w val="0.40163082802031924"/>
          <c:h val="0.795443827160494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Pós Monitoria</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183727034145E-2"/>
          <c:y val="0.21937888351980531"/>
          <c:w val="0.46168875765529332"/>
          <c:h val="0.68515846659657853"/>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AC0A-488D-A911-331F8DF53764}"/>
              </c:ext>
            </c:extLst>
          </c:dPt>
          <c:dPt>
            <c:idx val="1"/>
            <c:bubble3D val="0"/>
            <c:spPr>
              <a:solidFill>
                <a:srgbClr val="FF0000"/>
              </a:solidFill>
            </c:spPr>
            <c:extLst>
              <c:ext xmlns:c16="http://schemas.microsoft.com/office/drawing/2014/chart" uri="{C3380CC4-5D6E-409C-BE32-E72D297353CC}">
                <c16:uniqueId val="{00000003-AC0A-488D-A911-331F8DF53764}"/>
              </c:ext>
            </c:extLst>
          </c:dPt>
          <c:dPt>
            <c:idx val="2"/>
            <c:bubble3D val="0"/>
            <c:spPr>
              <a:solidFill>
                <a:srgbClr val="FFFF00"/>
              </a:solidFill>
            </c:spPr>
            <c:extLst>
              <c:ext xmlns:c16="http://schemas.microsoft.com/office/drawing/2014/chart" uri="{C3380CC4-5D6E-409C-BE32-E72D297353CC}">
                <c16:uniqueId val="{00000005-AC0A-488D-A911-331F8DF53764}"/>
              </c:ext>
            </c:extLst>
          </c:dPt>
          <c:dPt>
            <c:idx val="3"/>
            <c:bubble3D val="0"/>
            <c:spPr>
              <a:solidFill>
                <a:srgbClr val="92D050"/>
              </a:solidFill>
            </c:spPr>
            <c:extLst>
              <c:ext xmlns:c16="http://schemas.microsoft.com/office/drawing/2014/chart" uri="{C3380CC4-5D6E-409C-BE32-E72D297353CC}">
                <c16:uniqueId val="{00000007-AC0A-488D-A911-331F8DF53764}"/>
              </c:ext>
            </c:extLst>
          </c:dPt>
          <c:dPt>
            <c:idx val="4"/>
            <c:bubble3D val="0"/>
            <c:spPr>
              <a:solidFill>
                <a:srgbClr val="0070C0"/>
              </a:solidFill>
            </c:spPr>
            <c:extLst>
              <c:ext xmlns:c16="http://schemas.microsoft.com/office/drawing/2014/chart" uri="{C3380CC4-5D6E-409C-BE32-E72D297353CC}">
                <c16:uniqueId val="{00000009-AC0A-488D-A911-331F8DF53764}"/>
              </c:ext>
            </c:extLst>
          </c:dPt>
          <c:dPt>
            <c:idx val="5"/>
            <c:bubble3D val="0"/>
            <c:spPr>
              <a:solidFill>
                <a:srgbClr val="FF99CC"/>
              </a:solidFill>
            </c:spPr>
            <c:extLst>
              <c:ext xmlns:c16="http://schemas.microsoft.com/office/drawing/2014/chart" uri="{C3380CC4-5D6E-409C-BE32-E72D297353CC}">
                <c16:uniqueId val="{0000000B-AC0A-488D-A911-331F8DF53764}"/>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C0A-488D-A911-331F8DF53764}"/>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- 4'!$C$16:$C$21</c:f>
              <c:strCache>
                <c:ptCount val="6"/>
                <c:pt idx="0">
                  <c:v> Início planejado é posterior ao período monitorado</c:v>
                </c:pt>
                <c:pt idx="1">
                  <c:v> Não iniciada ou não concluída no prazo previsto</c:v>
                </c:pt>
                <c:pt idx="2">
                  <c:v> Em andamento com problemas de realização</c:v>
                </c:pt>
                <c:pt idx="3">
                  <c:v> Em andamento no período previsto </c:v>
                </c:pt>
                <c:pt idx="4">
                  <c:v> Concluída</c:v>
                </c:pt>
                <c:pt idx="5">
                  <c:v> Ações Novas - Pós-monitoria</c:v>
                </c:pt>
              </c:strCache>
            </c:strRef>
          </c:cat>
          <c:val>
            <c:numRef>
              <c:f>'Painel de Gestão - 4'!$G$16:$G$21</c:f>
              <c:numCache>
                <c:formatCode>0%</c:formatCode>
                <c:ptCount val="6"/>
                <c:pt idx="0">
                  <c:v>0</c:v>
                </c:pt>
                <c:pt idx="1">
                  <c:v>8.6330935251798566E-2</c:v>
                </c:pt>
                <c:pt idx="2">
                  <c:v>8.6330935251798566E-2</c:v>
                </c:pt>
                <c:pt idx="3">
                  <c:v>0.60431654676258995</c:v>
                </c:pt>
                <c:pt idx="4">
                  <c:v>0.22302158273381295</c:v>
                </c:pt>
                <c:pt idx="5">
                  <c:v>0</c:v>
                </c:pt>
              </c:numCache>
            </c:numRef>
          </c:val>
          <c:extLst>
            <c:ext xmlns:c16="http://schemas.microsoft.com/office/drawing/2014/chart" uri="{C3380CC4-5D6E-409C-BE32-E72D297353CC}">
              <c16:uniqueId val="{0000000C-AC0A-488D-A911-331F8DF53764}"/>
            </c:ext>
          </c:extLst>
        </c:ser>
        <c:dLbls>
          <c:showLegendKey val="0"/>
          <c:showVal val="1"/>
          <c:showCatName val="0"/>
          <c:showSerName val="0"/>
          <c:showPercent val="0"/>
          <c:showBubbleSize val="0"/>
          <c:showLeaderLines val="0"/>
        </c:dLbls>
        <c:firstSliceAng val="0"/>
        <c:holeSize val="50"/>
      </c:doughnutChart>
      <c:spPr>
        <a:noFill/>
        <a:ln w="25400">
          <a:noFill/>
        </a:ln>
      </c:spPr>
    </c:plotArea>
    <c:legend>
      <c:legendPos val="r"/>
      <c:layout>
        <c:manualLayout>
          <c:xMode val="edge"/>
          <c:yMode val="edge"/>
          <c:x val="0.59897799484626846"/>
          <c:y val="0.11768286970423393"/>
          <c:w val="0.38477668980593727"/>
          <c:h val="0.818491751181892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solidFill>
              <a:srgbClr val="B15407"/>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- 3'!$E$32:$E$41</c:f>
              <c:numCache>
                <c:formatCode>General</c:formatCode>
                <c:ptCount val="10"/>
                <c:pt idx="0">
                  <c:v>0</c:v>
                </c:pt>
                <c:pt idx="1">
                  <c:v>3</c:v>
                </c:pt>
                <c:pt idx="2">
                  <c:v>0</c:v>
                </c:pt>
                <c:pt idx="3">
                  <c:v>0</c:v>
                </c:pt>
                <c:pt idx="4">
                  <c:v>2</c:v>
                </c:pt>
                <c:pt idx="5">
                  <c:v>0</c:v>
                </c:pt>
                <c:pt idx="6">
                  <c:v>2</c:v>
                </c:pt>
                <c:pt idx="7">
                  <c:v>0</c:v>
                </c:pt>
                <c:pt idx="8">
                  <c:v>1</c:v>
                </c:pt>
                <c:pt idx="9">
                  <c:v>1</c:v>
                </c:pt>
              </c:numCache>
            </c:numRef>
          </c:val>
          <c:extLst>
            <c:ext xmlns:c16="http://schemas.microsoft.com/office/drawing/2014/chart" uri="{C3380CC4-5D6E-409C-BE32-E72D297353CC}">
              <c16:uniqueId val="{00000000-680B-4E2F-80F0-6448B5CDA404}"/>
            </c:ext>
          </c:extLst>
        </c:ser>
        <c:ser>
          <c:idx val="1"/>
          <c:order val="1"/>
          <c:spPr>
            <a:solidFill>
              <a:schemeClr val="bg1">
                <a:lumMod val="65000"/>
              </a:schemeClr>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- 3'!$F$32:$F$41</c:f>
              <c:numCache>
                <c:formatCode>General</c:formatCode>
                <c:ptCount val="10"/>
                <c:pt idx="0">
                  <c:v>0</c:v>
                </c:pt>
                <c:pt idx="1">
                  <c:v>0</c:v>
                </c:pt>
                <c:pt idx="2">
                  <c:v>0</c:v>
                </c:pt>
                <c:pt idx="3">
                  <c:v>0</c:v>
                </c:pt>
                <c:pt idx="4">
                  <c:v>0</c:v>
                </c:pt>
                <c:pt idx="5">
                  <c:v>0</c:v>
                </c:pt>
                <c:pt idx="6">
                  <c:v>2</c:v>
                </c:pt>
                <c:pt idx="7">
                  <c:v>0</c:v>
                </c:pt>
                <c:pt idx="8">
                  <c:v>1</c:v>
                </c:pt>
                <c:pt idx="9">
                  <c:v>1</c:v>
                </c:pt>
              </c:numCache>
            </c:numRef>
          </c:val>
          <c:extLst>
            <c:ext xmlns:c16="http://schemas.microsoft.com/office/drawing/2014/chart" uri="{C3380CC4-5D6E-409C-BE32-E72D297353CC}">
              <c16:uniqueId val="{00000001-680B-4E2F-80F0-6448B5CDA404}"/>
            </c:ext>
          </c:extLst>
        </c:ser>
        <c:ser>
          <c:idx val="2"/>
          <c:order val="2"/>
          <c:spPr>
            <a:solidFill>
              <a:srgbClr val="FF0000"/>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- 3'!$G$32:$G$41</c:f>
              <c:numCache>
                <c:formatCode>General</c:formatCode>
                <c:ptCount val="10"/>
                <c:pt idx="0">
                  <c:v>1</c:v>
                </c:pt>
                <c:pt idx="1">
                  <c:v>2</c:v>
                </c:pt>
                <c:pt idx="2">
                  <c:v>1</c:v>
                </c:pt>
                <c:pt idx="3">
                  <c:v>0</c:v>
                </c:pt>
                <c:pt idx="4">
                  <c:v>2</c:v>
                </c:pt>
                <c:pt idx="5">
                  <c:v>0</c:v>
                </c:pt>
                <c:pt idx="6">
                  <c:v>1</c:v>
                </c:pt>
                <c:pt idx="7">
                  <c:v>0</c:v>
                </c:pt>
                <c:pt idx="8">
                  <c:v>1</c:v>
                </c:pt>
                <c:pt idx="9">
                  <c:v>1</c:v>
                </c:pt>
              </c:numCache>
            </c:numRef>
          </c:val>
          <c:extLst>
            <c:ext xmlns:c16="http://schemas.microsoft.com/office/drawing/2014/chart" uri="{C3380CC4-5D6E-409C-BE32-E72D297353CC}">
              <c16:uniqueId val="{00000002-680B-4E2F-80F0-6448B5CDA404}"/>
            </c:ext>
          </c:extLst>
        </c:ser>
        <c:ser>
          <c:idx val="3"/>
          <c:order val="3"/>
          <c:spPr>
            <a:solidFill>
              <a:srgbClr val="FFC000"/>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- 3'!$H$32:$H$41</c:f>
              <c:numCache>
                <c:formatCode>General</c:formatCode>
                <c:ptCount val="10"/>
                <c:pt idx="0">
                  <c:v>3</c:v>
                </c:pt>
                <c:pt idx="1">
                  <c:v>2</c:v>
                </c:pt>
                <c:pt idx="2">
                  <c:v>0</c:v>
                </c:pt>
                <c:pt idx="3">
                  <c:v>2</c:v>
                </c:pt>
                <c:pt idx="4">
                  <c:v>1</c:v>
                </c:pt>
                <c:pt idx="5">
                  <c:v>0</c:v>
                </c:pt>
                <c:pt idx="6">
                  <c:v>0</c:v>
                </c:pt>
                <c:pt idx="7">
                  <c:v>2</c:v>
                </c:pt>
                <c:pt idx="8">
                  <c:v>1</c:v>
                </c:pt>
                <c:pt idx="9">
                  <c:v>1</c:v>
                </c:pt>
              </c:numCache>
            </c:numRef>
          </c:val>
          <c:extLst>
            <c:ext xmlns:c16="http://schemas.microsoft.com/office/drawing/2014/chart" uri="{C3380CC4-5D6E-409C-BE32-E72D297353CC}">
              <c16:uniqueId val="{00000003-680B-4E2F-80F0-6448B5CDA404}"/>
            </c:ext>
          </c:extLst>
        </c:ser>
        <c:ser>
          <c:idx val="4"/>
          <c:order val="4"/>
          <c:spPr>
            <a:solidFill>
              <a:srgbClr val="92D050"/>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- 3'!$I$32:$I$41</c:f>
              <c:numCache>
                <c:formatCode>General</c:formatCode>
                <c:ptCount val="10"/>
                <c:pt idx="0">
                  <c:v>7</c:v>
                </c:pt>
                <c:pt idx="1">
                  <c:v>16</c:v>
                </c:pt>
                <c:pt idx="2">
                  <c:v>2</c:v>
                </c:pt>
                <c:pt idx="3">
                  <c:v>2</c:v>
                </c:pt>
                <c:pt idx="4">
                  <c:v>2</c:v>
                </c:pt>
                <c:pt idx="5">
                  <c:v>8</c:v>
                </c:pt>
                <c:pt idx="6">
                  <c:v>2</c:v>
                </c:pt>
                <c:pt idx="7">
                  <c:v>3</c:v>
                </c:pt>
                <c:pt idx="8">
                  <c:v>1</c:v>
                </c:pt>
                <c:pt idx="9">
                  <c:v>1</c:v>
                </c:pt>
              </c:numCache>
            </c:numRef>
          </c:val>
          <c:extLst>
            <c:ext xmlns:c16="http://schemas.microsoft.com/office/drawing/2014/chart" uri="{C3380CC4-5D6E-409C-BE32-E72D297353CC}">
              <c16:uniqueId val="{00000004-680B-4E2F-80F0-6448B5CDA404}"/>
            </c:ext>
          </c:extLst>
        </c:ser>
        <c:ser>
          <c:idx val="5"/>
          <c:order val="5"/>
          <c:spPr>
            <a:solidFill>
              <a:srgbClr val="0070C0"/>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- 3'!$J$32:$J$41</c:f>
              <c:numCache>
                <c:formatCode>General</c:formatCode>
                <c:ptCount val="10"/>
                <c:pt idx="0">
                  <c:v>0</c:v>
                </c:pt>
                <c:pt idx="1">
                  <c:v>3</c:v>
                </c:pt>
                <c:pt idx="2">
                  <c:v>0</c:v>
                </c:pt>
                <c:pt idx="3">
                  <c:v>0</c:v>
                </c:pt>
                <c:pt idx="4">
                  <c:v>0</c:v>
                </c:pt>
                <c:pt idx="5">
                  <c:v>0</c:v>
                </c:pt>
                <c:pt idx="6">
                  <c:v>1</c:v>
                </c:pt>
                <c:pt idx="7">
                  <c:v>0</c:v>
                </c:pt>
                <c:pt idx="8">
                  <c:v>1</c:v>
                </c:pt>
                <c:pt idx="9">
                  <c:v>1</c:v>
                </c:pt>
              </c:numCache>
            </c:numRef>
          </c:val>
          <c:extLst>
            <c:ext xmlns:c16="http://schemas.microsoft.com/office/drawing/2014/chart" uri="{C3380CC4-5D6E-409C-BE32-E72D297353CC}">
              <c16:uniqueId val="{00000005-680B-4E2F-80F0-6448B5CDA404}"/>
            </c:ext>
          </c:extLst>
        </c:ser>
        <c:dLbls>
          <c:showLegendKey val="0"/>
          <c:showVal val="0"/>
          <c:showCatName val="0"/>
          <c:showSerName val="0"/>
          <c:showPercent val="0"/>
          <c:showBubbleSize val="0"/>
        </c:dLbls>
        <c:gapWidth val="150"/>
        <c:overlap val="100"/>
        <c:axId val="333321264"/>
        <c:axId val="333321648"/>
      </c:barChart>
      <c:catAx>
        <c:axId val="333321264"/>
        <c:scaling>
          <c:orientation val="maxMin"/>
        </c:scaling>
        <c:delete val="0"/>
        <c:axPos val="l"/>
        <c:numFmt formatCode="ge\r\a\l" sourceLinked="0"/>
        <c:majorTickMark val="out"/>
        <c:minorTickMark val="none"/>
        <c:tickLblPos val="nextTo"/>
        <c:txPr>
          <a:bodyPr/>
          <a:lstStyle/>
          <a:p>
            <a:pPr>
              <a:defRPr sz="1100"/>
            </a:pPr>
            <a:endParaRPr lang="en-US"/>
          </a:p>
        </c:txPr>
        <c:crossAx val="333321648"/>
        <c:crosses val="autoZero"/>
        <c:auto val="1"/>
        <c:lblAlgn val="ctr"/>
        <c:lblOffset val="100"/>
        <c:noMultiLvlLbl val="0"/>
      </c:catAx>
      <c:valAx>
        <c:axId val="333321648"/>
        <c:scaling>
          <c:orientation val="minMax"/>
        </c:scaling>
        <c:delete val="0"/>
        <c:axPos val="t"/>
        <c:majorGridlines/>
        <c:numFmt formatCode="General" sourceLinked="1"/>
        <c:majorTickMark val="out"/>
        <c:minorTickMark val="none"/>
        <c:tickLblPos val="nextTo"/>
        <c:crossAx val="333321264"/>
        <c:crosses val="autoZero"/>
        <c:crossBetween val="between"/>
        <c:majorUnit val="2"/>
      </c:valAx>
    </c:plotArea>
    <c:plotVisOnly val="1"/>
    <c:dispBlanksAs val="gap"/>
    <c:showDLblsOverMax val="0"/>
  </c:chart>
  <c:printSettings>
    <c:headerFooter/>
    <c:pageMargins b="0.78740157499999996" l="0.511811024" r="0.511811024" t="0.78740157499999996" header="0.31496062000000108" footer="0.31496062000000108"/>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atual </a:t>
            </a:r>
            <a:r>
              <a:rPr lang="pt-BR" sz="1600" baseline="0"/>
              <a:t>do PAN </a:t>
            </a:r>
          </a:p>
          <a:p>
            <a:pPr algn="l">
              <a:defRPr sz="1600"/>
            </a:pPr>
            <a:r>
              <a:rPr lang="pt-BR" sz="1600" baseline="0"/>
              <a:t>Monitoria atual</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8.1141294838144959E-2"/>
          <c:y val="0.21937888351980531"/>
          <c:w val="0.46168875765529332"/>
          <c:h val="0.68515846659657853"/>
        </c:manualLayout>
      </c:layout>
      <c:doughnutChart>
        <c:varyColors val="1"/>
        <c:ser>
          <c:idx val="0"/>
          <c:order val="0"/>
          <c:spPr>
            <a:solidFill>
              <a:srgbClr val="FFFF00"/>
            </a:solidFill>
          </c:spPr>
          <c:dPt>
            <c:idx val="0"/>
            <c:bubble3D val="0"/>
            <c:spPr>
              <a:solidFill>
                <a:schemeClr val="bg1">
                  <a:lumMod val="50000"/>
                </a:schemeClr>
              </a:solidFill>
            </c:spPr>
            <c:extLst>
              <c:ext xmlns:c16="http://schemas.microsoft.com/office/drawing/2014/chart" uri="{C3380CC4-5D6E-409C-BE32-E72D297353CC}">
                <c16:uniqueId val="{00000001-3FC3-4DA9-B308-DC624528EAC2}"/>
              </c:ext>
            </c:extLst>
          </c:dPt>
          <c:dPt>
            <c:idx val="1"/>
            <c:bubble3D val="0"/>
            <c:spPr>
              <a:solidFill>
                <a:srgbClr val="FF0000"/>
              </a:solidFill>
            </c:spPr>
            <c:extLst>
              <c:ext xmlns:c16="http://schemas.microsoft.com/office/drawing/2014/chart" uri="{C3380CC4-5D6E-409C-BE32-E72D297353CC}">
                <c16:uniqueId val="{00000003-3FC3-4DA9-B308-DC624528EAC2}"/>
              </c:ext>
            </c:extLst>
          </c:dPt>
          <c:dPt>
            <c:idx val="3"/>
            <c:bubble3D val="0"/>
            <c:spPr>
              <a:solidFill>
                <a:srgbClr val="92D050"/>
              </a:solidFill>
            </c:spPr>
            <c:extLst>
              <c:ext xmlns:c16="http://schemas.microsoft.com/office/drawing/2014/chart" uri="{C3380CC4-5D6E-409C-BE32-E72D297353CC}">
                <c16:uniqueId val="{00000005-3FC3-4DA9-B308-DC624528EAC2}"/>
              </c:ext>
            </c:extLst>
          </c:dPt>
          <c:dPt>
            <c:idx val="4"/>
            <c:bubble3D val="0"/>
            <c:spPr>
              <a:solidFill>
                <a:srgbClr val="0070C0"/>
              </a:solidFill>
            </c:spPr>
            <c:extLst>
              <c:ext xmlns:c16="http://schemas.microsoft.com/office/drawing/2014/chart" uri="{C3380CC4-5D6E-409C-BE32-E72D297353CC}">
                <c16:uniqueId val="{00000007-3FC3-4DA9-B308-DC624528EAC2}"/>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- 3'!$C$16:$C$20</c:f>
              <c:strCache>
                <c:ptCount val="5"/>
                <c:pt idx="0">
                  <c:v> Início planejado é posterior ao período monitorado</c:v>
                </c:pt>
                <c:pt idx="1">
                  <c:v> Não iniciada ou não concluída no prazo previsto</c:v>
                </c:pt>
                <c:pt idx="2">
                  <c:v> Em andamento com problemas de realização</c:v>
                </c:pt>
                <c:pt idx="3">
                  <c:v> Em andamento no período previsto </c:v>
                </c:pt>
                <c:pt idx="4">
                  <c:v> Concluída</c:v>
                </c:pt>
              </c:strCache>
            </c:strRef>
          </c:cat>
          <c:val>
            <c:numRef>
              <c:f>'Painel de Gestão - 3'!$E$16:$E$20</c:f>
              <c:numCache>
                <c:formatCode>0%</c:formatCode>
                <c:ptCount val="5"/>
                <c:pt idx="0">
                  <c:v>3.0769230769230771E-2</c:v>
                </c:pt>
                <c:pt idx="1">
                  <c:v>0.1076923076923077</c:v>
                </c:pt>
                <c:pt idx="2">
                  <c:v>0.15384615384615385</c:v>
                </c:pt>
                <c:pt idx="3">
                  <c:v>0.64615384615384619</c:v>
                </c:pt>
                <c:pt idx="4">
                  <c:v>6.1538461538461542E-2</c:v>
                </c:pt>
              </c:numCache>
            </c:numRef>
          </c:val>
          <c:extLst>
            <c:ext xmlns:c16="http://schemas.microsoft.com/office/drawing/2014/chart" uri="{C3380CC4-5D6E-409C-BE32-E72D297353CC}">
              <c16:uniqueId val="{00000008-3FC3-4DA9-B308-DC624528EAC2}"/>
            </c:ext>
          </c:extLst>
        </c:ser>
        <c:dLbls>
          <c:showLegendKey val="0"/>
          <c:showVal val="1"/>
          <c:showCatName val="0"/>
          <c:showSerName val="0"/>
          <c:showPercent val="0"/>
          <c:showBubbleSize val="0"/>
          <c:showLeaderLines val="0"/>
        </c:dLbls>
        <c:firstSliceAng val="0"/>
        <c:holeSize val="50"/>
      </c:doughnutChart>
    </c:plotArea>
    <c:legend>
      <c:legendPos val="r"/>
      <c:layout>
        <c:manualLayout>
          <c:xMode val="edge"/>
          <c:yMode val="edge"/>
          <c:x val="0.57029166666666664"/>
          <c:y val="0.14367663552499471"/>
          <c:w val="0.40163082802031924"/>
          <c:h val="0.795443827160494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Pós Monitoria</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183727034145E-2"/>
          <c:y val="0.21937888351980531"/>
          <c:w val="0.46168875765529332"/>
          <c:h val="0.68515846659657853"/>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B95C-4591-9501-5D89D2A40D9B}"/>
              </c:ext>
            </c:extLst>
          </c:dPt>
          <c:dPt>
            <c:idx val="1"/>
            <c:bubble3D val="0"/>
            <c:spPr>
              <a:solidFill>
                <a:srgbClr val="FF0000"/>
              </a:solidFill>
            </c:spPr>
            <c:extLst>
              <c:ext xmlns:c16="http://schemas.microsoft.com/office/drawing/2014/chart" uri="{C3380CC4-5D6E-409C-BE32-E72D297353CC}">
                <c16:uniqueId val="{00000003-B95C-4591-9501-5D89D2A40D9B}"/>
              </c:ext>
            </c:extLst>
          </c:dPt>
          <c:dPt>
            <c:idx val="2"/>
            <c:bubble3D val="0"/>
            <c:spPr>
              <a:solidFill>
                <a:srgbClr val="FFFF00"/>
              </a:solidFill>
            </c:spPr>
            <c:extLst>
              <c:ext xmlns:c16="http://schemas.microsoft.com/office/drawing/2014/chart" uri="{C3380CC4-5D6E-409C-BE32-E72D297353CC}">
                <c16:uniqueId val="{00000005-B95C-4591-9501-5D89D2A40D9B}"/>
              </c:ext>
            </c:extLst>
          </c:dPt>
          <c:dPt>
            <c:idx val="3"/>
            <c:bubble3D val="0"/>
            <c:spPr>
              <a:solidFill>
                <a:srgbClr val="92D050"/>
              </a:solidFill>
            </c:spPr>
            <c:extLst>
              <c:ext xmlns:c16="http://schemas.microsoft.com/office/drawing/2014/chart" uri="{C3380CC4-5D6E-409C-BE32-E72D297353CC}">
                <c16:uniqueId val="{00000007-B95C-4591-9501-5D89D2A40D9B}"/>
              </c:ext>
            </c:extLst>
          </c:dPt>
          <c:dPt>
            <c:idx val="4"/>
            <c:bubble3D val="0"/>
            <c:spPr>
              <a:solidFill>
                <a:srgbClr val="0070C0"/>
              </a:solidFill>
            </c:spPr>
            <c:extLst>
              <c:ext xmlns:c16="http://schemas.microsoft.com/office/drawing/2014/chart" uri="{C3380CC4-5D6E-409C-BE32-E72D297353CC}">
                <c16:uniqueId val="{00000009-B95C-4591-9501-5D89D2A40D9B}"/>
              </c:ext>
            </c:extLst>
          </c:dPt>
          <c:dPt>
            <c:idx val="5"/>
            <c:bubble3D val="0"/>
            <c:spPr>
              <a:solidFill>
                <a:srgbClr val="FF99CC"/>
              </a:solidFill>
            </c:spPr>
            <c:extLst>
              <c:ext xmlns:c16="http://schemas.microsoft.com/office/drawing/2014/chart" uri="{C3380CC4-5D6E-409C-BE32-E72D297353CC}">
                <c16:uniqueId val="{0000000B-B95C-4591-9501-5D89D2A40D9B}"/>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95C-4591-9501-5D89D2A40D9B}"/>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- 3'!$C$16:$C$21</c:f>
              <c:strCache>
                <c:ptCount val="6"/>
                <c:pt idx="0">
                  <c:v> Início planejado é posterior ao período monitorado</c:v>
                </c:pt>
                <c:pt idx="1">
                  <c:v> Não iniciada ou não concluída no prazo previsto</c:v>
                </c:pt>
                <c:pt idx="2">
                  <c:v> Em andamento com problemas de realização</c:v>
                </c:pt>
                <c:pt idx="3">
                  <c:v> Em andamento no período previsto </c:v>
                </c:pt>
                <c:pt idx="4">
                  <c:v> Concluída</c:v>
                </c:pt>
                <c:pt idx="5">
                  <c:v> Ações Novas - Pós-monitoria</c:v>
                </c:pt>
              </c:strCache>
            </c:strRef>
          </c:cat>
          <c:val>
            <c:numRef>
              <c:f>'Painel de Gestão - 3'!$G$16:$G$21</c:f>
              <c:numCache>
                <c:formatCode>0%</c:formatCode>
                <c:ptCount val="6"/>
                <c:pt idx="0">
                  <c:v>3.0303030303030304E-2</c:v>
                </c:pt>
                <c:pt idx="1">
                  <c:v>9.0909090909090912E-2</c:v>
                </c:pt>
                <c:pt idx="2">
                  <c:v>0.15151515151515152</c:v>
                </c:pt>
                <c:pt idx="3">
                  <c:v>0.63636363636363635</c:v>
                </c:pt>
                <c:pt idx="4">
                  <c:v>6.0606060606060608E-2</c:v>
                </c:pt>
                <c:pt idx="5">
                  <c:v>3.0303030303030304E-2</c:v>
                </c:pt>
              </c:numCache>
            </c:numRef>
          </c:val>
          <c:extLst>
            <c:ext xmlns:c16="http://schemas.microsoft.com/office/drawing/2014/chart" uri="{C3380CC4-5D6E-409C-BE32-E72D297353CC}">
              <c16:uniqueId val="{0000000C-B95C-4591-9501-5D89D2A40D9B}"/>
            </c:ext>
          </c:extLst>
        </c:ser>
        <c:dLbls>
          <c:showLegendKey val="0"/>
          <c:showVal val="1"/>
          <c:showCatName val="0"/>
          <c:showSerName val="0"/>
          <c:showPercent val="0"/>
          <c:showBubbleSize val="0"/>
          <c:showLeaderLines val="0"/>
        </c:dLbls>
        <c:firstSliceAng val="0"/>
        <c:holeSize val="50"/>
      </c:doughnutChart>
      <c:spPr>
        <a:noFill/>
        <a:ln w="25400">
          <a:noFill/>
        </a:ln>
      </c:spPr>
    </c:plotArea>
    <c:legend>
      <c:legendPos val="r"/>
      <c:layout>
        <c:manualLayout>
          <c:xMode val="edge"/>
          <c:yMode val="edge"/>
          <c:x val="0.59897799484626846"/>
          <c:y val="0.11768286970423393"/>
          <c:w val="0.38477668980593727"/>
          <c:h val="0.818491751181892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solidFill>
              <a:srgbClr val="B15407"/>
            </a:solidFill>
          </c:spPr>
          <c:invertIfNegative val="0"/>
          <c:cat>
            <c:strRef>
              <c:f>'Painel de Gestão - 2'!$C$32:$C$39</c:f>
              <c:strCache>
                <c:ptCount val="8"/>
                <c:pt idx="0">
                  <c:v>OBJETIVO 1</c:v>
                </c:pt>
                <c:pt idx="1">
                  <c:v>OBJETIVO 2</c:v>
                </c:pt>
                <c:pt idx="2">
                  <c:v>OBJETIVO 3</c:v>
                </c:pt>
                <c:pt idx="3">
                  <c:v>OBJETIVO 4</c:v>
                </c:pt>
                <c:pt idx="4">
                  <c:v>OBJETIVO 5</c:v>
                </c:pt>
                <c:pt idx="5">
                  <c:v>OBJETIVO 6</c:v>
                </c:pt>
                <c:pt idx="6">
                  <c:v>OBJETIVO 7</c:v>
                </c:pt>
                <c:pt idx="7">
                  <c:v>OBJETIVO 8</c:v>
                </c:pt>
              </c:strCache>
            </c:strRef>
          </c:cat>
          <c:val>
            <c:numRef>
              <c:f>'Painel de Gestão - 2'!$E$32:$E$39</c:f>
              <c:numCache>
                <c:formatCode>General</c:formatCode>
                <c:ptCount val="8"/>
                <c:pt idx="0">
                  <c:v>0</c:v>
                </c:pt>
                <c:pt idx="1">
                  <c:v>3</c:v>
                </c:pt>
                <c:pt idx="2">
                  <c:v>0</c:v>
                </c:pt>
                <c:pt idx="3">
                  <c:v>0</c:v>
                </c:pt>
                <c:pt idx="4">
                  <c:v>1</c:v>
                </c:pt>
                <c:pt idx="5">
                  <c:v>0</c:v>
                </c:pt>
                <c:pt idx="6">
                  <c:v>2</c:v>
                </c:pt>
                <c:pt idx="7">
                  <c:v>0</c:v>
                </c:pt>
              </c:numCache>
            </c:numRef>
          </c:val>
          <c:extLst>
            <c:ext xmlns:c16="http://schemas.microsoft.com/office/drawing/2014/chart" uri="{C3380CC4-5D6E-409C-BE32-E72D297353CC}">
              <c16:uniqueId val="{00000000-B74C-491A-82DE-37E3433621DE}"/>
            </c:ext>
          </c:extLst>
        </c:ser>
        <c:ser>
          <c:idx val="1"/>
          <c:order val="1"/>
          <c:spPr>
            <a:solidFill>
              <a:schemeClr val="bg1">
                <a:lumMod val="65000"/>
              </a:schemeClr>
            </a:solidFill>
          </c:spPr>
          <c:invertIfNegative val="0"/>
          <c:cat>
            <c:strRef>
              <c:f>'Painel de Gestão - 2'!$C$32:$C$39</c:f>
              <c:strCache>
                <c:ptCount val="8"/>
                <c:pt idx="0">
                  <c:v>OBJETIVO 1</c:v>
                </c:pt>
                <c:pt idx="1">
                  <c:v>OBJETIVO 2</c:v>
                </c:pt>
                <c:pt idx="2">
                  <c:v>OBJETIVO 3</c:v>
                </c:pt>
                <c:pt idx="3">
                  <c:v>OBJETIVO 4</c:v>
                </c:pt>
                <c:pt idx="4">
                  <c:v>OBJETIVO 5</c:v>
                </c:pt>
                <c:pt idx="5">
                  <c:v>OBJETIVO 6</c:v>
                </c:pt>
                <c:pt idx="6">
                  <c:v>OBJETIVO 7</c:v>
                </c:pt>
                <c:pt idx="7">
                  <c:v>OBJETIVO 8</c:v>
                </c:pt>
              </c:strCache>
            </c:strRef>
          </c:cat>
          <c:val>
            <c:numRef>
              <c:f>'Painel de Gestão - 2'!$F$32:$F$39</c:f>
              <c:numCache>
                <c:formatCode>General</c:formatCode>
                <c:ptCount val="8"/>
                <c:pt idx="0">
                  <c:v>0</c:v>
                </c:pt>
                <c:pt idx="1">
                  <c:v>0</c:v>
                </c:pt>
                <c:pt idx="2">
                  <c:v>0</c:v>
                </c:pt>
                <c:pt idx="3">
                  <c:v>0</c:v>
                </c:pt>
                <c:pt idx="4">
                  <c:v>0</c:v>
                </c:pt>
                <c:pt idx="5">
                  <c:v>0</c:v>
                </c:pt>
                <c:pt idx="6">
                  <c:v>2</c:v>
                </c:pt>
                <c:pt idx="7">
                  <c:v>0</c:v>
                </c:pt>
              </c:numCache>
            </c:numRef>
          </c:val>
          <c:extLst>
            <c:ext xmlns:c16="http://schemas.microsoft.com/office/drawing/2014/chart" uri="{C3380CC4-5D6E-409C-BE32-E72D297353CC}">
              <c16:uniqueId val="{00000001-B74C-491A-82DE-37E3433621DE}"/>
            </c:ext>
          </c:extLst>
        </c:ser>
        <c:ser>
          <c:idx val="2"/>
          <c:order val="2"/>
          <c:spPr>
            <a:solidFill>
              <a:srgbClr val="FF0000"/>
            </a:solidFill>
          </c:spPr>
          <c:invertIfNegative val="0"/>
          <c:cat>
            <c:strRef>
              <c:f>'Painel de Gestão - 2'!$C$32:$C$39</c:f>
              <c:strCache>
                <c:ptCount val="8"/>
                <c:pt idx="0">
                  <c:v>OBJETIVO 1</c:v>
                </c:pt>
                <c:pt idx="1">
                  <c:v>OBJETIVO 2</c:v>
                </c:pt>
                <c:pt idx="2">
                  <c:v>OBJETIVO 3</c:v>
                </c:pt>
                <c:pt idx="3">
                  <c:v>OBJETIVO 4</c:v>
                </c:pt>
                <c:pt idx="4">
                  <c:v>OBJETIVO 5</c:v>
                </c:pt>
                <c:pt idx="5">
                  <c:v>OBJETIVO 6</c:v>
                </c:pt>
                <c:pt idx="6">
                  <c:v>OBJETIVO 7</c:v>
                </c:pt>
                <c:pt idx="7">
                  <c:v>OBJETIVO 8</c:v>
                </c:pt>
              </c:strCache>
            </c:strRef>
          </c:cat>
          <c:val>
            <c:numRef>
              <c:f>'Painel de Gestão - 2'!$G$32:$G$39</c:f>
              <c:numCache>
                <c:formatCode>General</c:formatCode>
                <c:ptCount val="8"/>
                <c:pt idx="0">
                  <c:v>2</c:v>
                </c:pt>
                <c:pt idx="1">
                  <c:v>6</c:v>
                </c:pt>
                <c:pt idx="2">
                  <c:v>1</c:v>
                </c:pt>
                <c:pt idx="3">
                  <c:v>0</c:v>
                </c:pt>
                <c:pt idx="4">
                  <c:v>3</c:v>
                </c:pt>
                <c:pt idx="5">
                  <c:v>1</c:v>
                </c:pt>
                <c:pt idx="6">
                  <c:v>2</c:v>
                </c:pt>
                <c:pt idx="7">
                  <c:v>1</c:v>
                </c:pt>
              </c:numCache>
            </c:numRef>
          </c:val>
          <c:extLst>
            <c:ext xmlns:c16="http://schemas.microsoft.com/office/drawing/2014/chart" uri="{C3380CC4-5D6E-409C-BE32-E72D297353CC}">
              <c16:uniqueId val="{00000002-B74C-491A-82DE-37E3433621DE}"/>
            </c:ext>
          </c:extLst>
        </c:ser>
        <c:ser>
          <c:idx val="3"/>
          <c:order val="3"/>
          <c:spPr>
            <a:solidFill>
              <a:srgbClr val="FFC000"/>
            </a:solidFill>
          </c:spPr>
          <c:invertIfNegative val="0"/>
          <c:cat>
            <c:strRef>
              <c:f>'Painel de Gestão - 2'!$C$32:$C$39</c:f>
              <c:strCache>
                <c:ptCount val="8"/>
                <c:pt idx="0">
                  <c:v>OBJETIVO 1</c:v>
                </c:pt>
                <c:pt idx="1">
                  <c:v>OBJETIVO 2</c:v>
                </c:pt>
                <c:pt idx="2">
                  <c:v>OBJETIVO 3</c:v>
                </c:pt>
                <c:pt idx="3">
                  <c:v>OBJETIVO 4</c:v>
                </c:pt>
                <c:pt idx="4">
                  <c:v>OBJETIVO 5</c:v>
                </c:pt>
                <c:pt idx="5">
                  <c:v>OBJETIVO 6</c:v>
                </c:pt>
                <c:pt idx="6">
                  <c:v>OBJETIVO 7</c:v>
                </c:pt>
                <c:pt idx="7">
                  <c:v>OBJETIVO 8</c:v>
                </c:pt>
              </c:strCache>
            </c:strRef>
          </c:cat>
          <c:val>
            <c:numRef>
              <c:f>'Painel de Gestão - 2'!$H$32:$H$39</c:f>
              <c:numCache>
                <c:formatCode>General</c:formatCode>
                <c:ptCount val="8"/>
                <c:pt idx="0">
                  <c:v>4</c:v>
                </c:pt>
                <c:pt idx="1">
                  <c:v>1</c:v>
                </c:pt>
                <c:pt idx="2">
                  <c:v>0</c:v>
                </c:pt>
                <c:pt idx="3">
                  <c:v>2</c:v>
                </c:pt>
                <c:pt idx="4">
                  <c:v>1</c:v>
                </c:pt>
                <c:pt idx="5">
                  <c:v>0</c:v>
                </c:pt>
                <c:pt idx="6">
                  <c:v>0</c:v>
                </c:pt>
                <c:pt idx="7">
                  <c:v>1</c:v>
                </c:pt>
              </c:numCache>
            </c:numRef>
          </c:val>
          <c:extLst>
            <c:ext xmlns:c16="http://schemas.microsoft.com/office/drawing/2014/chart" uri="{C3380CC4-5D6E-409C-BE32-E72D297353CC}">
              <c16:uniqueId val="{00000003-B74C-491A-82DE-37E3433621DE}"/>
            </c:ext>
          </c:extLst>
        </c:ser>
        <c:ser>
          <c:idx val="4"/>
          <c:order val="4"/>
          <c:spPr>
            <a:solidFill>
              <a:srgbClr val="92D050"/>
            </a:solidFill>
          </c:spPr>
          <c:invertIfNegative val="0"/>
          <c:cat>
            <c:strRef>
              <c:f>'Painel de Gestão - 2'!$C$32:$C$39</c:f>
              <c:strCache>
                <c:ptCount val="8"/>
                <c:pt idx="0">
                  <c:v>OBJETIVO 1</c:v>
                </c:pt>
                <c:pt idx="1">
                  <c:v>OBJETIVO 2</c:v>
                </c:pt>
                <c:pt idx="2">
                  <c:v>OBJETIVO 3</c:v>
                </c:pt>
                <c:pt idx="3">
                  <c:v>OBJETIVO 4</c:v>
                </c:pt>
                <c:pt idx="4">
                  <c:v>OBJETIVO 5</c:v>
                </c:pt>
                <c:pt idx="5">
                  <c:v>OBJETIVO 6</c:v>
                </c:pt>
                <c:pt idx="6">
                  <c:v>OBJETIVO 7</c:v>
                </c:pt>
                <c:pt idx="7">
                  <c:v>OBJETIVO 8</c:v>
                </c:pt>
              </c:strCache>
            </c:strRef>
          </c:cat>
          <c:val>
            <c:numRef>
              <c:f>'Painel de Gestão - 2'!$I$32:$I$39</c:f>
              <c:numCache>
                <c:formatCode>General</c:formatCode>
                <c:ptCount val="8"/>
                <c:pt idx="0">
                  <c:v>5</c:v>
                </c:pt>
                <c:pt idx="1">
                  <c:v>15</c:v>
                </c:pt>
                <c:pt idx="2">
                  <c:v>2</c:v>
                </c:pt>
                <c:pt idx="3">
                  <c:v>2</c:v>
                </c:pt>
                <c:pt idx="4">
                  <c:v>2</c:v>
                </c:pt>
                <c:pt idx="5">
                  <c:v>7</c:v>
                </c:pt>
                <c:pt idx="6">
                  <c:v>2</c:v>
                </c:pt>
                <c:pt idx="7">
                  <c:v>3</c:v>
                </c:pt>
              </c:numCache>
            </c:numRef>
          </c:val>
          <c:extLst>
            <c:ext xmlns:c16="http://schemas.microsoft.com/office/drawing/2014/chart" uri="{C3380CC4-5D6E-409C-BE32-E72D297353CC}">
              <c16:uniqueId val="{00000004-B74C-491A-82DE-37E3433621DE}"/>
            </c:ext>
          </c:extLst>
        </c:ser>
        <c:ser>
          <c:idx val="5"/>
          <c:order val="5"/>
          <c:spPr>
            <a:solidFill>
              <a:srgbClr val="0070C0"/>
            </a:solidFill>
          </c:spPr>
          <c:invertIfNegative val="0"/>
          <c:cat>
            <c:strRef>
              <c:f>'Painel de Gestão - 2'!$C$32:$C$39</c:f>
              <c:strCache>
                <c:ptCount val="8"/>
                <c:pt idx="0">
                  <c:v>OBJETIVO 1</c:v>
                </c:pt>
                <c:pt idx="1">
                  <c:v>OBJETIVO 2</c:v>
                </c:pt>
                <c:pt idx="2">
                  <c:v>OBJETIVO 3</c:v>
                </c:pt>
                <c:pt idx="3">
                  <c:v>OBJETIVO 4</c:v>
                </c:pt>
                <c:pt idx="4">
                  <c:v>OBJETIVO 5</c:v>
                </c:pt>
                <c:pt idx="5">
                  <c:v>OBJETIVO 6</c:v>
                </c:pt>
                <c:pt idx="6">
                  <c:v>OBJETIVO 7</c:v>
                </c:pt>
                <c:pt idx="7">
                  <c:v>OBJETIVO 8</c:v>
                </c:pt>
              </c:strCache>
            </c:strRef>
          </c:cat>
          <c:val>
            <c:numRef>
              <c:f>'Painel de Gestão - 2'!$J$32:$J$39</c:f>
              <c:numCache>
                <c:formatCode>General</c:formatCode>
                <c:ptCount val="8"/>
                <c:pt idx="0">
                  <c:v>0</c:v>
                </c:pt>
                <c:pt idx="1">
                  <c:v>2</c:v>
                </c:pt>
                <c:pt idx="2">
                  <c:v>0</c:v>
                </c:pt>
                <c:pt idx="3">
                  <c:v>0</c:v>
                </c:pt>
                <c:pt idx="4">
                  <c:v>0</c:v>
                </c:pt>
                <c:pt idx="5">
                  <c:v>0</c:v>
                </c:pt>
                <c:pt idx="6">
                  <c:v>1</c:v>
                </c:pt>
                <c:pt idx="7">
                  <c:v>0</c:v>
                </c:pt>
              </c:numCache>
            </c:numRef>
          </c:val>
          <c:extLst>
            <c:ext xmlns:c16="http://schemas.microsoft.com/office/drawing/2014/chart" uri="{C3380CC4-5D6E-409C-BE32-E72D297353CC}">
              <c16:uniqueId val="{00000005-B74C-491A-82DE-37E3433621DE}"/>
            </c:ext>
          </c:extLst>
        </c:ser>
        <c:dLbls>
          <c:showLegendKey val="0"/>
          <c:showVal val="0"/>
          <c:showCatName val="0"/>
          <c:showSerName val="0"/>
          <c:showPercent val="0"/>
          <c:showBubbleSize val="0"/>
        </c:dLbls>
        <c:gapWidth val="150"/>
        <c:overlap val="100"/>
        <c:axId val="332130616"/>
        <c:axId val="333364504"/>
      </c:barChart>
      <c:catAx>
        <c:axId val="332130616"/>
        <c:scaling>
          <c:orientation val="maxMin"/>
        </c:scaling>
        <c:delete val="0"/>
        <c:axPos val="l"/>
        <c:numFmt formatCode="ge\r\a\l" sourceLinked="0"/>
        <c:majorTickMark val="out"/>
        <c:minorTickMark val="none"/>
        <c:tickLblPos val="nextTo"/>
        <c:txPr>
          <a:bodyPr/>
          <a:lstStyle/>
          <a:p>
            <a:pPr>
              <a:defRPr sz="1100"/>
            </a:pPr>
            <a:endParaRPr lang="en-US"/>
          </a:p>
        </c:txPr>
        <c:crossAx val="333364504"/>
        <c:crosses val="autoZero"/>
        <c:auto val="1"/>
        <c:lblAlgn val="ctr"/>
        <c:lblOffset val="100"/>
        <c:noMultiLvlLbl val="0"/>
      </c:catAx>
      <c:valAx>
        <c:axId val="333364504"/>
        <c:scaling>
          <c:orientation val="minMax"/>
        </c:scaling>
        <c:delete val="0"/>
        <c:axPos val="t"/>
        <c:majorGridlines/>
        <c:numFmt formatCode="General" sourceLinked="1"/>
        <c:majorTickMark val="out"/>
        <c:minorTickMark val="none"/>
        <c:tickLblPos val="nextTo"/>
        <c:crossAx val="332130616"/>
        <c:crosses val="autoZero"/>
        <c:crossBetween val="between"/>
        <c:majorUnit val="2"/>
      </c:valAx>
    </c:plotArea>
    <c:plotVisOnly val="1"/>
    <c:dispBlanksAs val="gap"/>
    <c:showDLblsOverMax val="0"/>
  </c:chart>
  <c:printSettings>
    <c:headerFooter/>
    <c:pageMargins b="0.78740157499999996" l="0.511811024" r="0.511811024" t="0.78740157499999996" header="0.31496062000000108" footer="0.31496062000000108"/>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atual </a:t>
            </a:r>
            <a:r>
              <a:rPr lang="pt-BR" sz="1600" baseline="0"/>
              <a:t>do PAN </a:t>
            </a:r>
          </a:p>
          <a:p>
            <a:pPr algn="l">
              <a:defRPr sz="1600"/>
            </a:pPr>
            <a:r>
              <a:rPr lang="pt-BR" sz="1600" baseline="0"/>
              <a:t>Monitoria atual</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8.1141294838144959E-2"/>
          <c:y val="0.21937888351980531"/>
          <c:w val="0.46168875765529332"/>
          <c:h val="0.68515846659657853"/>
        </c:manualLayout>
      </c:layout>
      <c:doughnutChart>
        <c:varyColors val="1"/>
        <c:ser>
          <c:idx val="0"/>
          <c:order val="0"/>
          <c:spPr>
            <a:solidFill>
              <a:srgbClr val="FFFF00"/>
            </a:solidFill>
          </c:spPr>
          <c:dPt>
            <c:idx val="0"/>
            <c:bubble3D val="0"/>
            <c:spPr>
              <a:solidFill>
                <a:schemeClr val="bg1">
                  <a:lumMod val="50000"/>
                </a:schemeClr>
              </a:solidFill>
            </c:spPr>
            <c:extLst>
              <c:ext xmlns:c16="http://schemas.microsoft.com/office/drawing/2014/chart" uri="{C3380CC4-5D6E-409C-BE32-E72D297353CC}">
                <c16:uniqueId val="{00000001-1BB2-491C-BFAD-1C5DE1353F65}"/>
              </c:ext>
            </c:extLst>
          </c:dPt>
          <c:dPt>
            <c:idx val="1"/>
            <c:bubble3D val="0"/>
            <c:spPr>
              <a:solidFill>
                <a:srgbClr val="FF0000"/>
              </a:solidFill>
            </c:spPr>
            <c:extLst>
              <c:ext xmlns:c16="http://schemas.microsoft.com/office/drawing/2014/chart" uri="{C3380CC4-5D6E-409C-BE32-E72D297353CC}">
                <c16:uniqueId val="{00000003-1BB2-491C-BFAD-1C5DE1353F65}"/>
              </c:ext>
            </c:extLst>
          </c:dPt>
          <c:dPt>
            <c:idx val="3"/>
            <c:bubble3D val="0"/>
            <c:spPr>
              <a:solidFill>
                <a:srgbClr val="92D050"/>
              </a:solidFill>
            </c:spPr>
            <c:extLst>
              <c:ext xmlns:c16="http://schemas.microsoft.com/office/drawing/2014/chart" uri="{C3380CC4-5D6E-409C-BE32-E72D297353CC}">
                <c16:uniqueId val="{00000005-1BB2-491C-BFAD-1C5DE1353F65}"/>
              </c:ext>
            </c:extLst>
          </c:dPt>
          <c:dPt>
            <c:idx val="4"/>
            <c:bubble3D val="0"/>
            <c:spPr>
              <a:solidFill>
                <a:srgbClr val="0070C0"/>
              </a:solidFill>
            </c:spPr>
            <c:extLst>
              <c:ext xmlns:c16="http://schemas.microsoft.com/office/drawing/2014/chart" uri="{C3380CC4-5D6E-409C-BE32-E72D297353CC}">
                <c16:uniqueId val="{00000007-1BB2-491C-BFAD-1C5DE1353F65}"/>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- 2'!$C$16:$C$20</c:f>
              <c:strCache>
                <c:ptCount val="5"/>
                <c:pt idx="0">
                  <c:v> Início planejado é posterior ao período monitorado</c:v>
                </c:pt>
                <c:pt idx="1">
                  <c:v> Não iniciada ou não concluída no prazo previsto</c:v>
                </c:pt>
                <c:pt idx="2">
                  <c:v> Em andamento com problemas de realização</c:v>
                </c:pt>
                <c:pt idx="3">
                  <c:v> Em andamento no período previsto </c:v>
                </c:pt>
                <c:pt idx="4">
                  <c:v> Concluída</c:v>
                </c:pt>
              </c:strCache>
            </c:strRef>
          </c:cat>
          <c:val>
            <c:numRef>
              <c:f>'Painel de Gestão - 2'!$E$16:$E$20</c:f>
              <c:numCache>
                <c:formatCode>0%</c:formatCode>
                <c:ptCount val="5"/>
                <c:pt idx="0">
                  <c:v>2.9411764705882353E-2</c:v>
                </c:pt>
                <c:pt idx="1">
                  <c:v>0.23529411764705882</c:v>
                </c:pt>
                <c:pt idx="2">
                  <c:v>0.13235294117647059</c:v>
                </c:pt>
                <c:pt idx="3">
                  <c:v>0.55882352941176472</c:v>
                </c:pt>
                <c:pt idx="4">
                  <c:v>4.4117647058823532E-2</c:v>
                </c:pt>
              </c:numCache>
            </c:numRef>
          </c:val>
          <c:extLst>
            <c:ext xmlns:c16="http://schemas.microsoft.com/office/drawing/2014/chart" uri="{C3380CC4-5D6E-409C-BE32-E72D297353CC}">
              <c16:uniqueId val="{00000008-1BB2-491C-BFAD-1C5DE1353F65}"/>
            </c:ext>
          </c:extLst>
        </c:ser>
        <c:dLbls>
          <c:showLegendKey val="0"/>
          <c:showVal val="1"/>
          <c:showCatName val="0"/>
          <c:showSerName val="0"/>
          <c:showPercent val="0"/>
          <c:showBubbleSize val="0"/>
          <c:showLeaderLines val="0"/>
        </c:dLbls>
        <c:firstSliceAng val="0"/>
        <c:holeSize val="50"/>
      </c:doughnutChart>
    </c:plotArea>
    <c:legend>
      <c:legendPos val="r"/>
      <c:layout>
        <c:manualLayout>
          <c:xMode val="edge"/>
          <c:yMode val="edge"/>
          <c:x val="0.57029166666666664"/>
          <c:y val="0.14367663552499471"/>
          <c:w val="0.40163082802031924"/>
          <c:h val="0.795443827160494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Pós Monitoria</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183727034145E-2"/>
          <c:y val="0.21937888351980531"/>
          <c:w val="0.46168875765529332"/>
          <c:h val="0.68515846659657853"/>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9F37-4CD3-AF90-111DDE90D46B}"/>
              </c:ext>
            </c:extLst>
          </c:dPt>
          <c:dPt>
            <c:idx val="1"/>
            <c:bubble3D val="0"/>
            <c:spPr>
              <a:solidFill>
                <a:srgbClr val="FF0000"/>
              </a:solidFill>
            </c:spPr>
            <c:extLst>
              <c:ext xmlns:c16="http://schemas.microsoft.com/office/drawing/2014/chart" uri="{C3380CC4-5D6E-409C-BE32-E72D297353CC}">
                <c16:uniqueId val="{00000003-9F37-4CD3-AF90-111DDE90D46B}"/>
              </c:ext>
            </c:extLst>
          </c:dPt>
          <c:dPt>
            <c:idx val="2"/>
            <c:bubble3D val="0"/>
            <c:spPr>
              <a:solidFill>
                <a:srgbClr val="FFFF00"/>
              </a:solidFill>
            </c:spPr>
            <c:extLst>
              <c:ext xmlns:c16="http://schemas.microsoft.com/office/drawing/2014/chart" uri="{C3380CC4-5D6E-409C-BE32-E72D297353CC}">
                <c16:uniqueId val="{00000005-9F37-4CD3-AF90-111DDE90D46B}"/>
              </c:ext>
            </c:extLst>
          </c:dPt>
          <c:dPt>
            <c:idx val="3"/>
            <c:bubble3D val="0"/>
            <c:spPr>
              <a:solidFill>
                <a:srgbClr val="92D050"/>
              </a:solidFill>
            </c:spPr>
            <c:extLst>
              <c:ext xmlns:c16="http://schemas.microsoft.com/office/drawing/2014/chart" uri="{C3380CC4-5D6E-409C-BE32-E72D297353CC}">
                <c16:uniqueId val="{00000007-9F37-4CD3-AF90-111DDE90D46B}"/>
              </c:ext>
            </c:extLst>
          </c:dPt>
          <c:dPt>
            <c:idx val="4"/>
            <c:bubble3D val="0"/>
            <c:spPr>
              <a:solidFill>
                <a:srgbClr val="0070C0"/>
              </a:solidFill>
            </c:spPr>
            <c:extLst>
              <c:ext xmlns:c16="http://schemas.microsoft.com/office/drawing/2014/chart" uri="{C3380CC4-5D6E-409C-BE32-E72D297353CC}">
                <c16:uniqueId val="{00000009-9F37-4CD3-AF90-111DDE90D46B}"/>
              </c:ext>
            </c:extLst>
          </c:dPt>
          <c:dPt>
            <c:idx val="5"/>
            <c:bubble3D val="0"/>
            <c:spPr>
              <a:solidFill>
                <a:srgbClr val="FF99CC"/>
              </a:solidFill>
            </c:spPr>
            <c:extLst>
              <c:ext xmlns:c16="http://schemas.microsoft.com/office/drawing/2014/chart" uri="{C3380CC4-5D6E-409C-BE32-E72D297353CC}">
                <c16:uniqueId val="{0000000B-9F37-4CD3-AF90-111DDE90D46B}"/>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F37-4CD3-AF90-111DDE90D46B}"/>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- 2'!$C$16:$C$21</c:f>
              <c:strCache>
                <c:ptCount val="6"/>
                <c:pt idx="0">
                  <c:v> Início planejado é posterior ao período monitorado</c:v>
                </c:pt>
                <c:pt idx="1">
                  <c:v> Não iniciada ou não concluída no prazo previsto</c:v>
                </c:pt>
                <c:pt idx="2">
                  <c:v> Em andamento com problemas de realização</c:v>
                </c:pt>
                <c:pt idx="3">
                  <c:v> Em andamento no período previsto </c:v>
                </c:pt>
                <c:pt idx="4">
                  <c:v> Concluída</c:v>
                </c:pt>
                <c:pt idx="5">
                  <c:v> Ações Novas - Pós-monitoria</c:v>
                </c:pt>
              </c:strCache>
            </c:strRef>
          </c:cat>
          <c:val>
            <c:numRef>
              <c:f>'Painel de Gestão - 2'!$G$16:$G$21</c:f>
              <c:numCache>
                <c:formatCode>0%</c:formatCode>
                <c:ptCount val="6"/>
                <c:pt idx="0">
                  <c:v>1.5384615384615385E-2</c:v>
                </c:pt>
                <c:pt idx="1">
                  <c:v>0.23076923076923078</c:v>
                </c:pt>
                <c:pt idx="2">
                  <c:v>0.12307692307692308</c:v>
                </c:pt>
                <c:pt idx="3">
                  <c:v>0.58461538461538465</c:v>
                </c:pt>
                <c:pt idx="4">
                  <c:v>4.6153846153846156E-2</c:v>
                </c:pt>
                <c:pt idx="5">
                  <c:v>0</c:v>
                </c:pt>
              </c:numCache>
            </c:numRef>
          </c:val>
          <c:extLst>
            <c:ext xmlns:c16="http://schemas.microsoft.com/office/drawing/2014/chart" uri="{C3380CC4-5D6E-409C-BE32-E72D297353CC}">
              <c16:uniqueId val="{0000000C-9F37-4CD3-AF90-111DDE90D46B}"/>
            </c:ext>
          </c:extLst>
        </c:ser>
        <c:dLbls>
          <c:showLegendKey val="0"/>
          <c:showVal val="1"/>
          <c:showCatName val="0"/>
          <c:showSerName val="0"/>
          <c:showPercent val="0"/>
          <c:showBubbleSize val="0"/>
          <c:showLeaderLines val="0"/>
        </c:dLbls>
        <c:firstSliceAng val="0"/>
        <c:holeSize val="50"/>
      </c:doughnutChart>
      <c:spPr>
        <a:noFill/>
        <a:ln w="25400">
          <a:noFill/>
        </a:ln>
      </c:spPr>
    </c:plotArea>
    <c:legend>
      <c:legendPos val="r"/>
      <c:layout>
        <c:manualLayout>
          <c:xMode val="edge"/>
          <c:yMode val="edge"/>
          <c:x val="0.59897799484626846"/>
          <c:y val="0.11768286970423393"/>
          <c:w val="0.38477668980593727"/>
          <c:h val="0.818491751181892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solidFill>
              <a:srgbClr val="B15407"/>
            </a:solidFill>
          </c:spPr>
          <c:invertIfNegative val="0"/>
          <c:cat>
            <c:strRef>
              <c:f>'Painel de Gestão - 1'!$C$32:$C$39</c:f>
              <c:strCache>
                <c:ptCount val="8"/>
                <c:pt idx="0">
                  <c:v>OBJETIVO 1</c:v>
                </c:pt>
                <c:pt idx="1">
                  <c:v>OBJETIVO 2</c:v>
                </c:pt>
                <c:pt idx="2">
                  <c:v>OBJETIVO 3</c:v>
                </c:pt>
                <c:pt idx="3">
                  <c:v>OBJETIVO 4</c:v>
                </c:pt>
                <c:pt idx="4">
                  <c:v>OBJETIVO 5</c:v>
                </c:pt>
                <c:pt idx="5">
                  <c:v>OBJETIVO 6</c:v>
                </c:pt>
                <c:pt idx="6">
                  <c:v>OBJETIVO 7</c:v>
                </c:pt>
                <c:pt idx="7">
                  <c:v>OBJETIVO 8</c:v>
                </c:pt>
              </c:strCache>
            </c:strRef>
          </c:cat>
          <c:val>
            <c:numRef>
              <c:f>'Painel de Gestão - 1'!$E$32:$E$39</c:f>
              <c:numCache>
                <c:formatCode>General</c:formatCode>
                <c:ptCount val="8"/>
                <c:pt idx="0">
                  <c:v>0</c:v>
                </c:pt>
                <c:pt idx="1">
                  <c:v>2</c:v>
                </c:pt>
                <c:pt idx="2">
                  <c:v>0</c:v>
                </c:pt>
                <c:pt idx="3">
                  <c:v>0</c:v>
                </c:pt>
                <c:pt idx="4">
                  <c:v>0</c:v>
                </c:pt>
                <c:pt idx="5">
                  <c:v>0</c:v>
                </c:pt>
                <c:pt idx="6">
                  <c:v>1</c:v>
                </c:pt>
                <c:pt idx="7">
                  <c:v>0</c:v>
                </c:pt>
              </c:numCache>
            </c:numRef>
          </c:val>
          <c:extLst>
            <c:ext xmlns:c16="http://schemas.microsoft.com/office/drawing/2014/chart" uri="{C3380CC4-5D6E-409C-BE32-E72D297353CC}">
              <c16:uniqueId val="{00000000-7547-417C-AA7B-7D7069735DD6}"/>
            </c:ext>
          </c:extLst>
        </c:ser>
        <c:ser>
          <c:idx val="1"/>
          <c:order val="1"/>
          <c:spPr>
            <a:solidFill>
              <a:schemeClr val="bg1">
                <a:lumMod val="65000"/>
              </a:schemeClr>
            </a:solidFill>
          </c:spPr>
          <c:invertIfNegative val="0"/>
          <c:cat>
            <c:strRef>
              <c:f>'Painel de Gestão - 1'!$C$32:$C$39</c:f>
              <c:strCache>
                <c:ptCount val="8"/>
                <c:pt idx="0">
                  <c:v>OBJETIVO 1</c:v>
                </c:pt>
                <c:pt idx="1">
                  <c:v>OBJETIVO 2</c:v>
                </c:pt>
                <c:pt idx="2">
                  <c:v>OBJETIVO 3</c:v>
                </c:pt>
                <c:pt idx="3">
                  <c:v>OBJETIVO 4</c:v>
                </c:pt>
                <c:pt idx="4">
                  <c:v>OBJETIVO 5</c:v>
                </c:pt>
                <c:pt idx="5">
                  <c:v>OBJETIVO 6</c:v>
                </c:pt>
                <c:pt idx="6">
                  <c:v>OBJETIVO 7</c:v>
                </c:pt>
                <c:pt idx="7">
                  <c:v>OBJETIVO 8</c:v>
                </c:pt>
              </c:strCache>
            </c:strRef>
          </c:cat>
          <c:val>
            <c:numRef>
              <c:f>'Painel de Gestão - 1'!$F$32:$F$39</c:f>
              <c:numCache>
                <c:formatCode>General</c:formatCode>
                <c:ptCount val="8"/>
                <c:pt idx="0">
                  <c:v>0</c:v>
                </c:pt>
                <c:pt idx="1">
                  <c:v>4</c:v>
                </c:pt>
                <c:pt idx="2">
                  <c:v>0</c:v>
                </c:pt>
                <c:pt idx="3">
                  <c:v>0</c:v>
                </c:pt>
                <c:pt idx="4">
                  <c:v>0</c:v>
                </c:pt>
                <c:pt idx="5">
                  <c:v>0</c:v>
                </c:pt>
                <c:pt idx="6">
                  <c:v>4</c:v>
                </c:pt>
                <c:pt idx="7">
                  <c:v>1</c:v>
                </c:pt>
              </c:numCache>
            </c:numRef>
          </c:val>
          <c:extLst>
            <c:ext xmlns:c16="http://schemas.microsoft.com/office/drawing/2014/chart" uri="{C3380CC4-5D6E-409C-BE32-E72D297353CC}">
              <c16:uniqueId val="{00000001-7547-417C-AA7B-7D7069735DD6}"/>
            </c:ext>
          </c:extLst>
        </c:ser>
        <c:ser>
          <c:idx val="2"/>
          <c:order val="2"/>
          <c:spPr>
            <a:solidFill>
              <a:srgbClr val="FF0000"/>
            </a:solidFill>
          </c:spPr>
          <c:invertIfNegative val="0"/>
          <c:cat>
            <c:strRef>
              <c:f>'Painel de Gestão - 1'!$C$32:$C$39</c:f>
              <c:strCache>
                <c:ptCount val="8"/>
                <c:pt idx="0">
                  <c:v>OBJETIVO 1</c:v>
                </c:pt>
                <c:pt idx="1">
                  <c:v>OBJETIVO 2</c:v>
                </c:pt>
                <c:pt idx="2">
                  <c:v>OBJETIVO 3</c:v>
                </c:pt>
                <c:pt idx="3">
                  <c:v>OBJETIVO 4</c:v>
                </c:pt>
                <c:pt idx="4">
                  <c:v>OBJETIVO 5</c:v>
                </c:pt>
                <c:pt idx="5">
                  <c:v>OBJETIVO 6</c:v>
                </c:pt>
                <c:pt idx="6">
                  <c:v>OBJETIVO 7</c:v>
                </c:pt>
                <c:pt idx="7">
                  <c:v>OBJETIVO 8</c:v>
                </c:pt>
              </c:strCache>
            </c:strRef>
          </c:cat>
          <c:val>
            <c:numRef>
              <c:f>'Painel de Gestão - 1'!$G$32:$G$39</c:f>
              <c:numCache>
                <c:formatCode>General</c:formatCode>
                <c:ptCount val="8"/>
                <c:pt idx="0">
                  <c:v>3</c:v>
                </c:pt>
                <c:pt idx="1">
                  <c:v>4</c:v>
                </c:pt>
                <c:pt idx="2">
                  <c:v>2</c:v>
                </c:pt>
                <c:pt idx="3">
                  <c:v>0</c:v>
                </c:pt>
                <c:pt idx="4">
                  <c:v>3</c:v>
                </c:pt>
                <c:pt idx="5">
                  <c:v>1</c:v>
                </c:pt>
                <c:pt idx="6">
                  <c:v>1</c:v>
                </c:pt>
                <c:pt idx="7">
                  <c:v>0</c:v>
                </c:pt>
              </c:numCache>
            </c:numRef>
          </c:val>
          <c:extLst>
            <c:ext xmlns:c16="http://schemas.microsoft.com/office/drawing/2014/chart" uri="{C3380CC4-5D6E-409C-BE32-E72D297353CC}">
              <c16:uniqueId val="{00000002-7547-417C-AA7B-7D7069735DD6}"/>
            </c:ext>
          </c:extLst>
        </c:ser>
        <c:ser>
          <c:idx val="3"/>
          <c:order val="3"/>
          <c:spPr>
            <a:solidFill>
              <a:srgbClr val="FFC000"/>
            </a:solidFill>
          </c:spPr>
          <c:invertIfNegative val="0"/>
          <c:cat>
            <c:strRef>
              <c:f>'Painel de Gestão - 1'!$C$32:$C$39</c:f>
              <c:strCache>
                <c:ptCount val="8"/>
                <c:pt idx="0">
                  <c:v>OBJETIVO 1</c:v>
                </c:pt>
                <c:pt idx="1">
                  <c:v>OBJETIVO 2</c:v>
                </c:pt>
                <c:pt idx="2">
                  <c:v>OBJETIVO 3</c:v>
                </c:pt>
                <c:pt idx="3">
                  <c:v>OBJETIVO 4</c:v>
                </c:pt>
                <c:pt idx="4">
                  <c:v>OBJETIVO 5</c:v>
                </c:pt>
                <c:pt idx="5">
                  <c:v>OBJETIVO 6</c:v>
                </c:pt>
                <c:pt idx="6">
                  <c:v>OBJETIVO 7</c:v>
                </c:pt>
                <c:pt idx="7">
                  <c:v>OBJETIVO 8</c:v>
                </c:pt>
              </c:strCache>
            </c:strRef>
          </c:cat>
          <c:val>
            <c:numRef>
              <c:f>'Painel de Gestão - 1'!$H$32:$H$39</c:f>
              <c:numCache>
                <c:formatCode>General</c:formatCode>
                <c:ptCount val="8"/>
                <c:pt idx="0">
                  <c:v>4</c:v>
                </c:pt>
                <c:pt idx="1">
                  <c:v>6</c:v>
                </c:pt>
                <c:pt idx="2">
                  <c:v>1</c:v>
                </c:pt>
                <c:pt idx="3">
                  <c:v>2</c:v>
                </c:pt>
                <c:pt idx="4">
                  <c:v>1</c:v>
                </c:pt>
                <c:pt idx="5">
                  <c:v>1</c:v>
                </c:pt>
                <c:pt idx="6">
                  <c:v>1</c:v>
                </c:pt>
                <c:pt idx="7">
                  <c:v>2</c:v>
                </c:pt>
              </c:numCache>
            </c:numRef>
          </c:val>
          <c:extLst>
            <c:ext xmlns:c16="http://schemas.microsoft.com/office/drawing/2014/chart" uri="{C3380CC4-5D6E-409C-BE32-E72D297353CC}">
              <c16:uniqueId val="{00000003-7547-417C-AA7B-7D7069735DD6}"/>
            </c:ext>
          </c:extLst>
        </c:ser>
        <c:ser>
          <c:idx val="4"/>
          <c:order val="4"/>
          <c:spPr>
            <a:solidFill>
              <a:srgbClr val="92D050"/>
            </a:solidFill>
          </c:spPr>
          <c:invertIfNegative val="0"/>
          <c:cat>
            <c:strRef>
              <c:f>'Painel de Gestão - 1'!$C$32:$C$39</c:f>
              <c:strCache>
                <c:ptCount val="8"/>
                <c:pt idx="0">
                  <c:v>OBJETIVO 1</c:v>
                </c:pt>
                <c:pt idx="1">
                  <c:v>OBJETIVO 2</c:v>
                </c:pt>
                <c:pt idx="2">
                  <c:v>OBJETIVO 3</c:v>
                </c:pt>
                <c:pt idx="3">
                  <c:v>OBJETIVO 4</c:v>
                </c:pt>
                <c:pt idx="4">
                  <c:v>OBJETIVO 5</c:v>
                </c:pt>
                <c:pt idx="5">
                  <c:v>OBJETIVO 6</c:v>
                </c:pt>
                <c:pt idx="6">
                  <c:v>OBJETIVO 7</c:v>
                </c:pt>
                <c:pt idx="7">
                  <c:v>OBJETIVO 8</c:v>
                </c:pt>
              </c:strCache>
            </c:strRef>
          </c:cat>
          <c:val>
            <c:numRef>
              <c:f>'Painel de Gestão - 1'!$I$32:$I$39</c:f>
              <c:numCache>
                <c:formatCode>General</c:formatCode>
                <c:ptCount val="8"/>
                <c:pt idx="0">
                  <c:v>4</c:v>
                </c:pt>
                <c:pt idx="1">
                  <c:v>10</c:v>
                </c:pt>
                <c:pt idx="2">
                  <c:v>0</c:v>
                </c:pt>
                <c:pt idx="3">
                  <c:v>2</c:v>
                </c:pt>
                <c:pt idx="4">
                  <c:v>2</c:v>
                </c:pt>
                <c:pt idx="5">
                  <c:v>6</c:v>
                </c:pt>
                <c:pt idx="6">
                  <c:v>2</c:v>
                </c:pt>
                <c:pt idx="7">
                  <c:v>2</c:v>
                </c:pt>
              </c:numCache>
            </c:numRef>
          </c:val>
          <c:extLst>
            <c:ext xmlns:c16="http://schemas.microsoft.com/office/drawing/2014/chart" uri="{C3380CC4-5D6E-409C-BE32-E72D297353CC}">
              <c16:uniqueId val="{00000004-7547-417C-AA7B-7D7069735DD6}"/>
            </c:ext>
          </c:extLst>
        </c:ser>
        <c:ser>
          <c:idx val="5"/>
          <c:order val="5"/>
          <c:spPr>
            <a:solidFill>
              <a:srgbClr val="0070C0"/>
            </a:solidFill>
          </c:spPr>
          <c:invertIfNegative val="0"/>
          <c:cat>
            <c:strRef>
              <c:f>'Painel de Gestão - 1'!$C$32:$C$39</c:f>
              <c:strCache>
                <c:ptCount val="8"/>
                <c:pt idx="0">
                  <c:v>OBJETIVO 1</c:v>
                </c:pt>
                <c:pt idx="1">
                  <c:v>OBJETIVO 2</c:v>
                </c:pt>
                <c:pt idx="2">
                  <c:v>OBJETIVO 3</c:v>
                </c:pt>
                <c:pt idx="3">
                  <c:v>OBJETIVO 4</c:v>
                </c:pt>
                <c:pt idx="4">
                  <c:v>OBJETIVO 5</c:v>
                </c:pt>
                <c:pt idx="5">
                  <c:v>OBJETIVO 6</c:v>
                </c:pt>
                <c:pt idx="6">
                  <c:v>OBJETIVO 7</c:v>
                </c:pt>
                <c:pt idx="7">
                  <c:v>OBJETIVO 8</c:v>
                </c:pt>
              </c:strCache>
            </c:strRef>
          </c:cat>
          <c:val>
            <c:numRef>
              <c:f>'Painel de Gestão - 1'!$J$32:$J$39</c:f>
              <c:numCache>
                <c:formatCode>General</c:formatCode>
                <c:ptCount val="8"/>
                <c:pt idx="0">
                  <c:v>0</c:v>
                </c:pt>
                <c:pt idx="1">
                  <c:v>2</c:v>
                </c:pt>
                <c:pt idx="2">
                  <c:v>0</c:v>
                </c:pt>
                <c:pt idx="3">
                  <c:v>0</c:v>
                </c:pt>
                <c:pt idx="4">
                  <c:v>0</c:v>
                </c:pt>
                <c:pt idx="5">
                  <c:v>0</c:v>
                </c:pt>
                <c:pt idx="6">
                  <c:v>0</c:v>
                </c:pt>
                <c:pt idx="7">
                  <c:v>0</c:v>
                </c:pt>
              </c:numCache>
            </c:numRef>
          </c:val>
          <c:extLst>
            <c:ext xmlns:c16="http://schemas.microsoft.com/office/drawing/2014/chart" uri="{C3380CC4-5D6E-409C-BE32-E72D297353CC}">
              <c16:uniqueId val="{00000005-7547-417C-AA7B-7D7069735DD6}"/>
            </c:ext>
          </c:extLst>
        </c:ser>
        <c:dLbls>
          <c:showLegendKey val="0"/>
          <c:showVal val="0"/>
          <c:showCatName val="0"/>
          <c:showSerName val="0"/>
          <c:showPercent val="0"/>
          <c:showBubbleSize val="0"/>
        </c:dLbls>
        <c:gapWidth val="150"/>
        <c:overlap val="100"/>
        <c:axId val="331059648"/>
        <c:axId val="331603120"/>
      </c:barChart>
      <c:catAx>
        <c:axId val="331059648"/>
        <c:scaling>
          <c:orientation val="maxMin"/>
        </c:scaling>
        <c:delete val="0"/>
        <c:axPos val="l"/>
        <c:numFmt formatCode="ge\r\a\l" sourceLinked="0"/>
        <c:majorTickMark val="out"/>
        <c:minorTickMark val="none"/>
        <c:tickLblPos val="nextTo"/>
        <c:txPr>
          <a:bodyPr/>
          <a:lstStyle/>
          <a:p>
            <a:pPr>
              <a:defRPr sz="1100"/>
            </a:pPr>
            <a:endParaRPr lang="en-US"/>
          </a:p>
        </c:txPr>
        <c:crossAx val="331603120"/>
        <c:crosses val="autoZero"/>
        <c:auto val="1"/>
        <c:lblAlgn val="ctr"/>
        <c:lblOffset val="100"/>
        <c:noMultiLvlLbl val="0"/>
      </c:catAx>
      <c:valAx>
        <c:axId val="331603120"/>
        <c:scaling>
          <c:orientation val="minMax"/>
        </c:scaling>
        <c:delete val="0"/>
        <c:axPos val="t"/>
        <c:majorGridlines/>
        <c:numFmt formatCode="General" sourceLinked="1"/>
        <c:majorTickMark val="out"/>
        <c:minorTickMark val="none"/>
        <c:tickLblPos val="nextTo"/>
        <c:crossAx val="331059648"/>
        <c:crosses val="autoZero"/>
        <c:crossBetween val="between"/>
        <c:majorUnit val="2"/>
      </c:valAx>
    </c:plotArea>
    <c:plotVisOnly val="1"/>
    <c:dispBlanksAs val="gap"/>
    <c:showDLblsOverMax val="0"/>
  </c:chart>
  <c:printSettings>
    <c:headerFooter/>
    <c:pageMargins b="0.78740157499999996" l="0.511811024" r="0.511811024" t="0.78740157499999996" header="0.31496062000000108" footer="0.31496062000000108"/>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atual </a:t>
            </a:r>
            <a:r>
              <a:rPr lang="pt-BR" sz="1600" baseline="0"/>
              <a:t>do PAN </a:t>
            </a:r>
          </a:p>
          <a:p>
            <a:pPr algn="l">
              <a:defRPr sz="1600"/>
            </a:pPr>
            <a:r>
              <a:rPr lang="pt-BR" sz="1600" baseline="0"/>
              <a:t>Monitoria atual</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8.1141294838144959E-2"/>
          <c:y val="0.21937888351980531"/>
          <c:w val="0.46168875765529332"/>
          <c:h val="0.68515846659657853"/>
        </c:manualLayout>
      </c:layout>
      <c:doughnutChart>
        <c:varyColors val="1"/>
        <c:ser>
          <c:idx val="0"/>
          <c:order val="0"/>
          <c:spPr>
            <a:solidFill>
              <a:srgbClr val="FFFF00"/>
            </a:solidFill>
          </c:spPr>
          <c:dPt>
            <c:idx val="0"/>
            <c:bubble3D val="0"/>
            <c:spPr>
              <a:solidFill>
                <a:schemeClr val="bg1">
                  <a:lumMod val="50000"/>
                </a:schemeClr>
              </a:solidFill>
            </c:spPr>
            <c:extLst>
              <c:ext xmlns:c16="http://schemas.microsoft.com/office/drawing/2014/chart" uri="{C3380CC4-5D6E-409C-BE32-E72D297353CC}">
                <c16:uniqueId val="{00000001-F853-4E11-B22B-1DDCCB193442}"/>
              </c:ext>
            </c:extLst>
          </c:dPt>
          <c:dPt>
            <c:idx val="1"/>
            <c:bubble3D val="0"/>
            <c:spPr>
              <a:solidFill>
                <a:srgbClr val="FF0000"/>
              </a:solidFill>
            </c:spPr>
            <c:extLst>
              <c:ext xmlns:c16="http://schemas.microsoft.com/office/drawing/2014/chart" uri="{C3380CC4-5D6E-409C-BE32-E72D297353CC}">
                <c16:uniqueId val="{00000003-F853-4E11-B22B-1DDCCB193442}"/>
              </c:ext>
            </c:extLst>
          </c:dPt>
          <c:dPt>
            <c:idx val="3"/>
            <c:bubble3D val="0"/>
            <c:spPr>
              <a:solidFill>
                <a:srgbClr val="92D050"/>
              </a:solidFill>
            </c:spPr>
            <c:extLst>
              <c:ext xmlns:c16="http://schemas.microsoft.com/office/drawing/2014/chart" uri="{C3380CC4-5D6E-409C-BE32-E72D297353CC}">
                <c16:uniqueId val="{00000005-F853-4E11-B22B-1DDCCB193442}"/>
              </c:ext>
            </c:extLst>
          </c:dPt>
          <c:dPt>
            <c:idx val="4"/>
            <c:bubble3D val="0"/>
            <c:spPr>
              <a:solidFill>
                <a:srgbClr val="0070C0"/>
              </a:solidFill>
            </c:spPr>
            <c:extLst>
              <c:ext xmlns:c16="http://schemas.microsoft.com/office/drawing/2014/chart" uri="{C3380CC4-5D6E-409C-BE32-E72D297353CC}">
                <c16:uniqueId val="{00000007-F853-4E11-B22B-1DDCCB193442}"/>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- 1'!$C$16:$C$20</c:f>
              <c:strCache>
                <c:ptCount val="5"/>
                <c:pt idx="0">
                  <c:v> Início planejado é posterior ao período monitorado</c:v>
                </c:pt>
                <c:pt idx="1">
                  <c:v> Não iniciada ou não concluída</c:v>
                </c:pt>
                <c:pt idx="2">
                  <c:v> Em andamento com problemas de realização</c:v>
                </c:pt>
                <c:pt idx="3">
                  <c:v> Em andamento no período previsto </c:v>
                </c:pt>
                <c:pt idx="4">
                  <c:v> Concluída</c:v>
                </c:pt>
              </c:strCache>
            </c:strRef>
          </c:cat>
          <c:val>
            <c:numRef>
              <c:f>'Painel de Gestão - 1'!$E$16:$E$20</c:f>
              <c:numCache>
                <c:formatCode>0%</c:formatCode>
                <c:ptCount val="5"/>
                <c:pt idx="0">
                  <c:v>0.12676056338028169</c:v>
                </c:pt>
                <c:pt idx="1">
                  <c:v>0.19718309859154928</c:v>
                </c:pt>
                <c:pt idx="2">
                  <c:v>0.25352112676056338</c:v>
                </c:pt>
                <c:pt idx="3">
                  <c:v>0.39436619718309857</c:v>
                </c:pt>
                <c:pt idx="4">
                  <c:v>2.8169014084507043E-2</c:v>
                </c:pt>
              </c:numCache>
            </c:numRef>
          </c:val>
          <c:extLst>
            <c:ext xmlns:c16="http://schemas.microsoft.com/office/drawing/2014/chart" uri="{C3380CC4-5D6E-409C-BE32-E72D297353CC}">
              <c16:uniqueId val="{00000008-F853-4E11-B22B-1DDCCB193442}"/>
            </c:ext>
          </c:extLst>
        </c:ser>
        <c:dLbls>
          <c:showLegendKey val="0"/>
          <c:showVal val="1"/>
          <c:showCatName val="0"/>
          <c:showSerName val="0"/>
          <c:showPercent val="0"/>
          <c:showBubbleSize val="0"/>
          <c:showLeaderLines val="0"/>
        </c:dLbls>
        <c:firstSliceAng val="0"/>
        <c:holeSize val="50"/>
      </c:doughnutChart>
    </c:plotArea>
    <c:legend>
      <c:legendPos val="r"/>
      <c:layout>
        <c:manualLayout>
          <c:xMode val="edge"/>
          <c:yMode val="edge"/>
          <c:x val="0.57029166666666664"/>
          <c:y val="0.14367663552499471"/>
          <c:w val="0.40163082802031924"/>
          <c:h val="0.795443827160494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Pós Monitoria</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183727034145E-2"/>
          <c:y val="0.21937888351980531"/>
          <c:w val="0.46168875765529332"/>
          <c:h val="0.68515846659657853"/>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615A-4B60-9AA0-BC7504BB2E98}"/>
              </c:ext>
            </c:extLst>
          </c:dPt>
          <c:dPt>
            <c:idx val="1"/>
            <c:bubble3D val="0"/>
            <c:spPr>
              <a:solidFill>
                <a:srgbClr val="FF0000"/>
              </a:solidFill>
            </c:spPr>
            <c:extLst>
              <c:ext xmlns:c16="http://schemas.microsoft.com/office/drawing/2014/chart" uri="{C3380CC4-5D6E-409C-BE32-E72D297353CC}">
                <c16:uniqueId val="{00000003-615A-4B60-9AA0-BC7504BB2E98}"/>
              </c:ext>
            </c:extLst>
          </c:dPt>
          <c:dPt>
            <c:idx val="2"/>
            <c:bubble3D val="0"/>
            <c:spPr>
              <a:solidFill>
                <a:srgbClr val="FFFF00"/>
              </a:solidFill>
            </c:spPr>
            <c:extLst>
              <c:ext xmlns:c16="http://schemas.microsoft.com/office/drawing/2014/chart" uri="{C3380CC4-5D6E-409C-BE32-E72D297353CC}">
                <c16:uniqueId val="{00000005-615A-4B60-9AA0-BC7504BB2E98}"/>
              </c:ext>
            </c:extLst>
          </c:dPt>
          <c:dPt>
            <c:idx val="3"/>
            <c:bubble3D val="0"/>
            <c:spPr>
              <a:solidFill>
                <a:srgbClr val="92D050"/>
              </a:solidFill>
            </c:spPr>
            <c:extLst>
              <c:ext xmlns:c16="http://schemas.microsoft.com/office/drawing/2014/chart" uri="{C3380CC4-5D6E-409C-BE32-E72D297353CC}">
                <c16:uniqueId val="{00000007-615A-4B60-9AA0-BC7504BB2E98}"/>
              </c:ext>
            </c:extLst>
          </c:dPt>
          <c:dPt>
            <c:idx val="4"/>
            <c:bubble3D val="0"/>
            <c:spPr>
              <a:solidFill>
                <a:srgbClr val="0070C0"/>
              </a:solidFill>
            </c:spPr>
            <c:extLst>
              <c:ext xmlns:c16="http://schemas.microsoft.com/office/drawing/2014/chart" uri="{C3380CC4-5D6E-409C-BE32-E72D297353CC}">
                <c16:uniqueId val="{00000009-615A-4B60-9AA0-BC7504BB2E98}"/>
              </c:ext>
            </c:extLst>
          </c:dPt>
          <c:dPt>
            <c:idx val="5"/>
            <c:bubble3D val="0"/>
            <c:spPr>
              <a:solidFill>
                <a:srgbClr val="FF99CC"/>
              </a:solidFill>
            </c:spPr>
            <c:extLst>
              <c:ext xmlns:c16="http://schemas.microsoft.com/office/drawing/2014/chart" uri="{C3380CC4-5D6E-409C-BE32-E72D297353CC}">
                <c16:uniqueId val="{0000000B-615A-4B60-9AA0-BC7504BB2E98}"/>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15A-4B60-9AA0-BC7504BB2E98}"/>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- 1'!$C$16:$C$21</c:f>
              <c:strCache>
                <c:ptCount val="6"/>
                <c:pt idx="0">
                  <c:v> Início planejado é posterior ao período monitorado</c:v>
                </c:pt>
                <c:pt idx="1">
                  <c:v> Não iniciada ou não concluída</c:v>
                </c:pt>
                <c:pt idx="2">
                  <c:v> Em andamento com problemas de realização</c:v>
                </c:pt>
                <c:pt idx="3">
                  <c:v> Em andamento no período previsto </c:v>
                </c:pt>
                <c:pt idx="4">
                  <c:v> Concluída</c:v>
                </c:pt>
                <c:pt idx="5">
                  <c:v> Ações Novas - Pós-monitoria</c:v>
                </c:pt>
              </c:strCache>
            </c:strRef>
          </c:cat>
          <c:val>
            <c:numRef>
              <c:f>'Painel de Gestão - 1'!$G$16:$G$21</c:f>
              <c:numCache>
                <c:formatCode>0%</c:formatCode>
                <c:ptCount val="6"/>
                <c:pt idx="0">
                  <c:v>0.11764705882352941</c:v>
                </c:pt>
                <c:pt idx="1">
                  <c:v>0.19117647058823528</c:v>
                </c:pt>
                <c:pt idx="2">
                  <c:v>0.25</c:v>
                </c:pt>
                <c:pt idx="3">
                  <c:v>0.41176470588235292</c:v>
                </c:pt>
                <c:pt idx="4">
                  <c:v>2.9411764705882353E-2</c:v>
                </c:pt>
                <c:pt idx="5">
                  <c:v>0</c:v>
                </c:pt>
              </c:numCache>
            </c:numRef>
          </c:val>
          <c:extLst>
            <c:ext xmlns:c16="http://schemas.microsoft.com/office/drawing/2014/chart" uri="{C3380CC4-5D6E-409C-BE32-E72D297353CC}">
              <c16:uniqueId val="{0000000C-615A-4B60-9AA0-BC7504BB2E98}"/>
            </c:ext>
          </c:extLst>
        </c:ser>
        <c:dLbls>
          <c:showLegendKey val="0"/>
          <c:showVal val="1"/>
          <c:showCatName val="0"/>
          <c:showSerName val="0"/>
          <c:showPercent val="0"/>
          <c:showBubbleSize val="0"/>
          <c:showLeaderLines val="0"/>
        </c:dLbls>
        <c:firstSliceAng val="0"/>
        <c:holeSize val="50"/>
      </c:doughnutChart>
      <c:spPr>
        <a:noFill/>
        <a:ln w="25400">
          <a:noFill/>
        </a:ln>
      </c:spPr>
    </c:plotArea>
    <c:legend>
      <c:legendPos val="r"/>
      <c:layout>
        <c:manualLayout>
          <c:xMode val="edge"/>
          <c:yMode val="edge"/>
          <c:x val="0.59897799484626846"/>
          <c:y val="0.11768286970423393"/>
          <c:w val="0.38477668980593727"/>
          <c:h val="0.818491751181892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solidFill>
              <a:srgbClr val="B15407"/>
            </a:solidFill>
          </c:spPr>
          <c:invertIfNegative val="0"/>
          <c:cat>
            <c:strRef>
              <c:f>'Painel de Gestão - 4'!$C$32:$C$41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- 4'!$E$32:$E$41</c:f>
              <c:numCache>
                <c:formatCode>General</c:formatCode>
                <c:ptCount val="10"/>
                <c:pt idx="0">
                  <c:v>5</c:v>
                </c:pt>
                <c:pt idx="1">
                  <c:v>2</c:v>
                </c:pt>
                <c:pt idx="2">
                  <c:v>0</c:v>
                </c:pt>
                <c:pt idx="3">
                  <c:v>1</c:v>
                </c:pt>
                <c:pt idx="4">
                  <c:v>0</c:v>
                </c:pt>
                <c:pt idx="5">
                  <c:v>0</c:v>
                </c:pt>
                <c:pt idx="6">
                  <c:v>0</c:v>
                </c:pt>
                <c:pt idx="7">
                  <c:v>0</c:v>
                </c:pt>
                <c:pt idx="8">
                  <c:v>1</c:v>
                </c:pt>
                <c:pt idx="9">
                  <c:v>2</c:v>
                </c:pt>
              </c:numCache>
            </c:numRef>
          </c:val>
          <c:extLst>
            <c:ext xmlns:c16="http://schemas.microsoft.com/office/drawing/2014/chart" uri="{C3380CC4-5D6E-409C-BE32-E72D297353CC}">
              <c16:uniqueId val="{00000000-7237-4481-8D05-761B626C31E3}"/>
            </c:ext>
          </c:extLst>
        </c:ser>
        <c:ser>
          <c:idx val="1"/>
          <c:order val="1"/>
          <c:spPr>
            <a:solidFill>
              <a:schemeClr val="bg1">
                <a:lumMod val="65000"/>
              </a:schemeClr>
            </a:solidFill>
          </c:spPr>
          <c:invertIfNegative val="0"/>
          <c:cat>
            <c:strRef>
              <c:f>'Painel de Gestão - 4'!$C$32:$C$41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- 4'!$F$32:$F$41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237-4481-8D05-761B626C31E3}"/>
            </c:ext>
          </c:extLst>
        </c:ser>
        <c:ser>
          <c:idx val="2"/>
          <c:order val="2"/>
          <c:spPr>
            <a:solidFill>
              <a:srgbClr val="FF0000"/>
            </a:solidFill>
          </c:spPr>
          <c:invertIfNegative val="0"/>
          <c:cat>
            <c:strRef>
              <c:f>'Painel de Gestão - 4'!$C$32:$C$41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- 4'!$G$32:$G$41</c:f>
              <c:numCache>
                <c:formatCode>General</c:formatCode>
                <c:ptCount val="10"/>
                <c:pt idx="0">
                  <c:v>6</c:v>
                </c:pt>
                <c:pt idx="1">
                  <c:v>2</c:v>
                </c:pt>
                <c:pt idx="2">
                  <c:v>0</c:v>
                </c:pt>
                <c:pt idx="3">
                  <c:v>0</c:v>
                </c:pt>
                <c:pt idx="4">
                  <c:v>0</c:v>
                </c:pt>
                <c:pt idx="5">
                  <c:v>0</c:v>
                </c:pt>
                <c:pt idx="6">
                  <c:v>5</c:v>
                </c:pt>
                <c:pt idx="7">
                  <c:v>0</c:v>
                </c:pt>
                <c:pt idx="8">
                  <c:v>4</c:v>
                </c:pt>
                <c:pt idx="9">
                  <c:v>0</c:v>
                </c:pt>
              </c:numCache>
            </c:numRef>
          </c:val>
          <c:extLst>
            <c:ext xmlns:c16="http://schemas.microsoft.com/office/drawing/2014/chart" uri="{C3380CC4-5D6E-409C-BE32-E72D297353CC}">
              <c16:uniqueId val="{00000002-7237-4481-8D05-761B626C31E3}"/>
            </c:ext>
          </c:extLst>
        </c:ser>
        <c:ser>
          <c:idx val="3"/>
          <c:order val="3"/>
          <c:spPr>
            <a:solidFill>
              <a:srgbClr val="FFC000"/>
            </a:solidFill>
          </c:spPr>
          <c:invertIfNegative val="0"/>
          <c:cat>
            <c:strRef>
              <c:f>'Painel de Gestão - 4'!$C$32:$C$41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- 4'!$H$32:$H$41</c:f>
              <c:numCache>
                <c:formatCode>General</c:formatCode>
                <c:ptCount val="10"/>
                <c:pt idx="0">
                  <c:v>3</c:v>
                </c:pt>
                <c:pt idx="1">
                  <c:v>2</c:v>
                </c:pt>
                <c:pt idx="2">
                  <c:v>1</c:v>
                </c:pt>
                <c:pt idx="3">
                  <c:v>1</c:v>
                </c:pt>
                <c:pt idx="4">
                  <c:v>0</c:v>
                </c:pt>
                <c:pt idx="5">
                  <c:v>0</c:v>
                </c:pt>
                <c:pt idx="6">
                  <c:v>0</c:v>
                </c:pt>
                <c:pt idx="7">
                  <c:v>3</c:v>
                </c:pt>
                <c:pt idx="8">
                  <c:v>6</c:v>
                </c:pt>
                <c:pt idx="9">
                  <c:v>0</c:v>
                </c:pt>
              </c:numCache>
            </c:numRef>
          </c:val>
          <c:extLst>
            <c:ext xmlns:c16="http://schemas.microsoft.com/office/drawing/2014/chart" uri="{C3380CC4-5D6E-409C-BE32-E72D297353CC}">
              <c16:uniqueId val="{00000003-7237-4481-8D05-761B626C31E3}"/>
            </c:ext>
          </c:extLst>
        </c:ser>
        <c:ser>
          <c:idx val="4"/>
          <c:order val="4"/>
          <c:spPr>
            <a:solidFill>
              <a:srgbClr val="92D050"/>
            </a:solidFill>
          </c:spPr>
          <c:invertIfNegative val="0"/>
          <c:cat>
            <c:strRef>
              <c:f>'Painel de Gestão - 4'!$C$32:$C$41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- 4'!$I$32:$I$41</c:f>
              <c:numCache>
                <c:formatCode>General</c:formatCode>
                <c:ptCount val="10"/>
                <c:pt idx="0">
                  <c:v>0</c:v>
                </c:pt>
                <c:pt idx="1">
                  <c:v>0</c:v>
                </c:pt>
                <c:pt idx="2">
                  <c:v>7</c:v>
                </c:pt>
                <c:pt idx="3">
                  <c:v>10</c:v>
                </c:pt>
                <c:pt idx="4">
                  <c:v>15</c:v>
                </c:pt>
                <c:pt idx="5">
                  <c:v>15</c:v>
                </c:pt>
                <c:pt idx="6">
                  <c:v>10</c:v>
                </c:pt>
                <c:pt idx="7">
                  <c:v>12</c:v>
                </c:pt>
                <c:pt idx="8">
                  <c:v>4</c:v>
                </c:pt>
                <c:pt idx="9">
                  <c:v>12</c:v>
                </c:pt>
              </c:numCache>
            </c:numRef>
          </c:val>
          <c:extLst>
            <c:ext xmlns:c16="http://schemas.microsoft.com/office/drawing/2014/chart" uri="{C3380CC4-5D6E-409C-BE32-E72D297353CC}">
              <c16:uniqueId val="{00000004-7237-4481-8D05-761B626C31E3}"/>
            </c:ext>
          </c:extLst>
        </c:ser>
        <c:ser>
          <c:idx val="5"/>
          <c:order val="5"/>
          <c:spPr>
            <a:solidFill>
              <a:srgbClr val="0070C0"/>
            </a:solidFill>
          </c:spPr>
          <c:invertIfNegative val="0"/>
          <c:cat>
            <c:strRef>
              <c:f>'Painel de Gestão - 4'!$C$32:$C$41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- 4'!$J$32:$J$41</c:f>
              <c:numCache>
                <c:formatCode>General</c:formatCode>
                <c:ptCount val="10"/>
                <c:pt idx="0">
                  <c:v>6</c:v>
                </c:pt>
                <c:pt idx="1">
                  <c:v>11</c:v>
                </c:pt>
                <c:pt idx="2">
                  <c:v>7</c:v>
                </c:pt>
                <c:pt idx="3">
                  <c:v>4</c:v>
                </c:pt>
                <c:pt idx="4">
                  <c:v>0</c:v>
                </c:pt>
                <c:pt idx="5">
                  <c:v>0</c:v>
                </c:pt>
                <c:pt idx="6">
                  <c:v>0</c:v>
                </c:pt>
                <c:pt idx="7">
                  <c:v>0</c:v>
                </c:pt>
                <c:pt idx="8">
                  <c:v>1</c:v>
                </c:pt>
                <c:pt idx="9">
                  <c:v>3</c:v>
                </c:pt>
              </c:numCache>
            </c:numRef>
          </c:val>
          <c:extLst>
            <c:ext xmlns:c16="http://schemas.microsoft.com/office/drawing/2014/chart" uri="{C3380CC4-5D6E-409C-BE32-E72D297353CC}">
              <c16:uniqueId val="{00000005-7237-4481-8D05-761B626C31E3}"/>
            </c:ext>
          </c:extLst>
        </c:ser>
        <c:dLbls>
          <c:showLegendKey val="0"/>
          <c:showVal val="0"/>
          <c:showCatName val="0"/>
          <c:showSerName val="0"/>
          <c:showPercent val="0"/>
          <c:showBubbleSize val="0"/>
        </c:dLbls>
        <c:gapWidth val="150"/>
        <c:overlap val="100"/>
        <c:axId val="331059648"/>
        <c:axId val="331603120"/>
      </c:barChart>
      <c:catAx>
        <c:axId val="331059648"/>
        <c:scaling>
          <c:orientation val="maxMin"/>
        </c:scaling>
        <c:delete val="0"/>
        <c:axPos val="l"/>
        <c:numFmt formatCode="ge\r\a\l" sourceLinked="0"/>
        <c:majorTickMark val="out"/>
        <c:minorTickMark val="none"/>
        <c:tickLblPos val="nextTo"/>
        <c:txPr>
          <a:bodyPr/>
          <a:lstStyle/>
          <a:p>
            <a:pPr>
              <a:defRPr sz="1100"/>
            </a:pPr>
            <a:endParaRPr lang="en-US"/>
          </a:p>
        </c:txPr>
        <c:crossAx val="331603120"/>
        <c:crosses val="autoZero"/>
        <c:auto val="1"/>
        <c:lblAlgn val="ctr"/>
        <c:lblOffset val="100"/>
        <c:noMultiLvlLbl val="0"/>
      </c:catAx>
      <c:valAx>
        <c:axId val="331603120"/>
        <c:scaling>
          <c:orientation val="minMax"/>
        </c:scaling>
        <c:delete val="0"/>
        <c:axPos val="t"/>
        <c:majorGridlines/>
        <c:numFmt formatCode="General" sourceLinked="1"/>
        <c:majorTickMark val="out"/>
        <c:minorTickMark val="none"/>
        <c:tickLblPos val="nextTo"/>
        <c:crossAx val="331059648"/>
        <c:crosses val="autoZero"/>
        <c:crossBetween val="between"/>
        <c:majorUnit val="2"/>
      </c:valAx>
    </c:plotArea>
    <c:plotVisOnly val="1"/>
    <c:dispBlanksAs val="gap"/>
    <c:showDLblsOverMax val="0"/>
  </c:chart>
  <c:printSettings>
    <c:headerFooter/>
    <c:pageMargins b="0.78740157499999996" l="0.511811024" r="0.511811024" t="0.78740157499999996" header="0.31496062000000108" footer="0.31496062000000108"/>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atual </a:t>
            </a:r>
            <a:r>
              <a:rPr lang="pt-BR" sz="1600" baseline="0"/>
              <a:t>do PAN </a:t>
            </a:r>
          </a:p>
          <a:p>
            <a:pPr algn="l">
              <a:defRPr sz="1600"/>
            </a:pPr>
            <a:r>
              <a:rPr lang="pt-BR" sz="1600" baseline="0"/>
              <a:t>Monitoria atual</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8.1141294838144959E-2"/>
          <c:y val="0.21937888351980531"/>
          <c:w val="0.46168875765529332"/>
          <c:h val="0.68515846659657853"/>
        </c:manualLayout>
      </c:layout>
      <c:doughnutChart>
        <c:varyColors val="1"/>
        <c:ser>
          <c:idx val="0"/>
          <c:order val="0"/>
          <c:spPr>
            <a:solidFill>
              <a:srgbClr val="FFFF00"/>
            </a:solidFill>
          </c:spPr>
          <c:dPt>
            <c:idx val="0"/>
            <c:bubble3D val="0"/>
            <c:spPr>
              <a:solidFill>
                <a:schemeClr val="bg1">
                  <a:lumMod val="50000"/>
                </a:schemeClr>
              </a:solidFill>
            </c:spPr>
            <c:extLst>
              <c:ext xmlns:c16="http://schemas.microsoft.com/office/drawing/2014/chart" uri="{C3380CC4-5D6E-409C-BE32-E72D297353CC}">
                <c16:uniqueId val="{00000001-2396-42CD-9E57-003578F33B1E}"/>
              </c:ext>
            </c:extLst>
          </c:dPt>
          <c:dPt>
            <c:idx val="1"/>
            <c:bubble3D val="0"/>
            <c:spPr>
              <a:solidFill>
                <a:srgbClr val="FF0000"/>
              </a:solidFill>
            </c:spPr>
            <c:extLst>
              <c:ext xmlns:c16="http://schemas.microsoft.com/office/drawing/2014/chart" uri="{C3380CC4-5D6E-409C-BE32-E72D297353CC}">
                <c16:uniqueId val="{00000003-2396-42CD-9E57-003578F33B1E}"/>
              </c:ext>
            </c:extLst>
          </c:dPt>
          <c:dPt>
            <c:idx val="3"/>
            <c:bubble3D val="0"/>
            <c:spPr>
              <a:solidFill>
                <a:srgbClr val="92D050"/>
              </a:solidFill>
            </c:spPr>
            <c:extLst>
              <c:ext xmlns:c16="http://schemas.microsoft.com/office/drawing/2014/chart" uri="{C3380CC4-5D6E-409C-BE32-E72D297353CC}">
                <c16:uniqueId val="{00000005-2396-42CD-9E57-003578F33B1E}"/>
              </c:ext>
            </c:extLst>
          </c:dPt>
          <c:dPt>
            <c:idx val="4"/>
            <c:bubble3D val="0"/>
            <c:spPr>
              <a:solidFill>
                <a:srgbClr val="0070C0"/>
              </a:solidFill>
            </c:spPr>
            <c:extLst>
              <c:ext xmlns:c16="http://schemas.microsoft.com/office/drawing/2014/chart" uri="{C3380CC4-5D6E-409C-BE32-E72D297353CC}">
                <c16:uniqueId val="{00000007-2396-42CD-9E57-003578F33B1E}"/>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- 4'!$C$16:$C$20</c:f>
              <c:strCache>
                <c:ptCount val="5"/>
                <c:pt idx="0">
                  <c:v> Início planejado é posterior ao período monitorado</c:v>
                </c:pt>
                <c:pt idx="1">
                  <c:v> Não iniciada ou não concluída no prazo previsto</c:v>
                </c:pt>
                <c:pt idx="2">
                  <c:v> Em andamento com problemas de realização</c:v>
                </c:pt>
                <c:pt idx="3">
                  <c:v> Em andamento no período previsto </c:v>
                </c:pt>
                <c:pt idx="4">
                  <c:v> Concluída</c:v>
                </c:pt>
              </c:strCache>
            </c:strRef>
          </c:cat>
          <c:val>
            <c:numRef>
              <c:f>'Painel de Gestão - 4'!$E$16:$E$20</c:f>
              <c:numCache>
                <c:formatCode>0%</c:formatCode>
                <c:ptCount val="5"/>
                <c:pt idx="0">
                  <c:v>0</c:v>
                </c:pt>
                <c:pt idx="1">
                  <c:v>0.11333333333333333</c:v>
                </c:pt>
                <c:pt idx="2">
                  <c:v>0.10666666666666667</c:v>
                </c:pt>
                <c:pt idx="3">
                  <c:v>0.56666666666666665</c:v>
                </c:pt>
                <c:pt idx="4">
                  <c:v>0.21333333333333335</c:v>
                </c:pt>
              </c:numCache>
            </c:numRef>
          </c:val>
          <c:extLst>
            <c:ext xmlns:c16="http://schemas.microsoft.com/office/drawing/2014/chart" uri="{C3380CC4-5D6E-409C-BE32-E72D297353CC}">
              <c16:uniqueId val="{00000008-2396-42CD-9E57-003578F33B1E}"/>
            </c:ext>
          </c:extLst>
        </c:ser>
        <c:dLbls>
          <c:showLegendKey val="0"/>
          <c:showVal val="1"/>
          <c:showCatName val="0"/>
          <c:showSerName val="0"/>
          <c:showPercent val="0"/>
          <c:showBubbleSize val="0"/>
          <c:showLeaderLines val="0"/>
        </c:dLbls>
        <c:firstSliceAng val="0"/>
        <c:holeSize val="50"/>
      </c:doughnutChart>
    </c:plotArea>
    <c:legend>
      <c:legendPos val="r"/>
      <c:layout>
        <c:manualLayout>
          <c:xMode val="edge"/>
          <c:yMode val="edge"/>
          <c:x val="0.57029166666666664"/>
          <c:y val="0.14367663552499471"/>
          <c:w val="0.40163082802031924"/>
          <c:h val="0.795443827160494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Pós Monitoria</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183727034145E-2"/>
          <c:y val="0.21937888351980531"/>
          <c:w val="0.46168875765529332"/>
          <c:h val="0.68515846659657853"/>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E4EC-4B9C-8DA4-015D13389C17}"/>
              </c:ext>
            </c:extLst>
          </c:dPt>
          <c:dPt>
            <c:idx val="1"/>
            <c:bubble3D val="0"/>
            <c:spPr>
              <a:solidFill>
                <a:srgbClr val="FF0000"/>
              </a:solidFill>
            </c:spPr>
            <c:extLst>
              <c:ext xmlns:c16="http://schemas.microsoft.com/office/drawing/2014/chart" uri="{C3380CC4-5D6E-409C-BE32-E72D297353CC}">
                <c16:uniqueId val="{00000003-E4EC-4B9C-8DA4-015D13389C17}"/>
              </c:ext>
            </c:extLst>
          </c:dPt>
          <c:dPt>
            <c:idx val="2"/>
            <c:bubble3D val="0"/>
            <c:spPr>
              <a:solidFill>
                <a:srgbClr val="FFFF00"/>
              </a:solidFill>
            </c:spPr>
            <c:extLst>
              <c:ext xmlns:c16="http://schemas.microsoft.com/office/drawing/2014/chart" uri="{C3380CC4-5D6E-409C-BE32-E72D297353CC}">
                <c16:uniqueId val="{00000005-E4EC-4B9C-8DA4-015D13389C17}"/>
              </c:ext>
            </c:extLst>
          </c:dPt>
          <c:dPt>
            <c:idx val="3"/>
            <c:bubble3D val="0"/>
            <c:spPr>
              <a:solidFill>
                <a:srgbClr val="92D050"/>
              </a:solidFill>
            </c:spPr>
            <c:extLst>
              <c:ext xmlns:c16="http://schemas.microsoft.com/office/drawing/2014/chart" uri="{C3380CC4-5D6E-409C-BE32-E72D297353CC}">
                <c16:uniqueId val="{00000007-E4EC-4B9C-8DA4-015D13389C17}"/>
              </c:ext>
            </c:extLst>
          </c:dPt>
          <c:dPt>
            <c:idx val="4"/>
            <c:bubble3D val="0"/>
            <c:spPr>
              <a:solidFill>
                <a:srgbClr val="0070C0"/>
              </a:solidFill>
            </c:spPr>
            <c:extLst>
              <c:ext xmlns:c16="http://schemas.microsoft.com/office/drawing/2014/chart" uri="{C3380CC4-5D6E-409C-BE32-E72D297353CC}">
                <c16:uniqueId val="{00000009-E4EC-4B9C-8DA4-015D13389C17}"/>
              </c:ext>
            </c:extLst>
          </c:dPt>
          <c:dPt>
            <c:idx val="5"/>
            <c:bubble3D val="0"/>
            <c:spPr>
              <a:solidFill>
                <a:srgbClr val="FF99CC"/>
              </a:solidFill>
            </c:spPr>
            <c:extLst>
              <c:ext xmlns:c16="http://schemas.microsoft.com/office/drawing/2014/chart" uri="{C3380CC4-5D6E-409C-BE32-E72D297353CC}">
                <c16:uniqueId val="{0000000B-E4EC-4B9C-8DA4-015D13389C17}"/>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4EC-4B9C-8DA4-015D13389C17}"/>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- 4'!$C$16:$C$21</c:f>
              <c:strCache>
                <c:ptCount val="6"/>
                <c:pt idx="0">
                  <c:v> Início planejado é posterior ao período monitorado</c:v>
                </c:pt>
                <c:pt idx="1">
                  <c:v> Não iniciada ou não concluída no prazo previsto</c:v>
                </c:pt>
                <c:pt idx="2">
                  <c:v> Em andamento com problemas de realização</c:v>
                </c:pt>
                <c:pt idx="3">
                  <c:v> Em andamento no período previsto </c:v>
                </c:pt>
                <c:pt idx="4">
                  <c:v> Concluída</c:v>
                </c:pt>
                <c:pt idx="5">
                  <c:v> Ações Novas - Pós-monitoria</c:v>
                </c:pt>
              </c:strCache>
            </c:strRef>
          </c:cat>
          <c:val>
            <c:numRef>
              <c:f>'Painel de Gestão - 4'!$G$16:$G$21</c:f>
              <c:numCache>
                <c:formatCode>0%</c:formatCode>
                <c:ptCount val="6"/>
                <c:pt idx="0">
                  <c:v>0</c:v>
                </c:pt>
                <c:pt idx="1">
                  <c:v>8.6330935251798566E-2</c:v>
                </c:pt>
                <c:pt idx="2">
                  <c:v>8.6330935251798566E-2</c:v>
                </c:pt>
                <c:pt idx="3">
                  <c:v>0.60431654676258995</c:v>
                </c:pt>
                <c:pt idx="4">
                  <c:v>0.22302158273381295</c:v>
                </c:pt>
                <c:pt idx="5">
                  <c:v>0</c:v>
                </c:pt>
              </c:numCache>
            </c:numRef>
          </c:val>
          <c:extLst>
            <c:ext xmlns:c16="http://schemas.microsoft.com/office/drawing/2014/chart" uri="{C3380CC4-5D6E-409C-BE32-E72D297353CC}">
              <c16:uniqueId val="{0000000C-E4EC-4B9C-8DA4-015D13389C17}"/>
            </c:ext>
          </c:extLst>
        </c:ser>
        <c:dLbls>
          <c:showLegendKey val="0"/>
          <c:showVal val="1"/>
          <c:showCatName val="0"/>
          <c:showSerName val="0"/>
          <c:showPercent val="0"/>
          <c:showBubbleSize val="0"/>
          <c:showLeaderLines val="0"/>
        </c:dLbls>
        <c:firstSliceAng val="0"/>
        <c:holeSize val="50"/>
      </c:doughnutChart>
      <c:spPr>
        <a:noFill/>
        <a:ln w="25400">
          <a:noFill/>
        </a:ln>
      </c:spPr>
    </c:plotArea>
    <c:legend>
      <c:legendPos val="r"/>
      <c:layout>
        <c:manualLayout>
          <c:xMode val="edge"/>
          <c:yMode val="edge"/>
          <c:x val="0.59897799484626846"/>
          <c:y val="0.11768286970423393"/>
          <c:w val="0.38477668980593727"/>
          <c:h val="0.818491751181892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solidFill>
              <a:srgbClr val="FF0000"/>
            </a:solidFill>
          </c:spPr>
          <c:invertIfNegative val="0"/>
          <c:cat>
            <c:strRef>
              <c:f>'Painel de Gestão Final'!$C$25:$C$34</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Final'!$E$25:$E$34</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3168-42B7-9C7E-0F61D7978974}"/>
            </c:ext>
          </c:extLst>
        </c:ser>
        <c:ser>
          <c:idx val="3"/>
          <c:order val="1"/>
          <c:spPr>
            <a:solidFill>
              <a:srgbClr val="7030A0"/>
            </a:solidFill>
          </c:spPr>
          <c:invertIfNegative val="0"/>
          <c:cat>
            <c:strRef>
              <c:f>'Painel de Gestão Final'!$C$25:$C$34</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Final'!$F$25:$F$34</c:f>
              <c:numCache>
                <c:formatCode>General</c:formatCode>
                <c:ptCount val="10"/>
                <c:pt idx="0">
                  <c:v>0</c:v>
                </c:pt>
                <c:pt idx="1">
                  <c:v>11</c:v>
                </c:pt>
                <c:pt idx="2">
                  <c:v>15</c:v>
                </c:pt>
                <c:pt idx="3">
                  <c:v>15</c:v>
                </c:pt>
                <c:pt idx="4">
                  <c:v>0</c:v>
                </c:pt>
                <c:pt idx="5">
                  <c:v>0</c:v>
                </c:pt>
                <c:pt idx="6">
                  <c:v>0</c:v>
                </c:pt>
                <c:pt idx="7">
                  <c:v>0</c:v>
                </c:pt>
                <c:pt idx="8">
                  <c:v>0</c:v>
                </c:pt>
                <c:pt idx="9">
                  <c:v>0</c:v>
                </c:pt>
              </c:numCache>
            </c:numRef>
          </c:val>
          <c:extLst>
            <c:ext xmlns:c16="http://schemas.microsoft.com/office/drawing/2014/chart" uri="{C3380CC4-5D6E-409C-BE32-E72D297353CC}">
              <c16:uniqueId val="{00000001-3168-42B7-9C7E-0F61D7978974}"/>
            </c:ext>
          </c:extLst>
        </c:ser>
        <c:ser>
          <c:idx val="1"/>
          <c:order val="2"/>
          <c:spPr>
            <a:solidFill>
              <a:srgbClr val="0070C0"/>
            </a:solidFill>
          </c:spPr>
          <c:invertIfNegative val="0"/>
          <c:val>
            <c:numRef>
              <c:f>'Painel de Gestão Final'!$G$25:$G$34</c:f>
              <c:numCache>
                <c:formatCode>General</c:formatCode>
                <c:ptCount val="10"/>
                <c:pt idx="0">
                  <c:v>15</c:v>
                </c:pt>
                <c:pt idx="1">
                  <c:v>4</c:v>
                </c:pt>
                <c:pt idx="2">
                  <c:v>0</c:v>
                </c:pt>
                <c:pt idx="3">
                  <c:v>0</c:v>
                </c:pt>
                <c:pt idx="4">
                  <c:v>15</c:v>
                </c:pt>
                <c:pt idx="5">
                  <c:v>15</c:v>
                </c:pt>
                <c:pt idx="6">
                  <c:v>15</c:v>
                </c:pt>
                <c:pt idx="7">
                  <c:v>15</c:v>
                </c:pt>
                <c:pt idx="8">
                  <c:v>15</c:v>
                </c:pt>
                <c:pt idx="9">
                  <c:v>15</c:v>
                </c:pt>
              </c:numCache>
            </c:numRef>
          </c:val>
          <c:extLst>
            <c:ext xmlns:c16="http://schemas.microsoft.com/office/drawing/2014/chart" uri="{C3380CC4-5D6E-409C-BE32-E72D297353CC}">
              <c16:uniqueId val="{00000002-3168-42B7-9C7E-0F61D7978974}"/>
            </c:ext>
          </c:extLst>
        </c:ser>
        <c:dLbls>
          <c:showLegendKey val="0"/>
          <c:showVal val="0"/>
          <c:showCatName val="0"/>
          <c:showSerName val="0"/>
          <c:showPercent val="0"/>
          <c:showBubbleSize val="0"/>
        </c:dLbls>
        <c:gapWidth val="150"/>
        <c:overlap val="100"/>
        <c:axId val="333056000"/>
        <c:axId val="333053256"/>
      </c:barChart>
      <c:catAx>
        <c:axId val="333056000"/>
        <c:scaling>
          <c:orientation val="maxMin"/>
        </c:scaling>
        <c:delete val="0"/>
        <c:axPos val="l"/>
        <c:numFmt formatCode="ge\r\a\l" sourceLinked="0"/>
        <c:majorTickMark val="out"/>
        <c:minorTickMark val="none"/>
        <c:tickLblPos val="nextTo"/>
        <c:crossAx val="333053256"/>
        <c:crosses val="autoZero"/>
        <c:auto val="1"/>
        <c:lblAlgn val="ctr"/>
        <c:lblOffset val="100"/>
        <c:noMultiLvlLbl val="0"/>
      </c:catAx>
      <c:valAx>
        <c:axId val="333053256"/>
        <c:scaling>
          <c:orientation val="minMax"/>
        </c:scaling>
        <c:delete val="0"/>
        <c:axPos val="t"/>
        <c:majorGridlines/>
        <c:numFmt formatCode="General" sourceLinked="1"/>
        <c:majorTickMark val="out"/>
        <c:minorTickMark val="none"/>
        <c:tickLblPos val="nextTo"/>
        <c:crossAx val="333056000"/>
        <c:crosses val="autoZero"/>
        <c:crossBetween val="between"/>
        <c:majorUnit val="2"/>
      </c:valAx>
    </c:plotArea>
    <c:plotVisOnly val="1"/>
    <c:dispBlanksAs val="gap"/>
    <c:showDLblsOverMax val="0"/>
  </c:chart>
  <c:printSettings>
    <c:headerFooter/>
    <c:pageMargins b="0.78740157499999996" l="0.511811024" r="0.511811024" t="0.78740157499999996" header="0.31496062000000186" footer="0.31496062000000186"/>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atual </a:t>
            </a:r>
            <a:r>
              <a:rPr lang="pt-BR" sz="1600" baseline="0"/>
              <a:t>do PAN </a:t>
            </a:r>
          </a:p>
          <a:p>
            <a:pPr algn="l">
              <a:defRPr sz="1600"/>
            </a:pPr>
            <a:r>
              <a:rPr lang="pt-BR" sz="1600" baseline="0"/>
              <a:t>Monitoria atual</a:t>
            </a:r>
            <a:endParaRPr lang="pt-BR" sz="1600"/>
          </a:p>
        </c:rich>
      </c:tx>
      <c:layout>
        <c:manualLayout>
          <c:xMode val="edge"/>
          <c:yMode val="edge"/>
          <c:x val="7.9304461942257751E-3"/>
          <c:y val="1.6489186112599717E-2"/>
        </c:manualLayout>
      </c:layout>
      <c:overlay val="0"/>
      <c:spPr>
        <a:noFill/>
      </c:spPr>
    </c:title>
    <c:autoTitleDeleted val="0"/>
    <c:plotArea>
      <c:layout>
        <c:manualLayout>
          <c:layoutTarget val="inner"/>
          <c:xMode val="edge"/>
          <c:yMode val="edge"/>
          <c:x val="8.1141294838144959E-2"/>
          <c:y val="0.21937888351980553"/>
          <c:w val="0.46168875765529332"/>
          <c:h val="0.68515846659658008"/>
        </c:manualLayout>
      </c:layout>
      <c:doughnutChart>
        <c:varyColors val="1"/>
        <c:ser>
          <c:idx val="0"/>
          <c:order val="0"/>
          <c:spPr>
            <a:solidFill>
              <a:srgbClr val="FF0000"/>
            </a:solidFill>
          </c:spPr>
          <c:dPt>
            <c:idx val="0"/>
            <c:bubble3D val="0"/>
            <c:extLst>
              <c:ext xmlns:c16="http://schemas.microsoft.com/office/drawing/2014/chart" uri="{C3380CC4-5D6E-409C-BE32-E72D297353CC}">
                <c16:uniqueId val="{00000000-DB5C-4253-9FDE-C6B61737123F}"/>
              </c:ext>
            </c:extLst>
          </c:dPt>
          <c:dPt>
            <c:idx val="1"/>
            <c:bubble3D val="0"/>
            <c:spPr>
              <a:solidFill>
                <a:srgbClr val="7030A0"/>
              </a:solidFill>
            </c:spPr>
            <c:extLst>
              <c:ext xmlns:c16="http://schemas.microsoft.com/office/drawing/2014/chart" uri="{C3380CC4-5D6E-409C-BE32-E72D297353CC}">
                <c16:uniqueId val="{00000002-DB5C-4253-9FDE-C6B61737123F}"/>
              </c:ext>
            </c:extLst>
          </c:dPt>
          <c:dPt>
            <c:idx val="2"/>
            <c:bubble3D val="0"/>
            <c:spPr>
              <a:solidFill>
                <a:srgbClr val="0070C0"/>
              </a:solidFill>
            </c:spPr>
            <c:extLst>
              <c:ext xmlns:c16="http://schemas.microsoft.com/office/drawing/2014/chart" uri="{C3380CC4-5D6E-409C-BE32-E72D297353CC}">
                <c16:uniqueId val="{00000004-DB5C-4253-9FDE-C6B61737123F}"/>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Final'!$C$15:$C$17</c:f>
              <c:strCache>
                <c:ptCount val="3"/>
                <c:pt idx="0">
                  <c:v>Não iniciada ou não concluída</c:v>
                </c:pt>
                <c:pt idx="1">
                  <c:v>Iniciada e não concluída no período previsto</c:v>
                </c:pt>
                <c:pt idx="2">
                  <c:v>Concluída</c:v>
                </c:pt>
              </c:strCache>
            </c:strRef>
          </c:cat>
          <c:val>
            <c:numRef>
              <c:f>'Painel de Gestão Final'!$E$15:$E$17</c:f>
              <c:numCache>
                <c:formatCode>0%</c:formatCode>
                <c:ptCount val="3"/>
                <c:pt idx="0">
                  <c:v>0</c:v>
                </c:pt>
                <c:pt idx="1">
                  <c:v>0.27333333333333332</c:v>
                </c:pt>
                <c:pt idx="2">
                  <c:v>0.72666666666666668</c:v>
                </c:pt>
              </c:numCache>
            </c:numRef>
          </c:val>
          <c:extLst>
            <c:ext xmlns:c16="http://schemas.microsoft.com/office/drawing/2014/chart" uri="{C3380CC4-5D6E-409C-BE32-E72D297353CC}">
              <c16:uniqueId val="{00000005-DB5C-4253-9FDE-C6B61737123F}"/>
            </c:ext>
          </c:extLst>
        </c:ser>
        <c:dLbls>
          <c:showLegendKey val="0"/>
          <c:showVal val="1"/>
          <c:showCatName val="0"/>
          <c:showSerName val="0"/>
          <c:showPercent val="0"/>
          <c:showBubbleSize val="0"/>
          <c:showLeaderLines val="0"/>
        </c:dLbls>
        <c:firstSliceAng val="0"/>
        <c:holeSize val="50"/>
      </c:doughnutChart>
    </c:plotArea>
    <c:legend>
      <c:legendPos val="r"/>
      <c:layout>
        <c:manualLayout>
          <c:xMode val="edge"/>
          <c:yMode val="edge"/>
          <c:x val="0.57029166666666664"/>
          <c:y val="0.19587952117740579"/>
          <c:w val="0.41304166666666681"/>
          <c:h val="0.76513556350657785"/>
        </c:manualLayout>
      </c:layout>
      <c:overlay val="0"/>
      <c:txPr>
        <a:bodyPr/>
        <a:lstStyle/>
        <a:p>
          <a:pPr>
            <a:defRPr sz="1200"/>
          </a:pPr>
          <a:endParaRPr lang="en-US"/>
        </a:p>
      </c:txPr>
    </c:legend>
    <c:plotVisOnly val="1"/>
    <c:dispBlanksAs val="zero"/>
    <c:showDLblsOverMax val="0"/>
  </c:chart>
  <c:printSettings>
    <c:headerFooter/>
    <c:pageMargins b="0.78740157499999996" l="0.511811024" r="0.511811024" t="0.78740157499999996" header="0.31496062000000125" footer="0.31496062000000125"/>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rtl="0">
              <a:defRPr lang="pt-BR" sz="1600" b="1" i="0" u="none" strike="noStrike" kern="1200" baseline="0">
                <a:solidFill>
                  <a:sysClr val="windowText" lastClr="000000"/>
                </a:solidFill>
                <a:latin typeface="+mn-lt"/>
                <a:ea typeface="+mn-ea"/>
                <a:cs typeface="+mn-cs"/>
              </a:defRPr>
            </a:pPr>
            <a:r>
              <a:rPr lang="pt-BR" sz="1600" b="1" i="0" u="none" strike="noStrike" kern="1200" baseline="0">
                <a:solidFill>
                  <a:sysClr val="windowText" lastClr="000000"/>
                </a:solidFill>
                <a:latin typeface="+mn-lt"/>
                <a:ea typeface="+mn-ea"/>
                <a:cs typeface="+mn-cs"/>
              </a:rPr>
              <a:t>Situação do PAN </a:t>
            </a:r>
          </a:p>
          <a:p>
            <a:pPr algn="l" rtl="0">
              <a:defRPr lang="pt-BR" sz="1600" b="1" i="0" u="none" strike="noStrike" kern="1200" baseline="0">
                <a:solidFill>
                  <a:sysClr val="windowText" lastClr="000000"/>
                </a:solidFill>
                <a:latin typeface="+mn-lt"/>
                <a:ea typeface="+mn-ea"/>
                <a:cs typeface="+mn-cs"/>
              </a:defRPr>
            </a:pPr>
            <a:r>
              <a:rPr lang="pt-BR" sz="1600" b="1" i="0" u="none" strike="noStrike" kern="1200" baseline="0">
                <a:solidFill>
                  <a:sysClr val="windowText" lastClr="000000"/>
                </a:solidFill>
                <a:latin typeface="+mn-lt"/>
                <a:ea typeface="+mn-ea"/>
                <a:cs typeface="+mn-cs"/>
              </a:rPr>
              <a:t>Monitoria 4</a:t>
            </a:r>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183727034145E-2"/>
          <c:y val="0.19911840277777779"/>
          <c:w val="0.74806764705882356"/>
          <c:h val="0.79482187500000001"/>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AC12-4677-8781-AF80B6D36CE8}"/>
              </c:ext>
            </c:extLst>
          </c:dPt>
          <c:dPt>
            <c:idx val="1"/>
            <c:bubble3D val="0"/>
            <c:spPr>
              <a:solidFill>
                <a:srgbClr val="FF0000"/>
              </a:solidFill>
            </c:spPr>
            <c:extLst>
              <c:ext xmlns:c16="http://schemas.microsoft.com/office/drawing/2014/chart" uri="{C3380CC4-5D6E-409C-BE32-E72D297353CC}">
                <c16:uniqueId val="{00000003-AC12-4677-8781-AF80B6D36CE8}"/>
              </c:ext>
            </c:extLst>
          </c:dPt>
          <c:dPt>
            <c:idx val="2"/>
            <c:bubble3D val="0"/>
            <c:spPr>
              <a:solidFill>
                <a:srgbClr val="FFC000"/>
              </a:solidFill>
            </c:spPr>
            <c:extLst>
              <c:ext xmlns:c16="http://schemas.microsoft.com/office/drawing/2014/chart" uri="{C3380CC4-5D6E-409C-BE32-E72D297353CC}">
                <c16:uniqueId val="{00000005-AC12-4677-8781-AF80B6D36CE8}"/>
              </c:ext>
            </c:extLst>
          </c:dPt>
          <c:dPt>
            <c:idx val="3"/>
            <c:bubble3D val="0"/>
            <c:spPr>
              <a:solidFill>
                <a:srgbClr val="92D050"/>
              </a:solidFill>
            </c:spPr>
            <c:extLst>
              <c:ext xmlns:c16="http://schemas.microsoft.com/office/drawing/2014/chart" uri="{C3380CC4-5D6E-409C-BE32-E72D297353CC}">
                <c16:uniqueId val="{00000007-AC12-4677-8781-AF80B6D36CE8}"/>
              </c:ext>
            </c:extLst>
          </c:dPt>
          <c:dPt>
            <c:idx val="4"/>
            <c:bubble3D val="0"/>
            <c:spPr>
              <a:solidFill>
                <a:srgbClr val="0070C0"/>
              </a:solidFill>
            </c:spPr>
            <c:extLst>
              <c:ext xmlns:c16="http://schemas.microsoft.com/office/drawing/2014/chart" uri="{C3380CC4-5D6E-409C-BE32-E72D297353CC}">
                <c16:uniqueId val="{00000009-AC12-4677-8781-AF80B6D36CE8}"/>
              </c:ext>
            </c:extLst>
          </c:dPt>
          <c:dPt>
            <c:idx val="5"/>
            <c:bubble3D val="0"/>
            <c:spPr>
              <a:solidFill>
                <a:srgbClr val="FF99CC"/>
              </a:solidFill>
            </c:spPr>
            <c:extLst>
              <c:ext xmlns:c16="http://schemas.microsoft.com/office/drawing/2014/chart" uri="{C3380CC4-5D6E-409C-BE32-E72D297353CC}">
                <c16:uniqueId val="{0000000B-AC12-4677-8781-AF80B6D36CE8}"/>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C12-4677-8781-AF80B6D36CE8}"/>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- 4'!$C$16:$C$21</c:f>
              <c:strCache>
                <c:ptCount val="6"/>
                <c:pt idx="0">
                  <c:v> Início planejado é posterior ao período monitorado</c:v>
                </c:pt>
                <c:pt idx="1">
                  <c:v> Não iniciada ou não concluída no prazo previsto</c:v>
                </c:pt>
                <c:pt idx="2">
                  <c:v> Em andamento com problemas de realização</c:v>
                </c:pt>
                <c:pt idx="3">
                  <c:v> Em andamento no período previsto </c:v>
                </c:pt>
                <c:pt idx="4">
                  <c:v> Concluída</c:v>
                </c:pt>
                <c:pt idx="5">
                  <c:v> Ações Novas - Pós-monitoria</c:v>
                </c:pt>
              </c:strCache>
            </c:strRef>
          </c:cat>
          <c:val>
            <c:numRef>
              <c:f>'Painel de Gestão - 4'!$G$16:$G$21</c:f>
              <c:numCache>
                <c:formatCode>0%</c:formatCode>
                <c:ptCount val="6"/>
                <c:pt idx="0">
                  <c:v>0</c:v>
                </c:pt>
                <c:pt idx="1">
                  <c:v>8.6330935251798566E-2</c:v>
                </c:pt>
                <c:pt idx="2">
                  <c:v>8.6330935251798566E-2</c:v>
                </c:pt>
                <c:pt idx="3">
                  <c:v>0.60431654676258995</c:v>
                </c:pt>
                <c:pt idx="4">
                  <c:v>0.22302158273381295</c:v>
                </c:pt>
                <c:pt idx="5">
                  <c:v>0</c:v>
                </c:pt>
              </c:numCache>
            </c:numRef>
          </c:val>
          <c:extLst>
            <c:ext xmlns:c16="http://schemas.microsoft.com/office/drawing/2014/chart" uri="{C3380CC4-5D6E-409C-BE32-E72D297353CC}">
              <c16:uniqueId val="{0000000C-AC12-4677-8781-AF80B6D36CE8}"/>
            </c:ext>
          </c:extLst>
        </c:ser>
        <c:dLbls>
          <c:showLegendKey val="0"/>
          <c:showVal val="1"/>
          <c:showCatName val="0"/>
          <c:showSerName val="0"/>
          <c:showPercent val="0"/>
          <c:showBubbleSize val="0"/>
          <c:showLeaderLines val="0"/>
        </c:dLbls>
        <c:firstSliceAng val="0"/>
        <c:holeSize val="50"/>
      </c:doughnutChart>
      <c:spPr>
        <a:noFill/>
        <a:ln w="25400">
          <a:noFill/>
        </a:ln>
      </c:spPr>
    </c:plotArea>
    <c:plotVisOnly val="1"/>
    <c:dispBlanksAs val="zero"/>
    <c:showDLblsOverMax val="0"/>
  </c:chart>
  <c:spPr>
    <a:solidFill>
      <a:sysClr val="window" lastClr="FFFFFF"/>
    </a:solidFill>
    <a:ln>
      <a:noFill/>
    </a:ln>
  </c:spPr>
  <c:txPr>
    <a:bodyPr/>
    <a:lstStyle/>
    <a:p>
      <a:pPr>
        <a:defRPr lang="en-US" sz="1000" b="0" i="0" u="none" strike="noStrike" kern="1200" baseline="0">
          <a:solidFill>
            <a:schemeClr val="tx1"/>
          </a:solidFill>
          <a:latin typeface="+mn-lt"/>
          <a:ea typeface="+mn-ea"/>
          <a:cs typeface="+mn-cs"/>
        </a:defRPr>
      </a:pPr>
      <a:endParaRPr lang="pt-BR"/>
    </a:p>
  </c:txPr>
  <c:printSettings>
    <c:headerFooter/>
    <c:pageMargins b="0.78740157499999996" l="0.511811024" r="0.511811024" t="0.78740157499999996" header="0.31496062000000064" footer="0.31496062000000064"/>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Monitoria Final</a:t>
            </a:r>
            <a:endParaRPr lang="pt-BR" sz="1600"/>
          </a:p>
        </c:rich>
      </c:tx>
      <c:layout>
        <c:manualLayout>
          <c:xMode val="edge"/>
          <c:yMode val="edge"/>
          <c:x val="7.9304461942257751E-3"/>
          <c:y val="1.6489186112599717E-2"/>
        </c:manualLayout>
      </c:layout>
      <c:overlay val="0"/>
      <c:spPr>
        <a:noFill/>
      </c:spPr>
    </c:title>
    <c:autoTitleDeleted val="0"/>
    <c:plotArea>
      <c:layout>
        <c:manualLayout>
          <c:layoutTarget val="inner"/>
          <c:xMode val="edge"/>
          <c:yMode val="edge"/>
          <c:x val="9.3592156862745093E-2"/>
          <c:y val="0.19292048611111112"/>
          <c:w val="0.75130359477124187"/>
          <c:h val="0.7982600694444445"/>
        </c:manualLayout>
      </c:layout>
      <c:doughnutChart>
        <c:varyColors val="1"/>
        <c:ser>
          <c:idx val="0"/>
          <c:order val="0"/>
          <c:spPr>
            <a:solidFill>
              <a:srgbClr val="FF0000"/>
            </a:solidFill>
          </c:spPr>
          <c:dPt>
            <c:idx val="0"/>
            <c:bubble3D val="0"/>
            <c:extLst>
              <c:ext xmlns:c16="http://schemas.microsoft.com/office/drawing/2014/chart" uri="{C3380CC4-5D6E-409C-BE32-E72D297353CC}">
                <c16:uniqueId val="{00000000-E7EB-4B0E-8FAE-992BC1364E73}"/>
              </c:ext>
            </c:extLst>
          </c:dPt>
          <c:dPt>
            <c:idx val="1"/>
            <c:bubble3D val="0"/>
            <c:spPr>
              <a:solidFill>
                <a:srgbClr val="7030A0"/>
              </a:solidFill>
            </c:spPr>
            <c:extLst>
              <c:ext xmlns:c16="http://schemas.microsoft.com/office/drawing/2014/chart" uri="{C3380CC4-5D6E-409C-BE32-E72D297353CC}">
                <c16:uniqueId val="{00000002-E7EB-4B0E-8FAE-992BC1364E73}"/>
              </c:ext>
            </c:extLst>
          </c:dPt>
          <c:dPt>
            <c:idx val="2"/>
            <c:bubble3D val="0"/>
            <c:spPr>
              <a:solidFill>
                <a:srgbClr val="0070C0"/>
              </a:solidFill>
            </c:spPr>
            <c:extLst>
              <c:ext xmlns:c16="http://schemas.microsoft.com/office/drawing/2014/chart" uri="{C3380CC4-5D6E-409C-BE32-E72D297353CC}">
                <c16:uniqueId val="{00000004-E7EB-4B0E-8FAE-992BC1364E73}"/>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Final'!$C$15:$C$17</c:f>
              <c:strCache>
                <c:ptCount val="3"/>
                <c:pt idx="0">
                  <c:v>Não iniciada ou não concluída</c:v>
                </c:pt>
                <c:pt idx="1">
                  <c:v>Iniciada e não concluída no período previsto</c:v>
                </c:pt>
                <c:pt idx="2">
                  <c:v>Concluída</c:v>
                </c:pt>
              </c:strCache>
            </c:strRef>
          </c:cat>
          <c:val>
            <c:numRef>
              <c:f>'Painel de Gestão Final'!$E$15:$E$17</c:f>
              <c:numCache>
                <c:formatCode>0%</c:formatCode>
                <c:ptCount val="3"/>
                <c:pt idx="0">
                  <c:v>0</c:v>
                </c:pt>
                <c:pt idx="1">
                  <c:v>0.27333333333333332</c:v>
                </c:pt>
                <c:pt idx="2">
                  <c:v>0.72666666666666668</c:v>
                </c:pt>
              </c:numCache>
            </c:numRef>
          </c:val>
          <c:extLst>
            <c:ext xmlns:c16="http://schemas.microsoft.com/office/drawing/2014/chart" uri="{C3380CC4-5D6E-409C-BE32-E72D297353CC}">
              <c16:uniqueId val="{00000005-E7EB-4B0E-8FAE-992BC1364E73}"/>
            </c:ext>
          </c:extLst>
        </c:ser>
        <c:dLbls>
          <c:showLegendKey val="0"/>
          <c:showVal val="1"/>
          <c:showCatName val="0"/>
          <c:showSerName val="0"/>
          <c:showPercent val="0"/>
          <c:showBubbleSize val="0"/>
          <c:showLeaderLines val="0"/>
        </c:dLbls>
        <c:firstSliceAng val="0"/>
        <c:holeSize val="50"/>
      </c:doughnutChart>
    </c:plotArea>
    <c:plotVisOnly val="1"/>
    <c:dispBlanksAs val="zero"/>
    <c:showDLblsOverMax val="0"/>
  </c:chart>
  <c:spPr>
    <a:solidFill>
      <a:sysClr val="window" lastClr="FFFFFF"/>
    </a:solidFill>
    <a:ln>
      <a:noFill/>
    </a:ln>
  </c:spPr>
  <c:printSettings>
    <c:headerFooter/>
    <c:pageMargins b="0.78740157499999996" l="0.511811024" r="0.511811024" t="0.78740157499999996" header="0.31496062000000125" footer="0.31496062000000125"/>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Monitoria 3</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065359477139E-2"/>
          <c:y val="0.2017399305555555"/>
          <c:w val="0.74806143790849677"/>
          <c:h val="0.79481527777777783"/>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1A57-4F2D-B757-3FAD48043832}"/>
              </c:ext>
            </c:extLst>
          </c:dPt>
          <c:dPt>
            <c:idx val="1"/>
            <c:bubble3D val="0"/>
            <c:spPr>
              <a:solidFill>
                <a:srgbClr val="FF0000"/>
              </a:solidFill>
            </c:spPr>
            <c:extLst>
              <c:ext xmlns:c16="http://schemas.microsoft.com/office/drawing/2014/chart" uri="{C3380CC4-5D6E-409C-BE32-E72D297353CC}">
                <c16:uniqueId val="{00000003-1A57-4F2D-B757-3FAD48043832}"/>
              </c:ext>
            </c:extLst>
          </c:dPt>
          <c:dPt>
            <c:idx val="2"/>
            <c:bubble3D val="0"/>
            <c:spPr>
              <a:solidFill>
                <a:srgbClr val="FFC000"/>
              </a:solidFill>
            </c:spPr>
            <c:extLst>
              <c:ext xmlns:c16="http://schemas.microsoft.com/office/drawing/2014/chart" uri="{C3380CC4-5D6E-409C-BE32-E72D297353CC}">
                <c16:uniqueId val="{00000005-1A57-4F2D-B757-3FAD48043832}"/>
              </c:ext>
            </c:extLst>
          </c:dPt>
          <c:dPt>
            <c:idx val="3"/>
            <c:bubble3D val="0"/>
            <c:spPr>
              <a:solidFill>
                <a:srgbClr val="92D050"/>
              </a:solidFill>
            </c:spPr>
            <c:extLst>
              <c:ext xmlns:c16="http://schemas.microsoft.com/office/drawing/2014/chart" uri="{C3380CC4-5D6E-409C-BE32-E72D297353CC}">
                <c16:uniqueId val="{00000007-1A57-4F2D-B757-3FAD48043832}"/>
              </c:ext>
            </c:extLst>
          </c:dPt>
          <c:dPt>
            <c:idx val="4"/>
            <c:bubble3D val="0"/>
            <c:spPr>
              <a:solidFill>
                <a:srgbClr val="0070C0"/>
              </a:solidFill>
            </c:spPr>
            <c:extLst>
              <c:ext xmlns:c16="http://schemas.microsoft.com/office/drawing/2014/chart" uri="{C3380CC4-5D6E-409C-BE32-E72D297353CC}">
                <c16:uniqueId val="{00000009-1A57-4F2D-B757-3FAD48043832}"/>
              </c:ext>
            </c:extLst>
          </c:dPt>
          <c:dPt>
            <c:idx val="5"/>
            <c:bubble3D val="0"/>
            <c:spPr>
              <a:solidFill>
                <a:srgbClr val="FF99CC"/>
              </a:solidFill>
            </c:spPr>
            <c:extLst>
              <c:ext xmlns:c16="http://schemas.microsoft.com/office/drawing/2014/chart" uri="{C3380CC4-5D6E-409C-BE32-E72D297353CC}">
                <c16:uniqueId val="{0000000B-1A57-4F2D-B757-3FAD48043832}"/>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A57-4F2D-B757-3FAD48043832}"/>
                </c:ext>
              </c:extLst>
            </c:dLbl>
            <c:dLbl>
              <c:idx val="5"/>
              <c:layout>
                <c:manualLayout>
                  <c:x val="-2.4901960784313726E-2"/>
                  <c:y val="-6.173608967496890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1A57-4F2D-B757-3FAD48043832}"/>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- 3'!$C$16:$C$21</c:f>
              <c:strCache>
                <c:ptCount val="6"/>
                <c:pt idx="0">
                  <c:v> Início planejado é posterior ao período monitorado</c:v>
                </c:pt>
                <c:pt idx="1">
                  <c:v> Não iniciada ou não concluída no prazo previsto</c:v>
                </c:pt>
                <c:pt idx="2">
                  <c:v> Em andamento com problemas de realização</c:v>
                </c:pt>
                <c:pt idx="3">
                  <c:v> Em andamento no período previsto </c:v>
                </c:pt>
                <c:pt idx="4">
                  <c:v> Concluída</c:v>
                </c:pt>
                <c:pt idx="5">
                  <c:v> Ações Novas - Pós-monitoria</c:v>
                </c:pt>
              </c:strCache>
            </c:strRef>
          </c:cat>
          <c:val>
            <c:numRef>
              <c:f>'Painel de Gestão - 3'!$G$16:$G$21</c:f>
              <c:numCache>
                <c:formatCode>0%</c:formatCode>
                <c:ptCount val="6"/>
                <c:pt idx="0">
                  <c:v>3.0303030303030304E-2</c:v>
                </c:pt>
                <c:pt idx="1">
                  <c:v>9.0909090909090912E-2</c:v>
                </c:pt>
                <c:pt idx="2">
                  <c:v>0.15151515151515152</c:v>
                </c:pt>
                <c:pt idx="3">
                  <c:v>0.63636363636363635</c:v>
                </c:pt>
                <c:pt idx="4">
                  <c:v>6.0606060606060608E-2</c:v>
                </c:pt>
                <c:pt idx="5">
                  <c:v>3.0303030303030304E-2</c:v>
                </c:pt>
              </c:numCache>
            </c:numRef>
          </c:val>
          <c:extLst>
            <c:ext xmlns:c16="http://schemas.microsoft.com/office/drawing/2014/chart" uri="{C3380CC4-5D6E-409C-BE32-E72D297353CC}">
              <c16:uniqueId val="{0000000C-1A57-4F2D-B757-3FAD48043832}"/>
            </c:ext>
          </c:extLst>
        </c:ser>
        <c:dLbls>
          <c:showLegendKey val="0"/>
          <c:showVal val="1"/>
          <c:showCatName val="0"/>
          <c:showSerName val="0"/>
          <c:showPercent val="0"/>
          <c:showBubbleSize val="0"/>
          <c:showLeaderLines val="0"/>
        </c:dLbls>
        <c:firstSliceAng val="0"/>
        <c:holeSize val="50"/>
      </c:doughnutChart>
      <c:spPr>
        <a:noFill/>
        <a:ln w="25400">
          <a:noFill/>
        </a:ln>
      </c:spPr>
    </c:plotArea>
    <c:plotVisOnly val="1"/>
    <c:dispBlanksAs val="zero"/>
    <c:showDLblsOverMax val="0"/>
  </c:chart>
  <c:spPr>
    <a:solidFill>
      <a:sysClr val="window" lastClr="FFFFFF"/>
    </a:solidFill>
    <a:ln>
      <a:noFill/>
    </a:ln>
  </c:spPr>
  <c:printSettings>
    <c:headerFooter/>
    <c:pageMargins b="0.78740157499999996" l="0.511811024" r="0.511811024" t="0.78740157499999996" header="0.31496062000000064" footer="0.31496062000000064"/>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Monitoria 2</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183727034145E-2"/>
          <c:y val="0.1959069444444444"/>
          <c:w val="0.7554297385620915"/>
          <c:h val="0.80264409722222219"/>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7DE3-44BB-A787-9C9BD2D411E8}"/>
              </c:ext>
            </c:extLst>
          </c:dPt>
          <c:dPt>
            <c:idx val="1"/>
            <c:bubble3D val="0"/>
            <c:spPr>
              <a:solidFill>
                <a:srgbClr val="FF0000"/>
              </a:solidFill>
            </c:spPr>
            <c:extLst>
              <c:ext xmlns:c16="http://schemas.microsoft.com/office/drawing/2014/chart" uri="{C3380CC4-5D6E-409C-BE32-E72D297353CC}">
                <c16:uniqueId val="{00000003-7DE3-44BB-A787-9C9BD2D411E8}"/>
              </c:ext>
            </c:extLst>
          </c:dPt>
          <c:dPt>
            <c:idx val="2"/>
            <c:bubble3D val="0"/>
            <c:spPr>
              <a:solidFill>
                <a:srgbClr val="FFC000"/>
              </a:solidFill>
            </c:spPr>
            <c:extLst>
              <c:ext xmlns:c16="http://schemas.microsoft.com/office/drawing/2014/chart" uri="{C3380CC4-5D6E-409C-BE32-E72D297353CC}">
                <c16:uniqueId val="{00000005-7DE3-44BB-A787-9C9BD2D411E8}"/>
              </c:ext>
            </c:extLst>
          </c:dPt>
          <c:dPt>
            <c:idx val="3"/>
            <c:bubble3D val="0"/>
            <c:spPr>
              <a:solidFill>
                <a:srgbClr val="92D050"/>
              </a:solidFill>
            </c:spPr>
            <c:extLst>
              <c:ext xmlns:c16="http://schemas.microsoft.com/office/drawing/2014/chart" uri="{C3380CC4-5D6E-409C-BE32-E72D297353CC}">
                <c16:uniqueId val="{00000007-7DE3-44BB-A787-9C9BD2D411E8}"/>
              </c:ext>
            </c:extLst>
          </c:dPt>
          <c:dPt>
            <c:idx val="4"/>
            <c:bubble3D val="0"/>
            <c:spPr>
              <a:solidFill>
                <a:srgbClr val="0070C0"/>
              </a:solidFill>
            </c:spPr>
            <c:extLst>
              <c:ext xmlns:c16="http://schemas.microsoft.com/office/drawing/2014/chart" uri="{C3380CC4-5D6E-409C-BE32-E72D297353CC}">
                <c16:uniqueId val="{00000009-7DE3-44BB-A787-9C9BD2D411E8}"/>
              </c:ext>
            </c:extLst>
          </c:dPt>
          <c:dPt>
            <c:idx val="5"/>
            <c:bubble3D val="0"/>
            <c:spPr>
              <a:solidFill>
                <a:srgbClr val="FF99CC"/>
              </a:solidFill>
            </c:spPr>
            <c:extLst>
              <c:ext xmlns:c16="http://schemas.microsoft.com/office/drawing/2014/chart" uri="{C3380CC4-5D6E-409C-BE32-E72D297353CC}">
                <c16:uniqueId val="{0000000B-7DE3-44BB-A787-9C9BD2D411E8}"/>
              </c:ext>
            </c:extLst>
          </c:dPt>
          <c:dLbls>
            <c:dLbl>
              <c:idx val="0"/>
              <c:layout>
                <c:manualLayout>
                  <c:x val="1.2291503267973855E-2"/>
                  <c:y val="-1.739756340362385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DE3-44BB-A787-9C9BD2D411E8}"/>
                </c:ext>
              </c:extLst>
            </c:dLbl>
            <c:dLbl>
              <c:idx val="5"/>
              <c:layout>
                <c:manualLayout>
                  <c:x val="-1.6601307189542485E-2"/>
                  <c:y val="-7.937497243924568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7DE3-44BB-A787-9C9BD2D411E8}"/>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- 2'!$C$16:$C$21</c:f>
              <c:strCache>
                <c:ptCount val="6"/>
                <c:pt idx="0">
                  <c:v> Início planejado é posterior ao período monitorado</c:v>
                </c:pt>
                <c:pt idx="1">
                  <c:v> Não iniciada ou não concluída no prazo previsto</c:v>
                </c:pt>
                <c:pt idx="2">
                  <c:v> Em andamento com problemas de realização</c:v>
                </c:pt>
                <c:pt idx="3">
                  <c:v> Em andamento no período previsto </c:v>
                </c:pt>
                <c:pt idx="4">
                  <c:v> Concluída</c:v>
                </c:pt>
                <c:pt idx="5">
                  <c:v> Ações Novas - Pós-monitoria</c:v>
                </c:pt>
              </c:strCache>
            </c:strRef>
          </c:cat>
          <c:val>
            <c:numRef>
              <c:f>'Painel de Gestão - 2'!$G$16:$G$21</c:f>
              <c:numCache>
                <c:formatCode>0%</c:formatCode>
                <c:ptCount val="6"/>
                <c:pt idx="0">
                  <c:v>1.5384615384615385E-2</c:v>
                </c:pt>
                <c:pt idx="1">
                  <c:v>0.23076923076923078</c:v>
                </c:pt>
                <c:pt idx="2">
                  <c:v>0.12307692307692308</c:v>
                </c:pt>
                <c:pt idx="3">
                  <c:v>0.58461538461538465</c:v>
                </c:pt>
                <c:pt idx="4">
                  <c:v>4.6153846153846156E-2</c:v>
                </c:pt>
                <c:pt idx="5">
                  <c:v>0</c:v>
                </c:pt>
              </c:numCache>
            </c:numRef>
          </c:val>
          <c:extLst>
            <c:ext xmlns:c16="http://schemas.microsoft.com/office/drawing/2014/chart" uri="{C3380CC4-5D6E-409C-BE32-E72D297353CC}">
              <c16:uniqueId val="{0000000C-7DE3-44BB-A787-9C9BD2D411E8}"/>
            </c:ext>
          </c:extLst>
        </c:ser>
        <c:dLbls>
          <c:showLegendKey val="0"/>
          <c:showVal val="1"/>
          <c:showCatName val="0"/>
          <c:showSerName val="0"/>
          <c:showPercent val="0"/>
          <c:showBubbleSize val="0"/>
          <c:showLeaderLines val="0"/>
        </c:dLbls>
        <c:firstSliceAng val="0"/>
        <c:holeSize val="50"/>
      </c:doughnutChart>
      <c:spPr>
        <a:noFill/>
        <a:ln w="25400">
          <a:noFill/>
        </a:ln>
      </c:spPr>
    </c:plotArea>
    <c:plotVisOnly val="1"/>
    <c:dispBlanksAs val="zero"/>
    <c:showDLblsOverMax val="0"/>
  </c:chart>
  <c:spPr>
    <a:solidFill>
      <a:sysClr val="window" lastClr="FFFFFF"/>
    </a:solidFill>
    <a:ln>
      <a:noFill/>
    </a:ln>
  </c:spPr>
  <c:printSettings>
    <c:headerFooter/>
    <c:pageMargins b="0.78740157499999996" l="0.511811024" r="0.511811024" t="0.78740157499999996" header="0.31496062000000064" footer="0.31496062000000064"/>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Monitoria 1</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065359477139E-2"/>
          <c:y val="0.2169625"/>
          <c:w val="0.73279019607843132"/>
          <c:h val="0.77858958333333328"/>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A8BC-4CF8-9F00-F5B151C25024}"/>
              </c:ext>
            </c:extLst>
          </c:dPt>
          <c:dPt>
            <c:idx val="1"/>
            <c:bubble3D val="0"/>
            <c:spPr>
              <a:solidFill>
                <a:srgbClr val="FF0000"/>
              </a:solidFill>
            </c:spPr>
            <c:extLst>
              <c:ext xmlns:c16="http://schemas.microsoft.com/office/drawing/2014/chart" uri="{C3380CC4-5D6E-409C-BE32-E72D297353CC}">
                <c16:uniqueId val="{00000003-A8BC-4CF8-9F00-F5B151C25024}"/>
              </c:ext>
            </c:extLst>
          </c:dPt>
          <c:dPt>
            <c:idx val="2"/>
            <c:bubble3D val="0"/>
            <c:spPr>
              <a:solidFill>
                <a:srgbClr val="FFC000"/>
              </a:solidFill>
            </c:spPr>
            <c:extLst>
              <c:ext xmlns:c16="http://schemas.microsoft.com/office/drawing/2014/chart" uri="{C3380CC4-5D6E-409C-BE32-E72D297353CC}">
                <c16:uniqueId val="{00000005-A8BC-4CF8-9F00-F5B151C25024}"/>
              </c:ext>
            </c:extLst>
          </c:dPt>
          <c:dPt>
            <c:idx val="3"/>
            <c:bubble3D val="0"/>
            <c:spPr>
              <a:solidFill>
                <a:srgbClr val="92D050"/>
              </a:solidFill>
            </c:spPr>
            <c:extLst>
              <c:ext xmlns:c16="http://schemas.microsoft.com/office/drawing/2014/chart" uri="{C3380CC4-5D6E-409C-BE32-E72D297353CC}">
                <c16:uniqueId val="{00000007-A8BC-4CF8-9F00-F5B151C25024}"/>
              </c:ext>
            </c:extLst>
          </c:dPt>
          <c:dPt>
            <c:idx val="4"/>
            <c:bubble3D val="0"/>
            <c:spPr>
              <a:solidFill>
                <a:srgbClr val="0070C0"/>
              </a:solidFill>
            </c:spPr>
            <c:extLst>
              <c:ext xmlns:c16="http://schemas.microsoft.com/office/drawing/2014/chart" uri="{C3380CC4-5D6E-409C-BE32-E72D297353CC}">
                <c16:uniqueId val="{00000009-A8BC-4CF8-9F00-F5B151C25024}"/>
              </c:ext>
            </c:extLst>
          </c:dPt>
          <c:dPt>
            <c:idx val="5"/>
            <c:bubble3D val="0"/>
            <c:spPr>
              <a:solidFill>
                <a:srgbClr val="FF99CC"/>
              </a:solidFill>
            </c:spPr>
            <c:extLst>
              <c:ext xmlns:c16="http://schemas.microsoft.com/office/drawing/2014/chart" uri="{C3380CC4-5D6E-409C-BE32-E72D297353CC}">
                <c16:uniqueId val="{0000000B-A8BC-4CF8-9F00-F5B151C25024}"/>
              </c:ext>
            </c:extLst>
          </c:dPt>
          <c:dLbls>
            <c:dLbl>
              <c:idx val="0"/>
              <c:layout>
                <c:manualLayout>
                  <c:x val="8.141176470588235E-3"/>
                  <c:y val="-1.298784271255461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8BC-4CF8-9F00-F5B151C25024}"/>
                </c:ext>
              </c:extLst>
            </c:dLbl>
            <c:dLbl>
              <c:idx val="5"/>
              <c:layout>
                <c:manualLayout>
                  <c:x val="0"/>
                  <c:y val="-5.291664829283045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A8BC-4CF8-9F00-F5B151C25024}"/>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- 1'!$C$16:$C$21</c:f>
              <c:strCache>
                <c:ptCount val="6"/>
                <c:pt idx="0">
                  <c:v> Início planejado é posterior ao período monitorado</c:v>
                </c:pt>
                <c:pt idx="1">
                  <c:v> Não iniciada ou não concluída</c:v>
                </c:pt>
                <c:pt idx="2">
                  <c:v> Em andamento com problemas de realização</c:v>
                </c:pt>
                <c:pt idx="3">
                  <c:v> Em andamento no período previsto </c:v>
                </c:pt>
                <c:pt idx="4">
                  <c:v> Concluída</c:v>
                </c:pt>
                <c:pt idx="5">
                  <c:v> Ações Novas - Pós-monitoria</c:v>
                </c:pt>
              </c:strCache>
            </c:strRef>
          </c:cat>
          <c:val>
            <c:numRef>
              <c:f>'Painel de Gestão - 1'!$G$16:$G$21</c:f>
              <c:numCache>
                <c:formatCode>0%</c:formatCode>
                <c:ptCount val="6"/>
                <c:pt idx="0">
                  <c:v>0.11764705882352941</c:v>
                </c:pt>
                <c:pt idx="1">
                  <c:v>0.19117647058823528</c:v>
                </c:pt>
                <c:pt idx="2">
                  <c:v>0.25</c:v>
                </c:pt>
                <c:pt idx="3">
                  <c:v>0.41176470588235292</c:v>
                </c:pt>
                <c:pt idx="4">
                  <c:v>2.9411764705882353E-2</c:v>
                </c:pt>
                <c:pt idx="5">
                  <c:v>0</c:v>
                </c:pt>
              </c:numCache>
            </c:numRef>
          </c:val>
          <c:extLst>
            <c:ext xmlns:c16="http://schemas.microsoft.com/office/drawing/2014/chart" uri="{C3380CC4-5D6E-409C-BE32-E72D297353CC}">
              <c16:uniqueId val="{0000000C-A8BC-4CF8-9F00-F5B151C25024}"/>
            </c:ext>
          </c:extLst>
        </c:ser>
        <c:dLbls>
          <c:showLegendKey val="0"/>
          <c:showVal val="1"/>
          <c:showCatName val="0"/>
          <c:showSerName val="0"/>
          <c:showPercent val="0"/>
          <c:showBubbleSize val="0"/>
          <c:showLeaderLines val="0"/>
        </c:dLbls>
        <c:firstSliceAng val="0"/>
        <c:holeSize val="50"/>
      </c:doughnutChart>
      <c:spPr>
        <a:noFill/>
        <a:ln w="25400">
          <a:noFill/>
        </a:ln>
      </c:spPr>
    </c:plotArea>
    <c:plotVisOnly val="1"/>
    <c:dispBlanksAs val="zero"/>
    <c:showDLblsOverMax val="0"/>
  </c:chart>
  <c:spPr>
    <a:solidFill>
      <a:sysClr val="window" lastClr="FFFFFF"/>
    </a:solidFill>
    <a:ln>
      <a:noFill/>
    </a:ln>
  </c:spPr>
  <c:printSettings>
    <c:headerFooter/>
    <c:pageMargins b="0.78740157499999996" l="0.511811024" r="0.511811024" t="0.78740157499999996" header="0.31496062000000064" footer="0.31496062000000064"/>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8" Type="http://schemas.openxmlformats.org/officeDocument/2006/relationships/chart" Target="../charts/chart11.xml"/><Relationship Id="rId3" Type="http://schemas.openxmlformats.org/officeDocument/2006/relationships/chart" Target="../charts/chart6.xml"/><Relationship Id="rId7" Type="http://schemas.openxmlformats.org/officeDocument/2006/relationships/chart" Target="../charts/chart10.xml"/><Relationship Id="rId2" Type="http://schemas.openxmlformats.org/officeDocument/2006/relationships/chart" Target="../charts/chart5.xml"/><Relationship Id="rId1" Type="http://schemas.openxmlformats.org/officeDocument/2006/relationships/chart" Target="../charts/chart4.xml"/><Relationship Id="rId6" Type="http://schemas.openxmlformats.org/officeDocument/2006/relationships/chart" Target="../charts/chart9.xml"/><Relationship Id="rId5" Type="http://schemas.openxmlformats.org/officeDocument/2006/relationships/chart" Target="../charts/chart8.xml"/><Relationship Id="rId4" Type="http://schemas.openxmlformats.org/officeDocument/2006/relationships/chart" Target="../charts/chart7.xml"/><Relationship Id="rId9" Type="http://schemas.openxmlformats.org/officeDocument/2006/relationships/chart" Target="../charts/chart12.xml"/></Relationships>
</file>

<file path=xl/drawings/_rels/drawing4.xml.rels><?xml version="1.0" encoding="UTF-8" standalone="yes"?>
<Relationships xmlns="http://schemas.openxmlformats.org/package/2006/relationships"><Relationship Id="rId8" Type="http://schemas.openxmlformats.org/officeDocument/2006/relationships/chart" Target="../charts/chart20.xml"/><Relationship Id="rId3" Type="http://schemas.openxmlformats.org/officeDocument/2006/relationships/chart" Target="../charts/chart15.xml"/><Relationship Id="rId7" Type="http://schemas.openxmlformats.org/officeDocument/2006/relationships/chart" Target="../charts/chart19.xml"/><Relationship Id="rId12" Type="http://schemas.openxmlformats.org/officeDocument/2006/relationships/chart" Target="../charts/chart24.xml"/><Relationship Id="rId2" Type="http://schemas.openxmlformats.org/officeDocument/2006/relationships/chart" Target="../charts/chart14.xml"/><Relationship Id="rId1" Type="http://schemas.openxmlformats.org/officeDocument/2006/relationships/chart" Target="../charts/chart13.xml"/><Relationship Id="rId6" Type="http://schemas.openxmlformats.org/officeDocument/2006/relationships/chart" Target="../charts/chart18.xml"/><Relationship Id="rId11" Type="http://schemas.openxmlformats.org/officeDocument/2006/relationships/chart" Target="../charts/chart23.xml"/><Relationship Id="rId5" Type="http://schemas.openxmlformats.org/officeDocument/2006/relationships/chart" Target="../charts/chart17.xml"/><Relationship Id="rId10" Type="http://schemas.openxmlformats.org/officeDocument/2006/relationships/chart" Target="../charts/chart22.xml"/><Relationship Id="rId4" Type="http://schemas.openxmlformats.org/officeDocument/2006/relationships/chart" Target="../charts/chart16.xml"/><Relationship Id="rId9" Type="http://schemas.openxmlformats.org/officeDocument/2006/relationships/chart" Target="../charts/chart21.xml"/></Relationships>
</file>

<file path=xl/drawings/_rels/drawing5.xml.rels><?xml version="1.0" encoding="UTF-8" standalone="yes"?>
<Relationships xmlns="http://schemas.openxmlformats.org/package/2006/relationships"><Relationship Id="rId8" Type="http://schemas.openxmlformats.org/officeDocument/2006/relationships/chart" Target="../charts/chart32.xml"/><Relationship Id="rId13" Type="http://schemas.openxmlformats.org/officeDocument/2006/relationships/chart" Target="../charts/chart37.xml"/><Relationship Id="rId3" Type="http://schemas.openxmlformats.org/officeDocument/2006/relationships/chart" Target="../charts/chart27.xml"/><Relationship Id="rId7" Type="http://schemas.openxmlformats.org/officeDocument/2006/relationships/chart" Target="../charts/chart31.xml"/><Relationship Id="rId12" Type="http://schemas.openxmlformats.org/officeDocument/2006/relationships/chart" Target="../charts/chart36.xml"/><Relationship Id="rId2" Type="http://schemas.openxmlformats.org/officeDocument/2006/relationships/chart" Target="../charts/chart26.xml"/><Relationship Id="rId1" Type="http://schemas.openxmlformats.org/officeDocument/2006/relationships/chart" Target="../charts/chart25.xml"/><Relationship Id="rId6" Type="http://schemas.openxmlformats.org/officeDocument/2006/relationships/chart" Target="../charts/chart30.xml"/><Relationship Id="rId11" Type="http://schemas.openxmlformats.org/officeDocument/2006/relationships/chart" Target="../charts/chart35.xml"/><Relationship Id="rId5" Type="http://schemas.openxmlformats.org/officeDocument/2006/relationships/chart" Target="../charts/chart29.xml"/><Relationship Id="rId15" Type="http://schemas.openxmlformats.org/officeDocument/2006/relationships/chart" Target="../charts/chart39.xml"/><Relationship Id="rId10" Type="http://schemas.openxmlformats.org/officeDocument/2006/relationships/chart" Target="../charts/chart34.xml"/><Relationship Id="rId4" Type="http://schemas.openxmlformats.org/officeDocument/2006/relationships/chart" Target="../charts/chart28.xml"/><Relationship Id="rId9" Type="http://schemas.openxmlformats.org/officeDocument/2006/relationships/chart" Target="../charts/chart33.xml"/><Relationship Id="rId14" Type="http://schemas.openxmlformats.org/officeDocument/2006/relationships/chart" Target="../charts/chart38.xml"/></Relationships>
</file>

<file path=xl/drawings/_rels/drawing6.xml.rels><?xml version="1.0" encoding="UTF-8" standalone="yes"?>
<Relationships xmlns="http://schemas.openxmlformats.org/package/2006/relationships"><Relationship Id="rId2" Type="http://schemas.openxmlformats.org/officeDocument/2006/relationships/chart" Target="../charts/chart41.xml"/><Relationship Id="rId1" Type="http://schemas.openxmlformats.org/officeDocument/2006/relationships/chart" Target="../charts/chart40.xml"/></Relationships>
</file>

<file path=xl/drawings/_rels/drawing7.xml.rels><?xml version="1.0" encoding="UTF-8" standalone="yes"?>
<Relationships xmlns="http://schemas.openxmlformats.org/package/2006/relationships"><Relationship Id="rId3" Type="http://schemas.openxmlformats.org/officeDocument/2006/relationships/chart" Target="../charts/chart44.xml"/><Relationship Id="rId2" Type="http://schemas.openxmlformats.org/officeDocument/2006/relationships/chart" Target="../charts/chart43.xml"/><Relationship Id="rId1" Type="http://schemas.openxmlformats.org/officeDocument/2006/relationships/chart" Target="../charts/chart42.xml"/><Relationship Id="rId6" Type="http://schemas.openxmlformats.org/officeDocument/2006/relationships/image" Target="../media/image2.png"/><Relationship Id="rId5" Type="http://schemas.openxmlformats.org/officeDocument/2006/relationships/chart" Target="../charts/chart46.xml"/><Relationship Id="rId4" Type="http://schemas.openxmlformats.org/officeDocument/2006/relationships/chart" Target="../charts/chart45.xml"/></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0</xdr:row>
      <xdr:rowOff>0</xdr:rowOff>
    </xdr:from>
    <xdr:to>
      <xdr:col>1</xdr:col>
      <xdr:colOff>751757</xdr:colOff>
      <xdr:row>4</xdr:row>
      <xdr:rowOff>219941</xdr:rowOff>
    </xdr:to>
    <xdr:pic>
      <xdr:nvPicPr>
        <xdr:cNvPr id="2" name="Imagem 1">
          <a:extLst>
            <a:ext uri="{FF2B5EF4-FFF2-40B4-BE49-F238E27FC236}">
              <a16:creationId xmlns:a16="http://schemas.microsoft.com/office/drawing/2014/main" id="{716521B6-4E34-484F-8F75-E1E7A58C409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0"/>
          <a:ext cx="3285407" cy="128674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11</xdr:col>
      <xdr:colOff>288469</xdr:colOff>
      <xdr:row>28</xdr:row>
      <xdr:rowOff>0</xdr:rowOff>
    </xdr:from>
    <xdr:to>
      <xdr:col>21</xdr:col>
      <xdr:colOff>238124</xdr:colOff>
      <xdr:row>39</xdr:row>
      <xdr:rowOff>1362</xdr:rowOff>
    </xdr:to>
    <xdr:graphicFrame macro="">
      <xdr:nvGraphicFramePr>
        <xdr:cNvPr id="14" name="Gráfico 13">
          <a:extLst>
            <a:ext uri="{FF2B5EF4-FFF2-40B4-BE49-F238E27FC236}">
              <a16:creationId xmlns:a16="http://schemas.microsoft.com/office/drawing/2014/main" id="{00000000-0008-0000-0100-00000E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163284</xdr:colOff>
      <xdr:row>11</xdr:row>
      <xdr:rowOff>182938</xdr:rowOff>
    </xdr:from>
    <xdr:to>
      <xdr:col>14</xdr:col>
      <xdr:colOff>420963</xdr:colOff>
      <xdr:row>24</xdr:row>
      <xdr:rowOff>41563</xdr:rowOff>
    </xdr:to>
    <xdr:graphicFrame macro="">
      <xdr:nvGraphicFramePr>
        <xdr:cNvPr id="4" name="Gráfico 3">
          <a:extLst>
            <a:ext uri="{FF2B5EF4-FFF2-40B4-BE49-F238E27FC236}">
              <a16:creationId xmlns:a16="http://schemas.microsoft.com/office/drawing/2014/main" id="{00000000-0008-0000-0100-000004000000}"/>
            </a:ext>
            <a:ext uri="{147F2762-F138-4A5C-976F-8EAC2B608ADB}">
              <a16:predDERef xmlns:a16="http://schemas.microsoft.com/office/drawing/2014/main" pred="{00000000-0008-0000-0100-00000E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14</xdr:col>
      <xdr:colOff>550332</xdr:colOff>
      <xdr:row>11</xdr:row>
      <xdr:rowOff>182938</xdr:rowOff>
    </xdr:from>
    <xdr:to>
      <xdr:col>22</xdr:col>
      <xdr:colOff>336864</xdr:colOff>
      <xdr:row>24</xdr:row>
      <xdr:rowOff>41563</xdr:rowOff>
    </xdr:to>
    <xdr:graphicFrame macro="">
      <xdr:nvGraphicFramePr>
        <xdr:cNvPr id="10" name="Gráfico 9">
          <a:extLst>
            <a:ext uri="{FF2B5EF4-FFF2-40B4-BE49-F238E27FC236}">
              <a16:creationId xmlns:a16="http://schemas.microsoft.com/office/drawing/2014/main" id="{00000000-0008-0000-0100-00000A000000}"/>
            </a:ext>
            <a:ext uri="{147F2762-F138-4A5C-976F-8EAC2B608ADB}">
              <a16:predDERef xmlns:a16="http://schemas.microsoft.com/office/drawing/2014/main" pred="{00000000-0008-0000-01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11</xdr:col>
      <xdr:colOff>193219</xdr:colOff>
      <xdr:row>28</xdr:row>
      <xdr:rowOff>0</xdr:rowOff>
    </xdr:from>
    <xdr:to>
      <xdr:col>21</xdr:col>
      <xdr:colOff>142874</xdr:colOff>
      <xdr:row>39</xdr:row>
      <xdr:rowOff>0</xdr:rowOff>
    </xdr:to>
    <xdr:graphicFrame macro="">
      <xdr:nvGraphicFramePr>
        <xdr:cNvPr id="2" name="Gráfico 1">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163284</xdr:colOff>
      <xdr:row>11</xdr:row>
      <xdr:rowOff>182938</xdr:rowOff>
    </xdr:from>
    <xdr:to>
      <xdr:col>14</xdr:col>
      <xdr:colOff>420963</xdr:colOff>
      <xdr:row>24</xdr:row>
      <xdr:rowOff>41563</xdr:rowOff>
    </xdr:to>
    <xdr:graphicFrame macro="">
      <xdr:nvGraphicFramePr>
        <xdr:cNvPr id="3" name="Gráfico 2">
          <a:extLst>
            <a:ext uri="{FF2B5EF4-FFF2-40B4-BE49-F238E27FC236}">
              <a16:creationId xmlns:a16="http://schemas.microsoft.com/office/drawing/2014/main" id="{00000000-0008-0000-0300-000003000000}"/>
            </a:ext>
            <a:ext uri="{147F2762-F138-4A5C-976F-8EAC2B608ADB}">
              <a16:predDERef xmlns:a16="http://schemas.microsoft.com/office/drawing/2014/main" pre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14</xdr:col>
      <xdr:colOff>550332</xdr:colOff>
      <xdr:row>11</xdr:row>
      <xdr:rowOff>182938</xdr:rowOff>
    </xdr:from>
    <xdr:to>
      <xdr:col>22</xdr:col>
      <xdr:colOff>336864</xdr:colOff>
      <xdr:row>24</xdr:row>
      <xdr:rowOff>41563</xdr:rowOff>
    </xdr:to>
    <xdr:graphicFrame macro="">
      <xdr:nvGraphicFramePr>
        <xdr:cNvPr id="4" name="Gráfico 3">
          <a:extLst>
            <a:ext uri="{FF2B5EF4-FFF2-40B4-BE49-F238E27FC236}">
              <a16:creationId xmlns:a16="http://schemas.microsoft.com/office/drawing/2014/main" id="{00000000-0008-0000-0300-000004000000}"/>
            </a:ext>
            <a:ext uri="{147F2762-F138-4A5C-976F-8EAC2B608ADB}">
              <a16:predDERef xmlns:a16="http://schemas.microsoft.com/office/drawing/2014/main" pre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193219</xdr:colOff>
      <xdr:row>28</xdr:row>
      <xdr:rowOff>0</xdr:rowOff>
    </xdr:from>
    <xdr:to>
      <xdr:col>21</xdr:col>
      <xdr:colOff>142874</xdr:colOff>
      <xdr:row>39</xdr:row>
      <xdr:rowOff>0</xdr:rowOff>
    </xdr:to>
    <xdr:graphicFrame macro="">
      <xdr:nvGraphicFramePr>
        <xdr:cNvPr id="5" name="Gráfico 4">
          <a:extLst>
            <a:ext uri="{FF2B5EF4-FFF2-40B4-BE49-F238E27FC236}">
              <a16:creationId xmlns:a16="http://schemas.microsoft.com/office/drawing/2014/main" id="{BDB871B4-0E0A-4AAD-8902-099D5EFCFC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163284</xdr:colOff>
      <xdr:row>11</xdr:row>
      <xdr:rowOff>182938</xdr:rowOff>
    </xdr:from>
    <xdr:to>
      <xdr:col>14</xdr:col>
      <xdr:colOff>420963</xdr:colOff>
      <xdr:row>24</xdr:row>
      <xdr:rowOff>41563</xdr:rowOff>
    </xdr:to>
    <xdr:graphicFrame macro="">
      <xdr:nvGraphicFramePr>
        <xdr:cNvPr id="6" name="Gráfico 5">
          <a:extLst>
            <a:ext uri="{FF2B5EF4-FFF2-40B4-BE49-F238E27FC236}">
              <a16:creationId xmlns:a16="http://schemas.microsoft.com/office/drawing/2014/main" id="{8439905A-6134-4537-9D4D-14B993579E2D}"/>
            </a:ext>
            <a:ext uri="{147F2762-F138-4A5C-976F-8EAC2B608ADB}">
              <a16:predDERef xmlns:a16="http://schemas.microsoft.com/office/drawing/2014/main" pred="{00000000-0008-0000-01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14</xdr:col>
      <xdr:colOff>550332</xdr:colOff>
      <xdr:row>11</xdr:row>
      <xdr:rowOff>182938</xdr:rowOff>
    </xdr:from>
    <xdr:to>
      <xdr:col>22</xdr:col>
      <xdr:colOff>336864</xdr:colOff>
      <xdr:row>24</xdr:row>
      <xdr:rowOff>41563</xdr:rowOff>
    </xdr:to>
    <xdr:graphicFrame macro="">
      <xdr:nvGraphicFramePr>
        <xdr:cNvPr id="7" name="Gráfico 6">
          <a:extLst>
            <a:ext uri="{FF2B5EF4-FFF2-40B4-BE49-F238E27FC236}">
              <a16:creationId xmlns:a16="http://schemas.microsoft.com/office/drawing/2014/main" id="{BD3197D0-2F83-4E42-A82A-C4B96389D19C}"/>
            </a:ext>
            <a:ext uri="{147F2762-F138-4A5C-976F-8EAC2B608ADB}">
              <a16:predDERef xmlns:a16="http://schemas.microsoft.com/office/drawing/2014/main" pre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11</xdr:col>
      <xdr:colOff>193219</xdr:colOff>
      <xdr:row>28</xdr:row>
      <xdr:rowOff>0</xdr:rowOff>
    </xdr:from>
    <xdr:to>
      <xdr:col>21</xdr:col>
      <xdr:colOff>142874</xdr:colOff>
      <xdr:row>39</xdr:row>
      <xdr:rowOff>0</xdr:rowOff>
    </xdr:to>
    <xdr:graphicFrame macro="">
      <xdr:nvGraphicFramePr>
        <xdr:cNvPr id="8" name="Gráfico 7">
          <a:extLst>
            <a:ext uri="{FF2B5EF4-FFF2-40B4-BE49-F238E27FC236}">
              <a16:creationId xmlns:a16="http://schemas.microsoft.com/office/drawing/2014/main" id="{7B205A80-F0D8-4E54-9192-5BA6114734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7</xdr:col>
      <xdr:colOff>163284</xdr:colOff>
      <xdr:row>11</xdr:row>
      <xdr:rowOff>182938</xdr:rowOff>
    </xdr:from>
    <xdr:to>
      <xdr:col>14</xdr:col>
      <xdr:colOff>420963</xdr:colOff>
      <xdr:row>24</xdr:row>
      <xdr:rowOff>41563</xdr:rowOff>
    </xdr:to>
    <xdr:graphicFrame macro="">
      <xdr:nvGraphicFramePr>
        <xdr:cNvPr id="9" name="Gráfico 8">
          <a:extLst>
            <a:ext uri="{FF2B5EF4-FFF2-40B4-BE49-F238E27FC236}">
              <a16:creationId xmlns:a16="http://schemas.microsoft.com/office/drawing/2014/main" id="{20F97E88-C551-45E8-899B-2C9F761A63D4}"/>
            </a:ext>
            <a:ext uri="{147F2762-F138-4A5C-976F-8EAC2B608ADB}">
              <a16:predDERef xmlns:a16="http://schemas.microsoft.com/office/drawing/2014/main" pred="{00000000-0008-0000-01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14</xdr:col>
      <xdr:colOff>550332</xdr:colOff>
      <xdr:row>11</xdr:row>
      <xdr:rowOff>182938</xdr:rowOff>
    </xdr:from>
    <xdr:to>
      <xdr:col>22</xdr:col>
      <xdr:colOff>336864</xdr:colOff>
      <xdr:row>24</xdr:row>
      <xdr:rowOff>41563</xdr:rowOff>
    </xdr:to>
    <xdr:graphicFrame macro="">
      <xdr:nvGraphicFramePr>
        <xdr:cNvPr id="10" name="Gráfico 9">
          <a:extLst>
            <a:ext uri="{FF2B5EF4-FFF2-40B4-BE49-F238E27FC236}">
              <a16:creationId xmlns:a16="http://schemas.microsoft.com/office/drawing/2014/main" id="{4037C84C-7D64-49D3-815C-2F61A9C566AD}"/>
            </a:ext>
            <a:ext uri="{147F2762-F138-4A5C-976F-8EAC2B608ADB}">
              <a16:predDERef xmlns:a16="http://schemas.microsoft.com/office/drawing/2014/main" pre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11</xdr:col>
      <xdr:colOff>193219</xdr:colOff>
      <xdr:row>28</xdr:row>
      <xdr:rowOff>0</xdr:rowOff>
    </xdr:from>
    <xdr:to>
      <xdr:col>21</xdr:col>
      <xdr:colOff>142874</xdr:colOff>
      <xdr:row>40</xdr:row>
      <xdr:rowOff>201387</xdr:rowOff>
    </xdr:to>
    <xdr:graphicFrame macro="">
      <xdr:nvGraphicFramePr>
        <xdr:cNvPr id="2" name="Gráfico 1">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163284</xdr:colOff>
      <xdr:row>11</xdr:row>
      <xdr:rowOff>182938</xdr:rowOff>
    </xdr:from>
    <xdr:to>
      <xdr:col>14</xdr:col>
      <xdr:colOff>420963</xdr:colOff>
      <xdr:row>24</xdr:row>
      <xdr:rowOff>41563</xdr:rowOff>
    </xdr:to>
    <xdr:graphicFrame macro="">
      <xdr:nvGraphicFramePr>
        <xdr:cNvPr id="3" name="Gráfico 2">
          <a:extLst>
            <a:ext uri="{FF2B5EF4-FFF2-40B4-BE49-F238E27FC236}">
              <a16:creationId xmlns:a16="http://schemas.microsoft.com/office/drawing/2014/main" id="{00000000-0008-0000-0500-000003000000}"/>
            </a:ext>
            <a:ext uri="{147F2762-F138-4A5C-976F-8EAC2B608ADB}">
              <a16:predDERef xmlns:a16="http://schemas.microsoft.com/office/drawing/2014/main" pre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14</xdr:col>
      <xdr:colOff>550332</xdr:colOff>
      <xdr:row>11</xdr:row>
      <xdr:rowOff>182938</xdr:rowOff>
    </xdr:from>
    <xdr:to>
      <xdr:col>22</xdr:col>
      <xdr:colOff>336864</xdr:colOff>
      <xdr:row>24</xdr:row>
      <xdr:rowOff>41563</xdr:rowOff>
    </xdr:to>
    <xdr:graphicFrame macro="">
      <xdr:nvGraphicFramePr>
        <xdr:cNvPr id="4" name="Gráfico 3">
          <a:extLst>
            <a:ext uri="{FF2B5EF4-FFF2-40B4-BE49-F238E27FC236}">
              <a16:creationId xmlns:a16="http://schemas.microsoft.com/office/drawing/2014/main" id="{00000000-0008-0000-0500-000004000000}"/>
            </a:ext>
            <a:ext uri="{147F2762-F138-4A5C-976F-8EAC2B608ADB}">
              <a16:predDERef xmlns:a16="http://schemas.microsoft.com/office/drawing/2014/main" pred="{00000000-0008-0000-0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193219</xdr:colOff>
      <xdr:row>28</xdr:row>
      <xdr:rowOff>0</xdr:rowOff>
    </xdr:from>
    <xdr:to>
      <xdr:col>21</xdr:col>
      <xdr:colOff>142874</xdr:colOff>
      <xdr:row>40</xdr:row>
      <xdr:rowOff>201387</xdr:rowOff>
    </xdr:to>
    <xdr:graphicFrame macro="">
      <xdr:nvGraphicFramePr>
        <xdr:cNvPr id="5" name="Gráfico 4">
          <a:extLst>
            <a:ext uri="{FF2B5EF4-FFF2-40B4-BE49-F238E27FC236}">
              <a16:creationId xmlns:a16="http://schemas.microsoft.com/office/drawing/2014/main" id="{B74B834D-24B1-4564-B3E6-3BC559CC8C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163284</xdr:colOff>
      <xdr:row>11</xdr:row>
      <xdr:rowOff>182938</xdr:rowOff>
    </xdr:from>
    <xdr:to>
      <xdr:col>14</xdr:col>
      <xdr:colOff>420963</xdr:colOff>
      <xdr:row>24</xdr:row>
      <xdr:rowOff>41563</xdr:rowOff>
    </xdr:to>
    <xdr:graphicFrame macro="">
      <xdr:nvGraphicFramePr>
        <xdr:cNvPr id="6" name="Gráfico 5">
          <a:extLst>
            <a:ext uri="{FF2B5EF4-FFF2-40B4-BE49-F238E27FC236}">
              <a16:creationId xmlns:a16="http://schemas.microsoft.com/office/drawing/2014/main" id="{8099D43E-18D8-45BE-A0A5-5645E2B0C02B}"/>
            </a:ext>
            <a:ext uri="{147F2762-F138-4A5C-976F-8EAC2B608ADB}">
              <a16:predDERef xmlns:a16="http://schemas.microsoft.com/office/drawing/2014/main" pre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14</xdr:col>
      <xdr:colOff>550332</xdr:colOff>
      <xdr:row>11</xdr:row>
      <xdr:rowOff>182938</xdr:rowOff>
    </xdr:from>
    <xdr:to>
      <xdr:col>22</xdr:col>
      <xdr:colOff>336864</xdr:colOff>
      <xdr:row>24</xdr:row>
      <xdr:rowOff>41563</xdr:rowOff>
    </xdr:to>
    <xdr:graphicFrame macro="">
      <xdr:nvGraphicFramePr>
        <xdr:cNvPr id="7" name="Gráfico 6">
          <a:extLst>
            <a:ext uri="{FF2B5EF4-FFF2-40B4-BE49-F238E27FC236}">
              <a16:creationId xmlns:a16="http://schemas.microsoft.com/office/drawing/2014/main" id="{C5340D42-D3F9-476E-B7D3-F4DBA6645091}"/>
            </a:ext>
            <a:ext uri="{147F2762-F138-4A5C-976F-8EAC2B608ADB}">
              <a16:predDERef xmlns:a16="http://schemas.microsoft.com/office/drawing/2014/main" pre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11</xdr:col>
      <xdr:colOff>193219</xdr:colOff>
      <xdr:row>28</xdr:row>
      <xdr:rowOff>0</xdr:rowOff>
    </xdr:from>
    <xdr:to>
      <xdr:col>21</xdr:col>
      <xdr:colOff>142874</xdr:colOff>
      <xdr:row>40</xdr:row>
      <xdr:rowOff>201387</xdr:rowOff>
    </xdr:to>
    <xdr:graphicFrame macro="">
      <xdr:nvGraphicFramePr>
        <xdr:cNvPr id="8" name="Gráfico 7">
          <a:extLst>
            <a:ext uri="{FF2B5EF4-FFF2-40B4-BE49-F238E27FC236}">
              <a16:creationId xmlns:a16="http://schemas.microsoft.com/office/drawing/2014/main" id="{4F39F9BC-1F99-4ABB-8A00-E483FA43A3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7</xdr:col>
      <xdr:colOff>163284</xdr:colOff>
      <xdr:row>11</xdr:row>
      <xdr:rowOff>182938</xdr:rowOff>
    </xdr:from>
    <xdr:to>
      <xdr:col>14</xdr:col>
      <xdr:colOff>420963</xdr:colOff>
      <xdr:row>24</xdr:row>
      <xdr:rowOff>41563</xdr:rowOff>
    </xdr:to>
    <xdr:graphicFrame macro="">
      <xdr:nvGraphicFramePr>
        <xdr:cNvPr id="9" name="Gráfico 8">
          <a:extLst>
            <a:ext uri="{FF2B5EF4-FFF2-40B4-BE49-F238E27FC236}">
              <a16:creationId xmlns:a16="http://schemas.microsoft.com/office/drawing/2014/main" id="{38A139D3-42BE-4DA6-AF88-B03897D8859A}"/>
            </a:ext>
            <a:ext uri="{147F2762-F138-4A5C-976F-8EAC2B608ADB}">
              <a16:predDERef xmlns:a16="http://schemas.microsoft.com/office/drawing/2014/main" pred="{00000000-0008-0000-01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14</xdr:col>
      <xdr:colOff>550332</xdr:colOff>
      <xdr:row>11</xdr:row>
      <xdr:rowOff>182938</xdr:rowOff>
    </xdr:from>
    <xdr:to>
      <xdr:col>22</xdr:col>
      <xdr:colOff>336864</xdr:colOff>
      <xdr:row>24</xdr:row>
      <xdr:rowOff>41563</xdr:rowOff>
    </xdr:to>
    <xdr:graphicFrame macro="">
      <xdr:nvGraphicFramePr>
        <xdr:cNvPr id="10" name="Gráfico 9">
          <a:extLst>
            <a:ext uri="{FF2B5EF4-FFF2-40B4-BE49-F238E27FC236}">
              <a16:creationId xmlns:a16="http://schemas.microsoft.com/office/drawing/2014/main" id="{6CBBD708-EF1A-46AF-B48B-4B574E077F58}"/>
            </a:ext>
            <a:ext uri="{147F2762-F138-4A5C-976F-8EAC2B608ADB}">
              <a16:predDERef xmlns:a16="http://schemas.microsoft.com/office/drawing/2014/main" pre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11</xdr:col>
      <xdr:colOff>193219</xdr:colOff>
      <xdr:row>28</xdr:row>
      <xdr:rowOff>0</xdr:rowOff>
    </xdr:from>
    <xdr:to>
      <xdr:col>21</xdr:col>
      <xdr:colOff>142874</xdr:colOff>
      <xdr:row>40</xdr:row>
      <xdr:rowOff>201387</xdr:rowOff>
    </xdr:to>
    <xdr:graphicFrame macro="">
      <xdr:nvGraphicFramePr>
        <xdr:cNvPr id="11" name="Gráfico 10">
          <a:extLst>
            <a:ext uri="{FF2B5EF4-FFF2-40B4-BE49-F238E27FC236}">
              <a16:creationId xmlns:a16="http://schemas.microsoft.com/office/drawing/2014/main" id="{E39B93AC-40CB-41A3-B977-042C3D9AFE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7</xdr:col>
      <xdr:colOff>163284</xdr:colOff>
      <xdr:row>11</xdr:row>
      <xdr:rowOff>182938</xdr:rowOff>
    </xdr:from>
    <xdr:to>
      <xdr:col>14</xdr:col>
      <xdr:colOff>420963</xdr:colOff>
      <xdr:row>24</xdr:row>
      <xdr:rowOff>41563</xdr:rowOff>
    </xdr:to>
    <xdr:graphicFrame macro="">
      <xdr:nvGraphicFramePr>
        <xdr:cNvPr id="12" name="Gráfico 11">
          <a:extLst>
            <a:ext uri="{FF2B5EF4-FFF2-40B4-BE49-F238E27FC236}">
              <a16:creationId xmlns:a16="http://schemas.microsoft.com/office/drawing/2014/main" id="{D4E28BEC-9CE8-4C49-B318-2B256AB732A0}"/>
            </a:ext>
            <a:ext uri="{147F2762-F138-4A5C-976F-8EAC2B608ADB}">
              <a16:predDERef xmlns:a16="http://schemas.microsoft.com/office/drawing/2014/main" pred="{00000000-0008-0000-01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14</xdr:col>
      <xdr:colOff>550332</xdr:colOff>
      <xdr:row>11</xdr:row>
      <xdr:rowOff>182938</xdr:rowOff>
    </xdr:from>
    <xdr:to>
      <xdr:col>22</xdr:col>
      <xdr:colOff>336864</xdr:colOff>
      <xdr:row>24</xdr:row>
      <xdr:rowOff>41563</xdr:rowOff>
    </xdr:to>
    <xdr:graphicFrame macro="">
      <xdr:nvGraphicFramePr>
        <xdr:cNvPr id="13" name="Gráfico 12">
          <a:extLst>
            <a:ext uri="{FF2B5EF4-FFF2-40B4-BE49-F238E27FC236}">
              <a16:creationId xmlns:a16="http://schemas.microsoft.com/office/drawing/2014/main" id="{51C933D6-3B96-4D17-AC82-16F365F05C1B}"/>
            </a:ext>
            <a:ext uri="{147F2762-F138-4A5C-976F-8EAC2B608ADB}">
              <a16:predDERef xmlns:a16="http://schemas.microsoft.com/office/drawing/2014/main" pre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11</xdr:col>
      <xdr:colOff>193219</xdr:colOff>
      <xdr:row>28</xdr:row>
      <xdr:rowOff>0</xdr:rowOff>
    </xdr:from>
    <xdr:to>
      <xdr:col>21</xdr:col>
      <xdr:colOff>142874</xdr:colOff>
      <xdr:row>40</xdr:row>
      <xdr:rowOff>201387</xdr:rowOff>
    </xdr:to>
    <xdr:graphicFrame macro="">
      <xdr:nvGraphicFramePr>
        <xdr:cNvPr id="2" name="Gráfico 1">
          <a:extLst>
            <a:ext uri="{FF2B5EF4-FFF2-40B4-BE49-F238E27FC236}">
              <a16:creationId xmlns:a16="http://schemas.microsoft.com/office/drawing/2014/main" id="{00000000-0008-0000-0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163284</xdr:colOff>
      <xdr:row>11</xdr:row>
      <xdr:rowOff>182938</xdr:rowOff>
    </xdr:from>
    <xdr:to>
      <xdr:col>14</xdr:col>
      <xdr:colOff>420963</xdr:colOff>
      <xdr:row>24</xdr:row>
      <xdr:rowOff>41563</xdr:rowOff>
    </xdr:to>
    <xdr:graphicFrame macro="">
      <xdr:nvGraphicFramePr>
        <xdr:cNvPr id="3" name="Gráfico 2">
          <a:extLst>
            <a:ext uri="{FF2B5EF4-FFF2-40B4-BE49-F238E27FC236}">
              <a16:creationId xmlns:a16="http://schemas.microsoft.com/office/drawing/2014/main" id="{00000000-0008-0000-0700-000003000000}"/>
            </a:ext>
            <a:ext uri="{147F2762-F138-4A5C-976F-8EAC2B608ADB}">
              <a16:predDERef xmlns:a16="http://schemas.microsoft.com/office/drawing/2014/main" pred="{00000000-0008-0000-0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14</xdr:col>
      <xdr:colOff>550332</xdr:colOff>
      <xdr:row>11</xdr:row>
      <xdr:rowOff>182938</xdr:rowOff>
    </xdr:from>
    <xdr:to>
      <xdr:col>22</xdr:col>
      <xdr:colOff>336864</xdr:colOff>
      <xdr:row>24</xdr:row>
      <xdr:rowOff>41563</xdr:rowOff>
    </xdr:to>
    <xdr:graphicFrame macro="">
      <xdr:nvGraphicFramePr>
        <xdr:cNvPr id="4" name="Gráfico 3">
          <a:extLst>
            <a:ext uri="{FF2B5EF4-FFF2-40B4-BE49-F238E27FC236}">
              <a16:creationId xmlns:a16="http://schemas.microsoft.com/office/drawing/2014/main" id="{00000000-0008-0000-0700-000004000000}"/>
            </a:ext>
            <a:ext uri="{147F2762-F138-4A5C-976F-8EAC2B608ADB}">
              <a16:predDERef xmlns:a16="http://schemas.microsoft.com/office/drawing/2014/main" pred="{00000000-0008-0000-07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193219</xdr:colOff>
      <xdr:row>28</xdr:row>
      <xdr:rowOff>0</xdr:rowOff>
    </xdr:from>
    <xdr:to>
      <xdr:col>21</xdr:col>
      <xdr:colOff>142874</xdr:colOff>
      <xdr:row>40</xdr:row>
      <xdr:rowOff>201387</xdr:rowOff>
    </xdr:to>
    <xdr:graphicFrame macro="">
      <xdr:nvGraphicFramePr>
        <xdr:cNvPr id="5" name="Gráfico 4">
          <a:extLst>
            <a:ext uri="{FF2B5EF4-FFF2-40B4-BE49-F238E27FC236}">
              <a16:creationId xmlns:a16="http://schemas.microsoft.com/office/drawing/2014/main" id="{25951DC1-DA71-40F4-9266-BA243D8D33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163284</xdr:colOff>
      <xdr:row>11</xdr:row>
      <xdr:rowOff>182938</xdr:rowOff>
    </xdr:from>
    <xdr:to>
      <xdr:col>14</xdr:col>
      <xdr:colOff>420963</xdr:colOff>
      <xdr:row>24</xdr:row>
      <xdr:rowOff>41563</xdr:rowOff>
    </xdr:to>
    <xdr:graphicFrame macro="">
      <xdr:nvGraphicFramePr>
        <xdr:cNvPr id="6" name="Gráfico 5">
          <a:extLst>
            <a:ext uri="{FF2B5EF4-FFF2-40B4-BE49-F238E27FC236}">
              <a16:creationId xmlns:a16="http://schemas.microsoft.com/office/drawing/2014/main" id="{B72739C1-43E5-442F-9B88-02215B00B68C}"/>
            </a:ext>
            <a:ext uri="{147F2762-F138-4A5C-976F-8EAC2B608ADB}">
              <a16:predDERef xmlns:a16="http://schemas.microsoft.com/office/drawing/2014/main" pre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14</xdr:col>
      <xdr:colOff>550332</xdr:colOff>
      <xdr:row>11</xdr:row>
      <xdr:rowOff>182938</xdr:rowOff>
    </xdr:from>
    <xdr:to>
      <xdr:col>22</xdr:col>
      <xdr:colOff>336864</xdr:colOff>
      <xdr:row>24</xdr:row>
      <xdr:rowOff>41563</xdr:rowOff>
    </xdr:to>
    <xdr:graphicFrame macro="">
      <xdr:nvGraphicFramePr>
        <xdr:cNvPr id="7" name="Gráfico 6">
          <a:extLst>
            <a:ext uri="{FF2B5EF4-FFF2-40B4-BE49-F238E27FC236}">
              <a16:creationId xmlns:a16="http://schemas.microsoft.com/office/drawing/2014/main" id="{FE09D77A-2D52-4B96-A7CD-18E84B7AEA3A}"/>
            </a:ext>
            <a:ext uri="{147F2762-F138-4A5C-976F-8EAC2B608ADB}">
              <a16:predDERef xmlns:a16="http://schemas.microsoft.com/office/drawing/2014/main" pred="{00000000-0008-0000-0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11</xdr:col>
      <xdr:colOff>193219</xdr:colOff>
      <xdr:row>28</xdr:row>
      <xdr:rowOff>0</xdr:rowOff>
    </xdr:from>
    <xdr:to>
      <xdr:col>21</xdr:col>
      <xdr:colOff>142874</xdr:colOff>
      <xdr:row>40</xdr:row>
      <xdr:rowOff>201387</xdr:rowOff>
    </xdr:to>
    <xdr:graphicFrame macro="">
      <xdr:nvGraphicFramePr>
        <xdr:cNvPr id="8" name="Gráfico 7">
          <a:extLst>
            <a:ext uri="{FF2B5EF4-FFF2-40B4-BE49-F238E27FC236}">
              <a16:creationId xmlns:a16="http://schemas.microsoft.com/office/drawing/2014/main" id="{D23E0B64-AF38-4573-BDA3-91EE52C404F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7</xdr:col>
      <xdr:colOff>163284</xdr:colOff>
      <xdr:row>11</xdr:row>
      <xdr:rowOff>182938</xdr:rowOff>
    </xdr:from>
    <xdr:to>
      <xdr:col>14</xdr:col>
      <xdr:colOff>420963</xdr:colOff>
      <xdr:row>24</xdr:row>
      <xdr:rowOff>41563</xdr:rowOff>
    </xdr:to>
    <xdr:graphicFrame macro="">
      <xdr:nvGraphicFramePr>
        <xdr:cNvPr id="9" name="Gráfico 8">
          <a:extLst>
            <a:ext uri="{FF2B5EF4-FFF2-40B4-BE49-F238E27FC236}">
              <a16:creationId xmlns:a16="http://schemas.microsoft.com/office/drawing/2014/main" id="{DA9F1785-AA1F-4260-9E94-90B171812C10}"/>
            </a:ext>
            <a:ext uri="{147F2762-F138-4A5C-976F-8EAC2B608ADB}">
              <a16:predDERef xmlns:a16="http://schemas.microsoft.com/office/drawing/2014/main" pre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14</xdr:col>
      <xdr:colOff>550332</xdr:colOff>
      <xdr:row>11</xdr:row>
      <xdr:rowOff>182938</xdr:rowOff>
    </xdr:from>
    <xdr:to>
      <xdr:col>22</xdr:col>
      <xdr:colOff>336864</xdr:colOff>
      <xdr:row>24</xdr:row>
      <xdr:rowOff>41563</xdr:rowOff>
    </xdr:to>
    <xdr:graphicFrame macro="">
      <xdr:nvGraphicFramePr>
        <xdr:cNvPr id="10" name="Gráfico 9">
          <a:extLst>
            <a:ext uri="{FF2B5EF4-FFF2-40B4-BE49-F238E27FC236}">
              <a16:creationId xmlns:a16="http://schemas.microsoft.com/office/drawing/2014/main" id="{D52BA9D5-66C6-45E6-A653-74B36CD23501}"/>
            </a:ext>
            <a:ext uri="{147F2762-F138-4A5C-976F-8EAC2B608ADB}">
              <a16:predDERef xmlns:a16="http://schemas.microsoft.com/office/drawing/2014/main" pre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11</xdr:col>
      <xdr:colOff>193219</xdr:colOff>
      <xdr:row>28</xdr:row>
      <xdr:rowOff>0</xdr:rowOff>
    </xdr:from>
    <xdr:to>
      <xdr:col>21</xdr:col>
      <xdr:colOff>142874</xdr:colOff>
      <xdr:row>40</xdr:row>
      <xdr:rowOff>201387</xdr:rowOff>
    </xdr:to>
    <xdr:graphicFrame macro="">
      <xdr:nvGraphicFramePr>
        <xdr:cNvPr id="11" name="Gráfico 10">
          <a:extLst>
            <a:ext uri="{FF2B5EF4-FFF2-40B4-BE49-F238E27FC236}">
              <a16:creationId xmlns:a16="http://schemas.microsoft.com/office/drawing/2014/main" id="{BA815D08-30B9-418D-A283-47C01E80A8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7</xdr:col>
      <xdr:colOff>163284</xdr:colOff>
      <xdr:row>11</xdr:row>
      <xdr:rowOff>182938</xdr:rowOff>
    </xdr:from>
    <xdr:to>
      <xdr:col>14</xdr:col>
      <xdr:colOff>420963</xdr:colOff>
      <xdr:row>24</xdr:row>
      <xdr:rowOff>41563</xdr:rowOff>
    </xdr:to>
    <xdr:graphicFrame macro="">
      <xdr:nvGraphicFramePr>
        <xdr:cNvPr id="12" name="Gráfico 11">
          <a:extLst>
            <a:ext uri="{FF2B5EF4-FFF2-40B4-BE49-F238E27FC236}">
              <a16:creationId xmlns:a16="http://schemas.microsoft.com/office/drawing/2014/main" id="{282C06FF-F70C-455A-96CA-DB041CEF3959}"/>
            </a:ext>
            <a:ext uri="{147F2762-F138-4A5C-976F-8EAC2B608ADB}">
              <a16:predDERef xmlns:a16="http://schemas.microsoft.com/office/drawing/2014/main" pred="{00000000-0008-0000-01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14</xdr:col>
      <xdr:colOff>550332</xdr:colOff>
      <xdr:row>11</xdr:row>
      <xdr:rowOff>182938</xdr:rowOff>
    </xdr:from>
    <xdr:to>
      <xdr:col>22</xdr:col>
      <xdr:colOff>336864</xdr:colOff>
      <xdr:row>24</xdr:row>
      <xdr:rowOff>41563</xdr:rowOff>
    </xdr:to>
    <xdr:graphicFrame macro="">
      <xdr:nvGraphicFramePr>
        <xdr:cNvPr id="13" name="Gráfico 12">
          <a:extLst>
            <a:ext uri="{FF2B5EF4-FFF2-40B4-BE49-F238E27FC236}">
              <a16:creationId xmlns:a16="http://schemas.microsoft.com/office/drawing/2014/main" id="{6A1622D9-19AF-46C5-8FE3-B21FB714C038}"/>
            </a:ext>
            <a:ext uri="{147F2762-F138-4A5C-976F-8EAC2B608ADB}">
              <a16:predDERef xmlns:a16="http://schemas.microsoft.com/office/drawing/2014/main" pre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11</xdr:col>
      <xdr:colOff>193219</xdr:colOff>
      <xdr:row>28</xdr:row>
      <xdr:rowOff>0</xdr:rowOff>
    </xdr:from>
    <xdr:to>
      <xdr:col>21</xdr:col>
      <xdr:colOff>142874</xdr:colOff>
      <xdr:row>40</xdr:row>
      <xdr:rowOff>201387</xdr:rowOff>
    </xdr:to>
    <xdr:graphicFrame macro="">
      <xdr:nvGraphicFramePr>
        <xdr:cNvPr id="14" name="Gráfico 13">
          <a:extLst>
            <a:ext uri="{FF2B5EF4-FFF2-40B4-BE49-F238E27FC236}">
              <a16:creationId xmlns:a16="http://schemas.microsoft.com/office/drawing/2014/main" id="{D64043A4-315F-4933-B061-BAD422BF57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7</xdr:col>
      <xdr:colOff>163284</xdr:colOff>
      <xdr:row>11</xdr:row>
      <xdr:rowOff>182938</xdr:rowOff>
    </xdr:from>
    <xdr:to>
      <xdr:col>14</xdr:col>
      <xdr:colOff>420963</xdr:colOff>
      <xdr:row>24</xdr:row>
      <xdr:rowOff>41563</xdr:rowOff>
    </xdr:to>
    <xdr:graphicFrame macro="">
      <xdr:nvGraphicFramePr>
        <xdr:cNvPr id="15" name="Gráfico 14">
          <a:extLst>
            <a:ext uri="{FF2B5EF4-FFF2-40B4-BE49-F238E27FC236}">
              <a16:creationId xmlns:a16="http://schemas.microsoft.com/office/drawing/2014/main" id="{18C845C2-9B8A-4EB1-B471-88CCC66C3ADA}"/>
            </a:ext>
            <a:ext uri="{147F2762-F138-4A5C-976F-8EAC2B608ADB}">
              <a16:predDERef xmlns:a16="http://schemas.microsoft.com/office/drawing/2014/main" pred="{00000000-0008-0000-01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14</xdr:col>
      <xdr:colOff>550332</xdr:colOff>
      <xdr:row>11</xdr:row>
      <xdr:rowOff>182938</xdr:rowOff>
    </xdr:from>
    <xdr:to>
      <xdr:col>22</xdr:col>
      <xdr:colOff>336864</xdr:colOff>
      <xdr:row>24</xdr:row>
      <xdr:rowOff>41563</xdr:rowOff>
    </xdr:to>
    <xdr:graphicFrame macro="">
      <xdr:nvGraphicFramePr>
        <xdr:cNvPr id="16" name="Gráfico 15">
          <a:extLst>
            <a:ext uri="{FF2B5EF4-FFF2-40B4-BE49-F238E27FC236}">
              <a16:creationId xmlns:a16="http://schemas.microsoft.com/office/drawing/2014/main" id="{87F67D68-6611-423D-A917-C4D060617602}"/>
            </a:ext>
            <a:ext uri="{147F2762-F138-4A5C-976F-8EAC2B608ADB}">
              <a16:predDERef xmlns:a16="http://schemas.microsoft.com/office/drawing/2014/main" pre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7</xdr:col>
      <xdr:colOff>252752</xdr:colOff>
      <xdr:row>21</xdr:row>
      <xdr:rowOff>404814</xdr:rowOff>
    </xdr:from>
    <xdr:to>
      <xdr:col>16</xdr:col>
      <xdr:colOff>331675</xdr:colOff>
      <xdr:row>34</xdr:row>
      <xdr:rowOff>34699</xdr:rowOff>
    </xdr:to>
    <xdr:graphicFrame macro="">
      <xdr:nvGraphicFramePr>
        <xdr:cNvPr id="2" name="Gráfico 1">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234722</xdr:colOff>
      <xdr:row>10</xdr:row>
      <xdr:rowOff>182937</xdr:rowOff>
    </xdr:from>
    <xdr:to>
      <xdr:col>15</xdr:col>
      <xdr:colOff>285750</xdr:colOff>
      <xdr:row>21</xdr:row>
      <xdr:rowOff>47625</xdr:rowOff>
    </xdr:to>
    <xdr:graphicFrame macro="">
      <xdr:nvGraphicFramePr>
        <xdr:cNvPr id="4" name="Gráfico 3">
          <a:extLst>
            <a:ext uri="{FF2B5EF4-FFF2-40B4-BE49-F238E27FC236}">
              <a16:creationId xmlns:a16="http://schemas.microsoft.com/office/drawing/2014/main" id="{00000000-0008-0000-0900-000004000000}"/>
            </a:ext>
            <a:ext uri="{147F2762-F138-4A5C-976F-8EAC2B608ADB}">
              <a16:predDERef xmlns:a16="http://schemas.microsoft.com/office/drawing/2014/main" pre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12</xdr:col>
      <xdr:colOff>440530</xdr:colOff>
      <xdr:row>14</xdr:row>
      <xdr:rowOff>0</xdr:rowOff>
    </xdr:from>
    <xdr:to>
      <xdr:col>17</xdr:col>
      <xdr:colOff>464436</xdr:colOff>
      <xdr:row>28</xdr:row>
      <xdr:rowOff>93938</xdr:rowOff>
    </xdr:to>
    <xdr:graphicFrame macro="">
      <xdr:nvGraphicFramePr>
        <xdr:cNvPr id="5" name="Gráfico 4">
          <a:extLst>
            <a:ext uri="{FF2B5EF4-FFF2-40B4-BE49-F238E27FC236}">
              <a16:creationId xmlns:a16="http://schemas.microsoft.com/office/drawing/2014/main" id="{B78D5CA3-D587-4897-9508-EB9D49A73F20}"/>
            </a:ext>
            <a:ext uri="{147F2762-F138-4A5C-976F-8EAC2B608ADB}">
              <a16:predDERef xmlns:a16="http://schemas.microsoft.com/office/drawing/2014/main" pre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xdr:col>
      <xdr:colOff>583405</xdr:colOff>
      <xdr:row>14</xdr:row>
      <xdr:rowOff>-1</xdr:rowOff>
    </xdr:from>
    <xdr:to>
      <xdr:col>23</xdr:col>
      <xdr:colOff>93</xdr:colOff>
      <xdr:row>28</xdr:row>
      <xdr:rowOff>93937</xdr:rowOff>
    </xdr:to>
    <xdr:graphicFrame macro="">
      <xdr:nvGraphicFramePr>
        <xdr:cNvPr id="6" name="Gráfico 5">
          <a:extLst>
            <a:ext uri="{FF2B5EF4-FFF2-40B4-BE49-F238E27FC236}">
              <a16:creationId xmlns:a16="http://schemas.microsoft.com/office/drawing/2014/main" id="{2C32F4D4-F068-4325-97D0-D2D985FEA4AA}"/>
            </a:ext>
            <a:ext uri="{147F2762-F138-4A5C-976F-8EAC2B608ADB}">
              <a16:predDERef xmlns:a16="http://schemas.microsoft.com/office/drawing/2014/main" pre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297659</xdr:colOff>
      <xdr:row>14</xdr:row>
      <xdr:rowOff>-1</xdr:rowOff>
    </xdr:from>
    <xdr:to>
      <xdr:col>12</xdr:col>
      <xdr:colOff>321565</xdr:colOff>
      <xdr:row>28</xdr:row>
      <xdr:rowOff>93937</xdr:rowOff>
    </xdr:to>
    <xdr:graphicFrame macro="">
      <xdr:nvGraphicFramePr>
        <xdr:cNvPr id="4" name="Gráfico 3">
          <a:extLst>
            <a:ext uri="{FF2B5EF4-FFF2-40B4-BE49-F238E27FC236}">
              <a16:creationId xmlns:a16="http://schemas.microsoft.com/office/drawing/2014/main" id="{4CE30573-BBE2-4DC5-AA62-DD039F139579}"/>
            </a:ext>
            <a:ext uri="{147F2762-F138-4A5C-976F-8EAC2B608ADB}">
              <a16:predDERef xmlns:a16="http://schemas.microsoft.com/office/drawing/2014/main" pre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3048001</xdr:colOff>
      <xdr:row>14</xdr:row>
      <xdr:rowOff>-1</xdr:rowOff>
    </xdr:from>
    <xdr:to>
      <xdr:col>7</xdr:col>
      <xdr:colOff>166783</xdr:colOff>
      <xdr:row>28</xdr:row>
      <xdr:rowOff>93937</xdr:rowOff>
    </xdr:to>
    <xdr:graphicFrame macro="">
      <xdr:nvGraphicFramePr>
        <xdr:cNvPr id="3" name="Gráfico 2">
          <a:extLst>
            <a:ext uri="{FF2B5EF4-FFF2-40B4-BE49-F238E27FC236}">
              <a16:creationId xmlns:a16="http://schemas.microsoft.com/office/drawing/2014/main" id="{56F2C5F1-9D55-41F7-A1EC-FD4AFF87025A}"/>
            </a:ext>
            <a:ext uri="{147F2762-F138-4A5C-976F-8EAC2B608ADB}">
              <a16:predDERef xmlns:a16="http://schemas.microsoft.com/office/drawing/2014/main" pre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130966</xdr:colOff>
      <xdr:row>13</xdr:row>
      <xdr:rowOff>190497</xdr:rowOff>
    </xdr:from>
    <xdr:to>
      <xdr:col>2</xdr:col>
      <xdr:colOff>2929028</xdr:colOff>
      <xdr:row>28</xdr:row>
      <xdr:rowOff>93935</xdr:rowOff>
    </xdr:to>
    <xdr:graphicFrame macro="">
      <xdr:nvGraphicFramePr>
        <xdr:cNvPr id="2" name="Gráfico 1">
          <a:extLst>
            <a:ext uri="{FF2B5EF4-FFF2-40B4-BE49-F238E27FC236}">
              <a16:creationId xmlns:a16="http://schemas.microsoft.com/office/drawing/2014/main" id="{64A7A51F-DBBE-4899-96E3-751805382DB9}"/>
            </a:ext>
            <a:ext uri="{147F2762-F138-4A5C-976F-8EAC2B608ADB}">
              <a16:predDERef xmlns:a16="http://schemas.microsoft.com/office/drawing/2014/main" pre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14</xdr:col>
      <xdr:colOff>226218</xdr:colOff>
      <xdr:row>6</xdr:row>
      <xdr:rowOff>47625</xdr:rowOff>
    </xdr:from>
    <xdr:to>
      <xdr:col>21</xdr:col>
      <xdr:colOff>38099</xdr:colOff>
      <xdr:row>10</xdr:row>
      <xdr:rowOff>278606</xdr:rowOff>
    </xdr:to>
    <xdr:pic>
      <xdr:nvPicPr>
        <xdr:cNvPr id="16" name="Imagem 15">
          <a:extLst>
            <a:ext uri="{FF2B5EF4-FFF2-40B4-BE49-F238E27FC236}">
              <a16:creationId xmlns:a16="http://schemas.microsoft.com/office/drawing/2014/main" id="{7478B6A0-0F74-450A-98F7-9D684399AE33}"/>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0870406" y="2047875"/>
          <a:ext cx="4062412" cy="1552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quercus.pt/images/GuiaCidadesAmigasPolinizadores.pdf(Avaliar%20se%20esse%20documento%20pode%20ser%20%C3%BAtil);%20Buscar%20recursos%20destinados%20de%20fundos%20ambientais%20para%20a%20implementa%C3%A7%C3%A3o%20de%20a%C3%A7%C3%B5es%20destinadas%20%C3%A0%20prote%C3%A7%C3%A3o%20dos%20polinizadores,%20como%20jardins%20educativos,%20corredores%20verdes%20com%20esp%C3%A9cies%20melit%C3%B3filas,%20substitui%C3%A7%C3%A3o%20de%20esp%C3%A9cies%20danosas%20aos%20polinizadores,%20etc%20(Ver%20a%C3%A7%C3%A3o%202.25%20e%202.26)" TargetMode="External"/><Relationship Id="rId2" Type="http://schemas.openxmlformats.org/officeDocument/2006/relationships/hyperlink" Target="https://quempoliniza.blog/category/polinizacao/paisagismo-amigavel-aos-polinizadores/" TargetMode="External"/><Relationship Id="rId1" Type="http://schemas.openxmlformats.org/officeDocument/2006/relationships/hyperlink" Target="https://br.boell.org/sites/default/files/agrotoxicos-no-brasil-mobile.pdf"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quercus.pt/images/GuiaCidadesAmigasPolinizadores.pdf(Avaliar%20se%20esse%20documento%20pode%20ser%20%C3%BAtil);%20Buscar%20recursos%20destinados%20de%20fundos%20ambientais%20para%20a%20implementa%C3%A7%C3%A3o%20de%20a%C3%A7%C3%B5es%20destinadas%20%C3%A0%20prote%C3%A7%C3%A3o%20dos%20polinizadores,%20como%20jardins%20educativos,%20corredores%20verdes%20com%20esp%C3%A9cies%20melit%C3%B3filas,%20substitui%C3%A7%C3%A3o%20de%20esp%C3%A9cies%20danosas%20aos%20polinizadores,%20etc%20(Ver%20a%C3%A7%C3%A3o%202.25%20e%202.26)" TargetMode="External"/><Relationship Id="rId2" Type="http://schemas.openxmlformats.org/officeDocument/2006/relationships/hyperlink" Target="https://quempoliniza.blog/category/polinizacao/paisagismo-amigavel-aos-polinizadores/" TargetMode="External"/><Relationship Id="rId1" Type="http://schemas.openxmlformats.org/officeDocument/2006/relationships/hyperlink" Target="https://br.boell.org/sites/default/files/agrotoxicos-no-brasil-mobile.pdf" TargetMode="Externa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dimension ref="A1:CL162"/>
  <sheetViews>
    <sheetView zoomScale="80" zoomScaleNormal="80" workbookViewId="0">
      <selection activeCell="A6" sqref="A6:B6"/>
    </sheetView>
  </sheetViews>
  <sheetFormatPr defaultRowHeight="15" x14ac:dyDescent="0.25"/>
  <cols>
    <col min="1" max="1" width="38.42578125" bestFit="1" customWidth="1"/>
    <col min="2" max="2" width="156.7109375" customWidth="1"/>
    <col min="3" max="90" width="9.140625" style="1"/>
  </cols>
  <sheetData>
    <row r="1" spans="1:2" ht="21" customHeight="1" x14ac:dyDescent="0.25">
      <c r="A1" s="258" t="s">
        <v>0</v>
      </c>
      <c r="B1" s="259"/>
    </row>
    <row r="2" spans="1:2" ht="21" customHeight="1" x14ac:dyDescent="0.25">
      <c r="A2" s="259"/>
      <c r="B2" s="259"/>
    </row>
    <row r="3" spans="1:2" ht="21" customHeight="1" x14ac:dyDescent="0.25">
      <c r="A3" s="259"/>
      <c r="B3" s="259"/>
    </row>
    <row r="4" spans="1:2" ht="21" customHeight="1" x14ac:dyDescent="0.25">
      <c r="A4" s="259"/>
      <c r="B4" s="259"/>
    </row>
    <row r="5" spans="1:2" ht="21" customHeight="1" x14ac:dyDescent="0.25">
      <c r="A5" s="260"/>
      <c r="B5" s="260"/>
    </row>
    <row r="6" spans="1:2" ht="76.5" customHeight="1" x14ac:dyDescent="0.25">
      <c r="A6" s="257" t="s">
        <v>1</v>
      </c>
      <c r="B6" s="257"/>
    </row>
    <row r="7" spans="1:2" ht="45" x14ac:dyDescent="0.25">
      <c r="A7" s="108" t="s">
        <v>2</v>
      </c>
      <c r="B7" s="71" t="s">
        <v>3</v>
      </c>
    </row>
    <row r="8" spans="1:2" ht="30" x14ac:dyDescent="0.25">
      <c r="A8" s="108" t="s">
        <v>4</v>
      </c>
      <c r="B8" s="71" t="s">
        <v>5</v>
      </c>
    </row>
    <row r="9" spans="1:2" ht="30" x14ac:dyDescent="0.25">
      <c r="A9" s="109" t="s">
        <v>6</v>
      </c>
      <c r="B9" s="71" t="s">
        <v>7</v>
      </c>
    </row>
    <row r="10" spans="1:2" ht="15.75" x14ac:dyDescent="0.25">
      <c r="A10" s="108" t="s">
        <v>8</v>
      </c>
      <c r="B10" s="71" t="s">
        <v>9</v>
      </c>
    </row>
    <row r="11" spans="1:2" ht="15.75" x14ac:dyDescent="0.25">
      <c r="A11" s="108" t="s">
        <v>10</v>
      </c>
      <c r="B11" s="71" t="s">
        <v>11</v>
      </c>
    </row>
    <row r="12" spans="1:2" ht="15.75" x14ac:dyDescent="0.25">
      <c r="A12" s="108" t="s">
        <v>12</v>
      </c>
      <c r="B12" s="71" t="s">
        <v>13</v>
      </c>
    </row>
    <row r="13" spans="1:2" ht="15.75" x14ac:dyDescent="0.25">
      <c r="A13" s="108" t="s">
        <v>14</v>
      </c>
      <c r="B13" s="71" t="s">
        <v>15</v>
      </c>
    </row>
    <row r="14" spans="1:2" ht="30" x14ac:dyDescent="0.25">
      <c r="A14" s="110" t="s">
        <v>16</v>
      </c>
      <c r="B14" s="71" t="s">
        <v>17</v>
      </c>
    </row>
    <row r="15" spans="1:2" ht="30" x14ac:dyDescent="0.25">
      <c r="A15" s="110" t="s">
        <v>18</v>
      </c>
      <c r="B15" s="71" t="s">
        <v>19</v>
      </c>
    </row>
    <row r="16" spans="1:2" ht="23.25" customHeight="1" x14ac:dyDescent="0.25">
      <c r="A16" s="108" t="s">
        <v>20</v>
      </c>
      <c r="B16" s="71" t="s">
        <v>21</v>
      </c>
    </row>
    <row r="17" spans="1:2" ht="23.25" customHeight="1" x14ac:dyDescent="0.25">
      <c r="A17" s="108" t="s">
        <v>22</v>
      </c>
      <c r="B17" s="71" t="s">
        <v>23</v>
      </c>
    </row>
    <row r="18" spans="1:2" ht="79.5" customHeight="1" x14ac:dyDescent="0.25">
      <c r="A18" s="256" t="s">
        <v>24</v>
      </c>
      <c r="B18" s="256"/>
    </row>
    <row r="19" spans="1:2" ht="31.5" x14ac:dyDescent="0.25">
      <c r="A19" s="111" t="s">
        <v>25</v>
      </c>
      <c r="B19" s="112" t="s">
        <v>26</v>
      </c>
    </row>
    <row r="20" spans="1:2" ht="47.25" x14ac:dyDescent="0.25">
      <c r="A20" s="113" t="s">
        <v>27</v>
      </c>
      <c r="B20" s="112" t="s">
        <v>28</v>
      </c>
    </row>
    <row r="21" spans="1:2" ht="47.25" x14ac:dyDescent="0.25">
      <c r="A21" s="114" t="s">
        <v>29</v>
      </c>
      <c r="B21" s="112" t="s">
        <v>30</v>
      </c>
    </row>
    <row r="22" spans="1:2" ht="31.5" x14ac:dyDescent="0.25">
      <c r="A22" s="115" t="s">
        <v>31</v>
      </c>
      <c r="B22" s="116" t="s">
        <v>32</v>
      </c>
    </row>
    <row r="23" spans="1:2" ht="31.5" x14ac:dyDescent="0.25">
      <c r="A23" s="117" t="s">
        <v>33</v>
      </c>
      <c r="B23" s="112" t="s">
        <v>34</v>
      </c>
    </row>
    <row r="24" spans="1:2" ht="63" x14ac:dyDescent="0.25">
      <c r="A24" s="118" t="s">
        <v>35</v>
      </c>
      <c r="B24" s="112" t="s">
        <v>36</v>
      </c>
    </row>
    <row r="25" spans="1:2" ht="47.25" x14ac:dyDescent="0.25">
      <c r="A25" s="97" t="s">
        <v>37</v>
      </c>
      <c r="B25" s="112" t="s">
        <v>38</v>
      </c>
    </row>
    <row r="26" spans="1:2" ht="31.5" x14ac:dyDescent="0.25">
      <c r="A26" s="119" t="s">
        <v>39</v>
      </c>
      <c r="B26" s="112" t="s">
        <v>40</v>
      </c>
    </row>
    <row r="27" spans="1:2" ht="31.5" x14ac:dyDescent="0.25">
      <c r="A27" s="120" t="s">
        <v>41</v>
      </c>
      <c r="B27" s="121" t="s">
        <v>42</v>
      </c>
    </row>
    <row r="28" spans="1:2" ht="47.25" x14ac:dyDescent="0.25">
      <c r="A28" s="120" t="s">
        <v>43</v>
      </c>
      <c r="B28" s="121" t="s">
        <v>44</v>
      </c>
    </row>
    <row r="29" spans="1:2" ht="71.25" customHeight="1" x14ac:dyDescent="0.25">
      <c r="A29" s="120" t="s">
        <v>45</v>
      </c>
      <c r="B29" s="121" t="s">
        <v>46</v>
      </c>
    </row>
    <row r="30" spans="1:2" ht="31.5" x14ac:dyDescent="0.25">
      <c r="A30" s="120" t="s">
        <v>47</v>
      </c>
      <c r="B30" s="121" t="s">
        <v>48</v>
      </c>
    </row>
    <row r="31" spans="1:2" ht="15.75" x14ac:dyDescent="0.25">
      <c r="A31" s="120" t="s">
        <v>49</v>
      </c>
      <c r="B31" s="121" t="s">
        <v>50</v>
      </c>
    </row>
    <row r="32" spans="1:2" ht="73.5" customHeight="1" x14ac:dyDescent="0.25">
      <c r="A32" s="255" t="s">
        <v>51</v>
      </c>
      <c r="B32" s="255"/>
    </row>
    <row r="33" spans="1:90" ht="19.5" customHeight="1" x14ac:dyDescent="0.25">
      <c r="A33" s="122" t="s">
        <v>52</v>
      </c>
      <c r="B33" s="123" t="s">
        <v>53</v>
      </c>
    </row>
    <row r="34" spans="1:90" ht="19.5" customHeight="1" x14ac:dyDescent="0.25">
      <c r="A34" s="122" t="s">
        <v>54</v>
      </c>
      <c r="B34" s="123" t="s">
        <v>55</v>
      </c>
    </row>
    <row r="35" spans="1:90" ht="19.5" customHeight="1" x14ac:dyDescent="0.25">
      <c r="A35" s="122" t="s">
        <v>56</v>
      </c>
      <c r="B35" s="123" t="s">
        <v>57</v>
      </c>
    </row>
    <row r="36" spans="1:90" ht="19.5" customHeight="1" x14ac:dyDescent="0.25">
      <c r="A36" s="122" t="s">
        <v>58</v>
      </c>
      <c r="B36" s="123" t="s">
        <v>59</v>
      </c>
    </row>
    <row r="37" spans="1:90" ht="19.5" customHeight="1" x14ac:dyDescent="0.25">
      <c r="A37" s="122" t="s">
        <v>60</v>
      </c>
      <c r="B37" s="123" t="s">
        <v>61</v>
      </c>
    </row>
    <row r="38" spans="1:90" ht="19.5" customHeight="1" x14ac:dyDescent="0.25">
      <c r="A38" s="122" t="s">
        <v>62</v>
      </c>
      <c r="B38" s="123" t="s">
        <v>63</v>
      </c>
    </row>
    <row r="39" spans="1:90" ht="19.5" customHeight="1" x14ac:dyDescent="0.25">
      <c r="A39" s="122" t="s">
        <v>64</v>
      </c>
      <c r="B39" s="123" t="s">
        <v>65</v>
      </c>
    </row>
    <row r="40" spans="1:90" ht="19.5" customHeight="1" x14ac:dyDescent="0.25">
      <c r="A40" s="122" t="s">
        <v>66</v>
      </c>
      <c r="B40" s="123" t="s">
        <v>67</v>
      </c>
    </row>
    <row r="41" spans="1:90" ht="19.5" customHeight="1" x14ac:dyDescent="0.25">
      <c r="A41" s="122" t="s">
        <v>68</v>
      </c>
      <c r="B41" s="123" t="s">
        <v>69</v>
      </c>
    </row>
    <row r="42" spans="1:90" ht="19.5" customHeight="1" x14ac:dyDescent="0.25">
      <c r="A42" s="122" t="s">
        <v>70</v>
      </c>
      <c r="B42" s="123" t="s">
        <v>71</v>
      </c>
    </row>
    <row r="43" spans="1:90" ht="19.5" customHeight="1" x14ac:dyDescent="0.25">
      <c r="A43" s="122" t="s">
        <v>72</v>
      </c>
      <c r="B43" s="123" t="s">
        <v>73</v>
      </c>
    </row>
    <row r="44" spans="1:90" ht="19.5" customHeight="1" x14ac:dyDescent="0.25">
      <c r="A44" s="98" t="s">
        <v>74</v>
      </c>
      <c r="B44" s="99" t="s">
        <v>75</v>
      </c>
    </row>
    <row r="45" spans="1:90" ht="37.5" customHeight="1" x14ac:dyDescent="0.25">
      <c r="A45" s="261" t="s">
        <v>76</v>
      </c>
      <c r="B45" s="262"/>
      <c r="BS45"/>
      <c r="BT45"/>
      <c r="BU45"/>
      <c r="BV45"/>
      <c r="BW45"/>
      <c r="BX45"/>
      <c r="BY45"/>
      <c r="BZ45"/>
      <c r="CA45"/>
      <c r="CB45"/>
      <c r="CC45"/>
      <c r="CD45"/>
      <c r="CE45"/>
      <c r="CF45"/>
      <c r="CG45"/>
      <c r="CH45"/>
      <c r="CI45"/>
      <c r="CJ45"/>
      <c r="CK45"/>
      <c r="CL45"/>
    </row>
    <row r="46" spans="1:90" s="8" customFormat="1" ht="47.25" x14ac:dyDescent="0.25">
      <c r="A46" s="150" t="s">
        <v>77</v>
      </c>
      <c r="B46" s="151" t="s">
        <v>78</v>
      </c>
      <c r="C46" s="152"/>
      <c r="D46" s="152"/>
      <c r="E46" s="152"/>
      <c r="F46" s="152"/>
      <c r="G46" s="152"/>
      <c r="H46" s="152"/>
      <c r="I46" s="152"/>
      <c r="J46" s="152"/>
      <c r="K46" s="152"/>
      <c r="L46" s="152"/>
      <c r="M46" s="152"/>
      <c r="N46" s="152"/>
      <c r="O46" s="152"/>
      <c r="P46" s="152"/>
      <c r="Q46" s="152"/>
      <c r="R46" s="152"/>
      <c r="S46" s="152"/>
      <c r="T46" s="152"/>
      <c r="U46" s="152"/>
      <c r="V46" s="152"/>
      <c r="W46" s="152"/>
      <c r="X46" s="152"/>
      <c r="Y46" s="152"/>
      <c r="Z46" s="152"/>
      <c r="AA46" s="152"/>
      <c r="AB46" s="152"/>
      <c r="AC46" s="152"/>
      <c r="AD46" s="152"/>
      <c r="AE46" s="152"/>
      <c r="AF46" s="152"/>
      <c r="AG46" s="152"/>
      <c r="AH46" s="152"/>
      <c r="AI46" s="152"/>
      <c r="AJ46" s="152"/>
      <c r="AK46" s="152"/>
      <c r="AL46" s="152"/>
      <c r="AM46" s="152"/>
      <c r="AN46" s="152"/>
      <c r="AO46" s="152"/>
      <c r="AP46" s="152"/>
      <c r="AQ46" s="152"/>
      <c r="AR46" s="152"/>
      <c r="AS46" s="152"/>
      <c r="AT46" s="152"/>
      <c r="AU46" s="152"/>
      <c r="AV46" s="152"/>
      <c r="AW46" s="152"/>
      <c r="AX46" s="152"/>
      <c r="AY46" s="152"/>
      <c r="AZ46" s="152"/>
      <c r="BA46" s="152"/>
      <c r="BB46" s="152"/>
      <c r="BC46" s="152"/>
      <c r="BD46" s="152"/>
      <c r="BE46" s="152"/>
      <c r="BF46" s="152"/>
      <c r="BG46" s="152"/>
      <c r="BH46" s="152"/>
      <c r="BI46" s="152"/>
      <c r="BJ46" s="152"/>
      <c r="BK46" s="152"/>
      <c r="BL46" s="152"/>
      <c r="BM46" s="152"/>
      <c r="BN46" s="152"/>
      <c r="BO46" s="152"/>
      <c r="BP46" s="152"/>
      <c r="BQ46" s="152"/>
      <c r="BR46" s="152"/>
    </row>
    <row r="47" spans="1:90" s="8" customFormat="1" ht="15.75" x14ac:dyDescent="0.25">
      <c r="A47" s="153" t="s">
        <v>79</v>
      </c>
      <c r="B47" s="154" t="s">
        <v>80</v>
      </c>
      <c r="C47" s="152"/>
      <c r="D47" s="152"/>
      <c r="E47" s="152"/>
      <c r="F47" s="152"/>
      <c r="G47" s="152"/>
      <c r="H47" s="152"/>
      <c r="I47" s="152"/>
      <c r="J47" s="152"/>
      <c r="K47" s="152"/>
      <c r="L47" s="152"/>
      <c r="M47" s="152"/>
      <c r="N47" s="152"/>
      <c r="O47" s="152"/>
      <c r="P47" s="152"/>
      <c r="Q47" s="152"/>
      <c r="R47" s="152"/>
      <c r="S47" s="152"/>
      <c r="T47" s="152"/>
      <c r="U47" s="152"/>
      <c r="V47" s="152"/>
      <c r="W47" s="152"/>
      <c r="X47" s="152"/>
      <c r="Y47" s="152"/>
      <c r="Z47" s="152"/>
      <c r="AA47" s="152"/>
      <c r="AB47" s="152"/>
      <c r="AC47" s="152"/>
      <c r="AD47" s="152"/>
      <c r="AE47" s="152"/>
      <c r="AF47" s="152"/>
      <c r="AG47" s="152"/>
      <c r="AH47" s="152"/>
      <c r="AI47" s="152"/>
      <c r="AJ47" s="152"/>
      <c r="AK47" s="152"/>
      <c r="AL47" s="152"/>
      <c r="AM47" s="152"/>
      <c r="AN47" s="152"/>
      <c r="AO47" s="152"/>
      <c r="AP47" s="152"/>
      <c r="AQ47" s="152"/>
      <c r="AR47" s="152"/>
      <c r="AS47" s="152"/>
      <c r="AT47" s="152"/>
      <c r="AU47" s="152"/>
      <c r="AV47" s="152"/>
      <c r="AW47" s="152"/>
      <c r="AX47" s="152"/>
      <c r="AY47" s="152"/>
      <c r="AZ47" s="152"/>
      <c r="BA47" s="152"/>
      <c r="BB47" s="152"/>
      <c r="BC47" s="152"/>
      <c r="BD47" s="152"/>
      <c r="BE47" s="152"/>
      <c r="BF47" s="152"/>
      <c r="BG47" s="152"/>
      <c r="BH47" s="152"/>
      <c r="BI47" s="152"/>
      <c r="BJ47" s="152"/>
      <c r="BK47" s="152"/>
      <c r="BL47" s="152"/>
      <c r="BM47" s="152"/>
      <c r="BN47" s="152"/>
      <c r="BO47" s="152"/>
      <c r="BP47" s="152"/>
      <c r="BQ47" s="152"/>
      <c r="BR47" s="152"/>
    </row>
    <row r="48" spans="1:90" s="8" customFormat="1" ht="47.25" x14ac:dyDescent="0.25">
      <c r="A48" s="150" t="s">
        <v>81</v>
      </c>
      <c r="B48" s="151" t="s">
        <v>82</v>
      </c>
      <c r="C48" s="152"/>
      <c r="D48" s="152"/>
      <c r="E48" s="152"/>
      <c r="F48" s="152"/>
      <c r="G48" s="152"/>
      <c r="H48" s="152"/>
      <c r="I48" s="152"/>
      <c r="J48" s="152"/>
      <c r="K48" s="152"/>
      <c r="L48" s="152"/>
      <c r="M48" s="152"/>
      <c r="N48" s="152"/>
      <c r="O48" s="152"/>
      <c r="P48" s="152"/>
      <c r="Q48" s="152"/>
      <c r="R48" s="152"/>
      <c r="S48" s="152"/>
      <c r="T48" s="152"/>
      <c r="U48" s="152"/>
      <c r="V48" s="152"/>
      <c r="W48" s="152"/>
      <c r="X48" s="152"/>
      <c r="Y48" s="152"/>
      <c r="Z48" s="152"/>
      <c r="AA48" s="152"/>
      <c r="AB48" s="152"/>
      <c r="AC48" s="152"/>
      <c r="AD48" s="152"/>
      <c r="AE48" s="152"/>
      <c r="AF48" s="152"/>
      <c r="AG48" s="152"/>
      <c r="AH48" s="152"/>
      <c r="AI48" s="152"/>
      <c r="AJ48" s="152"/>
      <c r="AK48" s="152"/>
      <c r="AL48" s="152"/>
      <c r="AM48" s="152"/>
      <c r="AN48" s="152"/>
      <c r="AO48" s="152"/>
      <c r="AP48" s="152"/>
      <c r="AQ48" s="152"/>
      <c r="AR48" s="152"/>
      <c r="AS48" s="152"/>
      <c r="AT48" s="152"/>
      <c r="AU48" s="152"/>
      <c r="AV48" s="152"/>
      <c r="AW48" s="152"/>
      <c r="AX48" s="152"/>
      <c r="AY48" s="152"/>
      <c r="AZ48" s="152"/>
      <c r="BA48" s="152"/>
      <c r="BB48" s="152"/>
      <c r="BC48" s="152"/>
      <c r="BD48" s="152"/>
      <c r="BE48" s="152"/>
      <c r="BF48" s="152"/>
      <c r="BG48" s="152"/>
      <c r="BH48" s="152"/>
      <c r="BI48" s="152"/>
      <c r="BJ48" s="152"/>
      <c r="BK48" s="152"/>
      <c r="BL48" s="152"/>
      <c r="BM48" s="152"/>
      <c r="BN48" s="152"/>
      <c r="BO48" s="152"/>
      <c r="BP48" s="152"/>
      <c r="BQ48" s="152"/>
      <c r="BR48" s="152"/>
    </row>
    <row r="49" spans="1:70" s="8" customFormat="1" ht="21.75" customHeight="1" x14ac:dyDescent="0.25">
      <c r="A49" s="153" t="s">
        <v>83</v>
      </c>
      <c r="B49" s="154" t="s">
        <v>84</v>
      </c>
      <c r="C49" s="152"/>
      <c r="D49" s="152"/>
      <c r="E49" s="152"/>
      <c r="F49" s="152"/>
      <c r="G49" s="152"/>
      <c r="H49" s="152"/>
      <c r="I49" s="152"/>
      <c r="J49" s="152"/>
      <c r="K49" s="152"/>
      <c r="L49" s="152"/>
      <c r="M49" s="152"/>
      <c r="N49" s="152"/>
      <c r="O49" s="152"/>
      <c r="P49" s="152"/>
      <c r="Q49" s="152"/>
      <c r="R49" s="152"/>
      <c r="S49" s="152"/>
      <c r="T49" s="152"/>
      <c r="U49" s="152"/>
      <c r="V49" s="152"/>
      <c r="W49" s="152"/>
      <c r="X49" s="152"/>
      <c r="Y49" s="152"/>
      <c r="Z49" s="152"/>
      <c r="AA49" s="152"/>
      <c r="AB49" s="152"/>
      <c r="AC49" s="152"/>
      <c r="AD49" s="152"/>
      <c r="AE49" s="152"/>
      <c r="AF49" s="152"/>
      <c r="AG49" s="152"/>
      <c r="AH49" s="152"/>
      <c r="AI49" s="152"/>
      <c r="AJ49" s="152"/>
      <c r="AK49" s="152"/>
      <c r="AL49" s="152"/>
      <c r="AM49" s="152"/>
      <c r="AN49" s="152"/>
      <c r="AO49" s="152"/>
      <c r="AP49" s="152"/>
      <c r="AQ49" s="152"/>
      <c r="AR49" s="152"/>
      <c r="AS49" s="152"/>
      <c r="AT49" s="152"/>
      <c r="AU49" s="152"/>
      <c r="AV49" s="152"/>
      <c r="AW49" s="152"/>
      <c r="AX49" s="152"/>
      <c r="AY49" s="152"/>
      <c r="AZ49" s="152"/>
      <c r="BA49" s="152"/>
      <c r="BB49" s="152"/>
      <c r="BC49" s="152"/>
      <c r="BD49" s="152"/>
      <c r="BE49" s="152"/>
      <c r="BF49" s="152"/>
      <c r="BG49" s="152"/>
      <c r="BH49" s="152"/>
      <c r="BI49" s="152"/>
      <c r="BJ49" s="152"/>
      <c r="BK49" s="152"/>
      <c r="BL49" s="152"/>
      <c r="BM49" s="152"/>
      <c r="BN49" s="152"/>
      <c r="BO49" s="152"/>
      <c r="BP49" s="152"/>
      <c r="BQ49" s="152"/>
      <c r="BR49" s="152"/>
    </row>
    <row r="50" spans="1:70" s="8" customFormat="1" ht="31.5" x14ac:dyDescent="0.25">
      <c r="A50" s="150" t="s">
        <v>85</v>
      </c>
      <c r="B50" s="151" t="s">
        <v>86</v>
      </c>
      <c r="C50" s="152"/>
      <c r="D50" s="152"/>
      <c r="E50" s="152"/>
      <c r="F50" s="152"/>
      <c r="G50" s="152"/>
      <c r="H50" s="152"/>
      <c r="I50" s="152"/>
      <c r="J50" s="152"/>
      <c r="K50" s="152"/>
      <c r="L50" s="152"/>
      <c r="M50" s="152"/>
      <c r="N50" s="152"/>
      <c r="O50" s="152"/>
      <c r="P50" s="152"/>
      <c r="Q50" s="152"/>
      <c r="R50" s="152"/>
      <c r="S50" s="152"/>
      <c r="T50" s="152"/>
      <c r="U50" s="152"/>
      <c r="V50" s="152"/>
      <c r="W50" s="152"/>
      <c r="X50" s="152"/>
      <c r="Y50" s="152"/>
      <c r="Z50" s="152"/>
      <c r="AA50" s="152"/>
      <c r="AB50" s="152"/>
      <c r="AC50" s="152"/>
      <c r="AD50" s="152"/>
      <c r="AE50" s="152"/>
      <c r="AF50" s="152"/>
      <c r="AG50" s="152"/>
      <c r="AH50" s="152"/>
      <c r="AI50" s="152"/>
      <c r="AJ50" s="152"/>
      <c r="AK50" s="152"/>
      <c r="AL50" s="152"/>
      <c r="AM50" s="152"/>
      <c r="AN50" s="152"/>
      <c r="AO50" s="152"/>
      <c r="AP50" s="152"/>
      <c r="AQ50" s="152"/>
      <c r="AR50" s="152"/>
      <c r="AS50" s="152"/>
      <c r="AT50" s="152"/>
      <c r="AU50" s="152"/>
      <c r="AV50" s="152"/>
      <c r="AW50" s="152"/>
      <c r="AX50" s="152"/>
      <c r="AY50" s="152"/>
      <c r="AZ50" s="152"/>
      <c r="BA50" s="152"/>
      <c r="BB50" s="152"/>
      <c r="BC50" s="152"/>
      <c r="BD50" s="152"/>
      <c r="BE50" s="152"/>
      <c r="BF50" s="152"/>
      <c r="BG50" s="152"/>
      <c r="BH50" s="152"/>
      <c r="BI50" s="152"/>
      <c r="BJ50" s="152"/>
      <c r="BK50" s="152"/>
      <c r="BL50" s="152"/>
      <c r="BM50" s="152"/>
      <c r="BN50" s="152"/>
      <c r="BO50" s="152"/>
      <c r="BP50" s="152"/>
      <c r="BQ50" s="152"/>
      <c r="BR50" s="152"/>
    </row>
    <row r="51" spans="1:70" s="8" customFormat="1" ht="15.75" x14ac:dyDescent="0.25">
      <c r="A51" s="153" t="s">
        <v>87</v>
      </c>
      <c r="B51" s="154" t="s">
        <v>88</v>
      </c>
      <c r="C51" s="152"/>
      <c r="D51" s="152"/>
      <c r="E51" s="152"/>
      <c r="F51" s="152"/>
      <c r="G51" s="152"/>
      <c r="H51" s="152"/>
      <c r="I51" s="152"/>
      <c r="J51" s="152"/>
      <c r="K51" s="152"/>
      <c r="L51" s="152"/>
      <c r="M51" s="152"/>
      <c r="N51" s="152"/>
      <c r="O51" s="152"/>
      <c r="P51" s="152"/>
      <c r="Q51" s="152"/>
      <c r="R51" s="152"/>
      <c r="S51" s="152"/>
      <c r="T51" s="152"/>
      <c r="U51" s="152"/>
      <c r="V51" s="152"/>
      <c r="W51" s="152"/>
      <c r="X51" s="152"/>
      <c r="Y51" s="152"/>
      <c r="Z51" s="152"/>
      <c r="AA51" s="152"/>
      <c r="AB51" s="152"/>
      <c r="AC51" s="152"/>
      <c r="AD51" s="152"/>
      <c r="AE51" s="152"/>
      <c r="AF51" s="152"/>
      <c r="AG51" s="152"/>
      <c r="AH51" s="152"/>
      <c r="AI51" s="152"/>
      <c r="AJ51" s="152"/>
      <c r="AK51" s="152"/>
      <c r="AL51" s="152"/>
      <c r="AM51" s="152"/>
      <c r="AN51" s="152"/>
      <c r="AO51" s="152"/>
      <c r="AP51" s="152"/>
      <c r="AQ51" s="152"/>
      <c r="AR51" s="152"/>
      <c r="AS51" s="152"/>
      <c r="AT51" s="152"/>
      <c r="AU51" s="152"/>
      <c r="AV51" s="152"/>
      <c r="AW51" s="152"/>
      <c r="AX51" s="152"/>
      <c r="AY51" s="152"/>
      <c r="AZ51" s="152"/>
      <c r="BA51" s="152"/>
      <c r="BB51" s="152"/>
      <c r="BC51" s="152"/>
      <c r="BD51" s="152"/>
      <c r="BE51" s="152"/>
      <c r="BF51" s="152"/>
      <c r="BG51" s="152"/>
      <c r="BH51" s="152"/>
      <c r="BI51" s="152"/>
      <c r="BJ51" s="152"/>
      <c r="BK51" s="152"/>
      <c r="BL51" s="152"/>
      <c r="BM51" s="152"/>
      <c r="BN51" s="152"/>
      <c r="BO51" s="152"/>
      <c r="BP51" s="152"/>
      <c r="BQ51" s="152"/>
      <c r="BR51" s="152"/>
    </row>
    <row r="52" spans="1:70" s="8" customFormat="1" ht="21.75" customHeight="1" x14ac:dyDescent="0.25">
      <c r="A52" s="150" t="s">
        <v>89</v>
      </c>
      <c r="B52" s="151" t="s">
        <v>90</v>
      </c>
      <c r="C52" s="152"/>
      <c r="D52" s="152"/>
      <c r="E52" s="152"/>
      <c r="F52" s="152"/>
      <c r="G52" s="152"/>
      <c r="H52" s="152"/>
      <c r="I52" s="152"/>
      <c r="J52" s="152"/>
      <c r="K52" s="152"/>
      <c r="L52" s="152"/>
      <c r="M52" s="152"/>
      <c r="N52" s="152"/>
      <c r="O52" s="152"/>
      <c r="P52" s="152"/>
      <c r="Q52" s="152"/>
      <c r="R52" s="152"/>
      <c r="S52" s="152"/>
      <c r="T52" s="152"/>
      <c r="U52" s="152"/>
      <c r="V52" s="152"/>
      <c r="W52" s="152"/>
      <c r="X52" s="152"/>
      <c r="Y52" s="152"/>
      <c r="Z52" s="152"/>
      <c r="AA52" s="152"/>
      <c r="AB52" s="152"/>
      <c r="AC52" s="152"/>
      <c r="AD52" s="152"/>
      <c r="AE52" s="152"/>
      <c r="AF52" s="152"/>
      <c r="AG52" s="152"/>
      <c r="AH52" s="152"/>
      <c r="AI52" s="152"/>
      <c r="AJ52" s="152"/>
      <c r="AK52" s="152"/>
      <c r="AL52" s="152"/>
      <c r="AM52" s="152"/>
      <c r="AN52" s="152"/>
      <c r="AO52" s="152"/>
      <c r="AP52" s="152"/>
      <c r="AQ52" s="152"/>
      <c r="AR52" s="152"/>
      <c r="AS52" s="152"/>
      <c r="AT52" s="152"/>
      <c r="AU52" s="152"/>
      <c r="AV52" s="152"/>
      <c r="AW52" s="152"/>
      <c r="AX52" s="152"/>
      <c r="AY52" s="152"/>
      <c r="AZ52" s="152"/>
      <c r="BA52" s="152"/>
      <c r="BB52" s="152"/>
      <c r="BC52" s="152"/>
      <c r="BD52" s="152"/>
      <c r="BE52" s="152"/>
      <c r="BF52" s="152"/>
      <c r="BG52" s="152"/>
      <c r="BH52" s="152"/>
      <c r="BI52" s="152"/>
      <c r="BJ52" s="152"/>
      <c r="BK52" s="152"/>
      <c r="BL52" s="152"/>
      <c r="BM52" s="152"/>
      <c r="BN52" s="152"/>
      <c r="BO52" s="152"/>
      <c r="BP52" s="152"/>
      <c r="BQ52" s="152"/>
      <c r="BR52" s="152"/>
    </row>
    <row r="53" spans="1:70" s="8" customFormat="1" ht="21.75" customHeight="1" x14ac:dyDescent="0.25">
      <c r="A53" s="153" t="s">
        <v>91</v>
      </c>
      <c r="B53" s="154" t="s">
        <v>92</v>
      </c>
      <c r="C53" s="152"/>
      <c r="D53" s="152"/>
      <c r="E53" s="152"/>
      <c r="F53" s="152"/>
      <c r="G53" s="152"/>
      <c r="H53" s="152"/>
      <c r="I53" s="152"/>
      <c r="J53" s="152"/>
      <c r="K53" s="152"/>
      <c r="L53" s="152"/>
      <c r="M53" s="152"/>
      <c r="N53" s="152"/>
      <c r="O53" s="152"/>
      <c r="P53" s="152"/>
      <c r="Q53" s="152"/>
      <c r="R53" s="152"/>
      <c r="S53" s="152"/>
      <c r="T53" s="152"/>
      <c r="U53" s="152"/>
      <c r="V53" s="152"/>
      <c r="W53" s="152"/>
      <c r="X53" s="152"/>
      <c r="Y53" s="152"/>
      <c r="Z53" s="152"/>
      <c r="AA53" s="152"/>
      <c r="AB53" s="152"/>
      <c r="AC53" s="152"/>
      <c r="AD53" s="152"/>
      <c r="AE53" s="152"/>
      <c r="AF53" s="152"/>
      <c r="AG53" s="152"/>
      <c r="AH53" s="152"/>
      <c r="AI53" s="152"/>
      <c r="AJ53" s="152"/>
      <c r="AK53" s="152"/>
      <c r="AL53" s="152"/>
      <c r="AM53" s="152"/>
      <c r="AN53" s="152"/>
      <c r="AO53" s="152"/>
      <c r="AP53" s="152"/>
      <c r="AQ53" s="152"/>
      <c r="AR53" s="152"/>
      <c r="AS53" s="152"/>
      <c r="AT53" s="152"/>
      <c r="AU53" s="152"/>
      <c r="AV53" s="152"/>
      <c r="AW53" s="152"/>
      <c r="AX53" s="152"/>
      <c r="AY53" s="152"/>
      <c r="AZ53" s="152"/>
      <c r="BA53" s="152"/>
      <c r="BB53" s="152"/>
      <c r="BC53" s="152"/>
      <c r="BD53" s="152"/>
      <c r="BE53" s="152"/>
      <c r="BF53" s="152"/>
      <c r="BG53" s="152"/>
      <c r="BH53" s="152"/>
      <c r="BI53" s="152"/>
      <c r="BJ53" s="152"/>
      <c r="BK53" s="152"/>
      <c r="BL53" s="152"/>
      <c r="BM53" s="152"/>
      <c r="BN53" s="152"/>
      <c r="BO53" s="152"/>
      <c r="BP53" s="152"/>
      <c r="BQ53" s="152"/>
      <c r="BR53" s="152"/>
    </row>
    <row r="54" spans="1:70" s="8" customFormat="1" ht="31.5" x14ac:dyDescent="0.25">
      <c r="A54" s="155" t="s">
        <v>93</v>
      </c>
      <c r="B54" s="151" t="s">
        <v>94</v>
      </c>
      <c r="C54" s="152"/>
      <c r="D54" s="152"/>
      <c r="E54" s="152"/>
      <c r="F54" s="152"/>
      <c r="G54" s="152"/>
      <c r="H54" s="152"/>
      <c r="I54" s="152"/>
      <c r="J54" s="152"/>
      <c r="K54" s="152"/>
      <c r="L54" s="152"/>
      <c r="M54" s="152"/>
      <c r="N54" s="152"/>
      <c r="O54" s="152"/>
      <c r="P54" s="152"/>
      <c r="Q54" s="152"/>
      <c r="R54" s="152"/>
      <c r="S54" s="152"/>
      <c r="T54" s="152"/>
      <c r="U54" s="152"/>
      <c r="V54" s="152"/>
      <c r="W54" s="152"/>
      <c r="X54" s="152"/>
      <c r="Y54" s="152"/>
      <c r="Z54" s="152"/>
      <c r="AA54" s="152"/>
      <c r="AB54" s="152"/>
      <c r="AC54" s="152"/>
      <c r="AD54" s="152"/>
      <c r="AE54" s="152"/>
      <c r="AF54" s="152"/>
      <c r="AG54" s="152"/>
      <c r="AH54" s="152"/>
      <c r="AI54" s="152"/>
      <c r="AJ54" s="152"/>
      <c r="AK54" s="152"/>
      <c r="AL54" s="152"/>
      <c r="AM54" s="152"/>
      <c r="AN54" s="152"/>
      <c r="AO54" s="152"/>
      <c r="AP54" s="152"/>
      <c r="AQ54" s="152"/>
      <c r="AR54" s="152"/>
      <c r="AS54" s="152"/>
      <c r="AT54" s="152"/>
      <c r="AU54" s="152"/>
      <c r="AV54" s="152"/>
      <c r="AW54" s="152"/>
      <c r="AX54" s="152"/>
      <c r="AY54" s="152"/>
      <c r="AZ54" s="152"/>
      <c r="BA54" s="152"/>
      <c r="BB54" s="152"/>
      <c r="BC54" s="152"/>
      <c r="BD54" s="152"/>
      <c r="BE54" s="152"/>
      <c r="BF54" s="152"/>
      <c r="BG54" s="152"/>
      <c r="BH54" s="152"/>
      <c r="BI54" s="152"/>
      <c r="BJ54" s="152"/>
      <c r="BK54" s="152"/>
      <c r="BL54" s="152"/>
      <c r="BM54" s="152"/>
      <c r="BN54" s="152"/>
      <c r="BO54" s="152"/>
      <c r="BP54" s="152"/>
      <c r="BQ54" s="152"/>
      <c r="BR54" s="152"/>
    </row>
    <row r="55" spans="1:70" s="8" customFormat="1" ht="21.75" customHeight="1" x14ac:dyDescent="0.25">
      <c r="A55" s="156" t="s">
        <v>95</v>
      </c>
      <c r="B55" s="154" t="s">
        <v>96</v>
      </c>
      <c r="C55" s="152"/>
      <c r="D55" s="152"/>
      <c r="E55" s="152"/>
      <c r="F55" s="152"/>
      <c r="G55" s="152"/>
      <c r="H55" s="152"/>
      <c r="I55" s="152"/>
      <c r="J55" s="152"/>
      <c r="K55" s="152"/>
      <c r="L55" s="152"/>
      <c r="M55" s="152"/>
      <c r="N55" s="152"/>
      <c r="O55" s="152"/>
      <c r="P55" s="152"/>
      <c r="Q55" s="152"/>
      <c r="R55" s="152"/>
      <c r="S55" s="152"/>
      <c r="T55" s="152"/>
      <c r="U55" s="152"/>
      <c r="V55" s="152"/>
      <c r="W55" s="152"/>
      <c r="X55" s="152"/>
      <c r="Y55" s="152"/>
      <c r="Z55" s="152"/>
      <c r="AA55" s="152"/>
      <c r="AB55" s="152"/>
      <c r="AC55" s="152"/>
      <c r="AD55" s="152"/>
      <c r="AE55" s="152"/>
      <c r="AF55" s="152"/>
      <c r="AG55" s="152"/>
      <c r="AH55" s="152"/>
      <c r="AI55" s="152"/>
      <c r="AJ55" s="152"/>
      <c r="AK55" s="152"/>
      <c r="AL55" s="152"/>
      <c r="AM55" s="152"/>
      <c r="AN55" s="152"/>
      <c r="AO55" s="152"/>
      <c r="AP55" s="152"/>
      <c r="AQ55" s="152"/>
      <c r="AR55" s="152"/>
      <c r="AS55" s="152"/>
      <c r="AT55" s="152"/>
      <c r="AU55" s="152"/>
      <c r="AV55" s="152"/>
      <c r="AW55" s="152"/>
      <c r="AX55" s="152"/>
      <c r="AY55" s="152"/>
      <c r="AZ55" s="152"/>
      <c r="BA55" s="152"/>
      <c r="BB55" s="152"/>
      <c r="BC55" s="152"/>
      <c r="BD55" s="152"/>
      <c r="BE55" s="152"/>
      <c r="BF55" s="152"/>
      <c r="BG55" s="152"/>
      <c r="BH55" s="152"/>
      <c r="BI55" s="152"/>
      <c r="BJ55" s="152"/>
      <c r="BK55" s="152"/>
      <c r="BL55" s="152"/>
      <c r="BM55" s="152"/>
      <c r="BN55" s="152"/>
      <c r="BO55" s="152"/>
      <c r="BP55" s="152"/>
      <c r="BQ55" s="152"/>
      <c r="BR55" s="152"/>
    </row>
    <row r="56" spans="1:70" s="8" customFormat="1" ht="39" customHeight="1" x14ac:dyDescent="0.25">
      <c r="A56" s="150" t="s">
        <v>97</v>
      </c>
      <c r="B56" s="151" t="s">
        <v>98</v>
      </c>
      <c r="C56" s="152"/>
      <c r="D56" s="152"/>
      <c r="E56" s="152"/>
      <c r="F56" s="152"/>
      <c r="G56" s="152"/>
      <c r="H56" s="152"/>
      <c r="I56" s="152"/>
      <c r="J56" s="152"/>
      <c r="K56" s="152"/>
      <c r="L56" s="152"/>
      <c r="M56" s="152"/>
      <c r="N56" s="152"/>
      <c r="O56" s="152"/>
      <c r="P56" s="152"/>
      <c r="Q56" s="152"/>
      <c r="R56" s="152"/>
      <c r="S56" s="152"/>
      <c r="T56" s="152"/>
      <c r="U56" s="152"/>
      <c r="V56" s="152"/>
      <c r="W56" s="152"/>
      <c r="X56" s="152"/>
      <c r="Y56" s="152"/>
      <c r="Z56" s="152"/>
      <c r="AA56" s="152"/>
      <c r="AB56" s="152"/>
      <c r="AC56" s="152"/>
      <c r="AD56" s="152"/>
      <c r="AE56" s="152"/>
      <c r="AF56" s="152"/>
      <c r="AG56" s="152"/>
      <c r="AH56" s="152"/>
      <c r="AI56" s="152"/>
      <c r="AJ56" s="152"/>
      <c r="AK56" s="152"/>
      <c r="AL56" s="152"/>
      <c r="AM56" s="152"/>
      <c r="AN56" s="152"/>
      <c r="AO56" s="152"/>
      <c r="AP56" s="152"/>
      <c r="AQ56" s="152"/>
      <c r="AR56" s="152"/>
      <c r="AS56" s="152"/>
      <c r="AT56" s="152"/>
      <c r="AU56" s="152"/>
      <c r="AV56" s="152"/>
      <c r="AW56" s="152"/>
      <c r="AX56" s="152"/>
      <c r="AY56" s="152"/>
      <c r="AZ56" s="152"/>
      <c r="BA56" s="152"/>
      <c r="BB56" s="152"/>
      <c r="BC56" s="152"/>
      <c r="BD56" s="152"/>
      <c r="BE56" s="152"/>
      <c r="BF56" s="152"/>
      <c r="BG56" s="152"/>
      <c r="BH56" s="152"/>
      <c r="BI56" s="152"/>
      <c r="BJ56" s="152"/>
      <c r="BK56" s="152"/>
      <c r="BL56" s="152"/>
      <c r="BM56" s="152"/>
      <c r="BN56" s="152"/>
      <c r="BO56" s="152"/>
      <c r="BP56" s="152"/>
      <c r="BQ56" s="152"/>
      <c r="BR56" s="152"/>
    </row>
    <row r="57" spans="1:70" s="8" customFormat="1" ht="31.5" x14ac:dyDescent="0.25">
      <c r="A57" s="153" t="s">
        <v>99</v>
      </c>
      <c r="B57" s="154" t="s">
        <v>100</v>
      </c>
      <c r="C57" s="152"/>
      <c r="D57" s="152"/>
      <c r="E57" s="152"/>
      <c r="F57" s="152"/>
      <c r="G57" s="152"/>
      <c r="H57" s="152"/>
      <c r="I57" s="152"/>
      <c r="J57" s="152"/>
      <c r="K57" s="152"/>
      <c r="L57" s="152"/>
      <c r="M57" s="152"/>
      <c r="N57" s="152"/>
      <c r="O57" s="152"/>
      <c r="P57" s="152"/>
      <c r="Q57" s="152"/>
      <c r="R57" s="152"/>
      <c r="S57" s="152"/>
      <c r="T57" s="152"/>
      <c r="U57" s="152"/>
      <c r="V57" s="152"/>
      <c r="W57" s="152"/>
      <c r="X57" s="152"/>
      <c r="Y57" s="152"/>
      <c r="Z57" s="152"/>
      <c r="AA57" s="152"/>
      <c r="AB57" s="152"/>
      <c r="AC57" s="152"/>
      <c r="AD57" s="152"/>
      <c r="AE57" s="152"/>
      <c r="AF57" s="152"/>
      <c r="AG57" s="152"/>
      <c r="AH57" s="152"/>
      <c r="AI57" s="152"/>
      <c r="AJ57" s="152"/>
      <c r="AK57" s="152"/>
      <c r="AL57" s="152"/>
      <c r="AM57" s="152"/>
      <c r="AN57" s="152"/>
      <c r="AO57" s="152"/>
      <c r="AP57" s="152"/>
      <c r="AQ57" s="152"/>
      <c r="AR57" s="152"/>
      <c r="AS57" s="152"/>
      <c r="AT57" s="152"/>
      <c r="AU57" s="152"/>
      <c r="AV57" s="152"/>
      <c r="AW57" s="152"/>
      <c r="AX57" s="152"/>
      <c r="AY57" s="152"/>
      <c r="AZ57" s="152"/>
      <c r="BA57" s="152"/>
      <c r="BB57" s="152"/>
      <c r="BC57" s="152"/>
      <c r="BD57" s="152"/>
      <c r="BE57" s="152"/>
      <c r="BF57" s="152"/>
      <c r="BG57" s="152"/>
      <c r="BH57" s="152"/>
      <c r="BI57" s="152"/>
      <c r="BJ57" s="152"/>
      <c r="BK57" s="152"/>
      <c r="BL57" s="152"/>
      <c r="BM57" s="152"/>
      <c r="BN57" s="152"/>
      <c r="BO57" s="152"/>
      <c r="BP57" s="152"/>
      <c r="BQ57" s="152"/>
      <c r="BR57" s="152"/>
    </row>
    <row r="58" spans="1:70" s="8" customFormat="1" ht="31.5" x14ac:dyDescent="0.25">
      <c r="A58" s="150" t="s">
        <v>101</v>
      </c>
      <c r="B58" s="151" t="s">
        <v>102</v>
      </c>
      <c r="C58" s="152"/>
      <c r="D58" s="152"/>
      <c r="E58" s="152"/>
      <c r="F58" s="152"/>
      <c r="G58" s="152"/>
      <c r="H58" s="152"/>
      <c r="I58" s="152"/>
      <c r="J58" s="152"/>
      <c r="K58" s="152"/>
      <c r="L58" s="152"/>
      <c r="M58" s="152"/>
      <c r="N58" s="152"/>
      <c r="O58" s="152"/>
      <c r="P58" s="152"/>
      <c r="Q58" s="152"/>
      <c r="R58" s="152"/>
      <c r="S58" s="152"/>
      <c r="T58" s="152"/>
      <c r="U58" s="152"/>
      <c r="V58" s="152"/>
      <c r="W58" s="152"/>
      <c r="X58" s="152"/>
      <c r="Y58" s="152"/>
      <c r="Z58" s="152"/>
      <c r="AA58" s="152"/>
      <c r="AB58" s="152"/>
      <c r="AC58" s="152"/>
      <c r="AD58" s="152"/>
      <c r="AE58" s="152"/>
      <c r="AF58" s="152"/>
      <c r="AG58" s="152"/>
      <c r="AH58" s="152"/>
      <c r="AI58" s="152"/>
      <c r="AJ58" s="152"/>
      <c r="AK58" s="152"/>
      <c r="AL58" s="152"/>
      <c r="AM58" s="152"/>
      <c r="AN58" s="152"/>
      <c r="AO58" s="152"/>
      <c r="AP58" s="152"/>
      <c r="AQ58" s="152"/>
      <c r="AR58" s="152"/>
      <c r="AS58" s="152"/>
      <c r="AT58" s="152"/>
      <c r="AU58" s="152"/>
      <c r="AV58" s="152"/>
      <c r="AW58" s="152"/>
      <c r="AX58" s="152"/>
      <c r="AY58" s="152"/>
      <c r="AZ58" s="152"/>
      <c r="BA58" s="152"/>
      <c r="BB58" s="152"/>
      <c r="BC58" s="152"/>
      <c r="BD58" s="152"/>
      <c r="BE58" s="152"/>
      <c r="BF58" s="152"/>
      <c r="BG58" s="152"/>
      <c r="BH58" s="152"/>
      <c r="BI58" s="152"/>
      <c r="BJ58" s="152"/>
      <c r="BK58" s="152"/>
      <c r="BL58" s="152"/>
      <c r="BM58" s="152"/>
      <c r="BN58" s="152"/>
      <c r="BO58" s="152"/>
      <c r="BP58" s="152"/>
      <c r="BQ58" s="152"/>
      <c r="BR58" s="152"/>
    </row>
    <row r="59" spans="1:70" s="8" customFormat="1" ht="21.75" customHeight="1" x14ac:dyDescent="0.25">
      <c r="A59" s="153" t="s">
        <v>103</v>
      </c>
      <c r="B59" s="154" t="s">
        <v>104</v>
      </c>
      <c r="C59" s="152"/>
      <c r="D59" s="152"/>
      <c r="E59" s="152"/>
      <c r="F59" s="152"/>
      <c r="G59" s="152"/>
      <c r="H59" s="152"/>
      <c r="I59" s="152"/>
      <c r="J59" s="152"/>
      <c r="K59" s="152"/>
      <c r="L59" s="152"/>
      <c r="M59" s="152"/>
      <c r="N59" s="152"/>
      <c r="O59" s="152"/>
      <c r="P59" s="152"/>
      <c r="Q59" s="152"/>
      <c r="R59" s="152"/>
      <c r="S59" s="152"/>
      <c r="T59" s="152"/>
      <c r="U59" s="152"/>
      <c r="V59" s="152"/>
      <c r="W59" s="152"/>
      <c r="X59" s="152"/>
      <c r="Y59" s="152"/>
      <c r="Z59" s="152"/>
      <c r="AA59" s="152"/>
      <c r="AB59" s="152"/>
      <c r="AC59" s="152"/>
      <c r="AD59" s="152"/>
      <c r="AE59" s="152"/>
      <c r="AF59" s="152"/>
      <c r="AG59" s="152"/>
      <c r="AH59" s="152"/>
      <c r="AI59" s="152"/>
      <c r="AJ59" s="152"/>
      <c r="AK59" s="152"/>
      <c r="AL59" s="152"/>
      <c r="AM59" s="152"/>
      <c r="AN59" s="152"/>
      <c r="AO59" s="152"/>
      <c r="AP59" s="152"/>
      <c r="AQ59" s="152"/>
      <c r="AR59" s="152"/>
      <c r="AS59" s="152"/>
      <c r="AT59" s="152"/>
      <c r="AU59" s="152"/>
      <c r="AV59" s="152"/>
      <c r="AW59" s="152"/>
      <c r="AX59" s="152"/>
      <c r="AY59" s="152"/>
      <c r="AZ59" s="152"/>
      <c r="BA59" s="152"/>
      <c r="BB59" s="152"/>
      <c r="BC59" s="152"/>
      <c r="BD59" s="152"/>
      <c r="BE59" s="152"/>
      <c r="BF59" s="152"/>
      <c r="BG59" s="152"/>
      <c r="BH59" s="152"/>
      <c r="BI59" s="152"/>
      <c r="BJ59" s="152"/>
      <c r="BK59" s="152"/>
      <c r="BL59" s="152"/>
      <c r="BM59" s="152"/>
      <c r="BN59" s="152"/>
      <c r="BO59" s="152"/>
      <c r="BP59" s="152"/>
      <c r="BQ59" s="152"/>
      <c r="BR59" s="152"/>
    </row>
    <row r="60" spans="1:70" s="8" customFormat="1" ht="15.75" x14ac:dyDescent="0.25">
      <c r="A60" s="150" t="s">
        <v>105</v>
      </c>
      <c r="B60" s="151" t="s">
        <v>106</v>
      </c>
      <c r="C60" s="152"/>
      <c r="D60" s="152"/>
      <c r="E60" s="152"/>
      <c r="F60" s="152"/>
      <c r="G60" s="152"/>
      <c r="H60" s="152"/>
      <c r="I60" s="152"/>
      <c r="J60" s="152"/>
      <c r="K60" s="152"/>
      <c r="L60" s="152"/>
      <c r="M60" s="152"/>
      <c r="N60" s="152"/>
      <c r="O60" s="152"/>
      <c r="P60" s="152"/>
      <c r="Q60" s="152"/>
      <c r="R60" s="152"/>
      <c r="S60" s="152"/>
      <c r="T60" s="152"/>
      <c r="U60" s="152"/>
      <c r="V60" s="152"/>
      <c r="W60" s="152"/>
      <c r="X60" s="152"/>
      <c r="Y60" s="152"/>
      <c r="Z60" s="152"/>
      <c r="AA60" s="152"/>
      <c r="AB60" s="152"/>
      <c r="AC60" s="152"/>
      <c r="AD60" s="152"/>
      <c r="AE60" s="152"/>
      <c r="AF60" s="152"/>
      <c r="AG60" s="152"/>
      <c r="AH60" s="152"/>
      <c r="AI60" s="152"/>
      <c r="AJ60" s="152"/>
      <c r="AK60" s="152"/>
      <c r="AL60" s="152"/>
      <c r="AM60" s="152"/>
      <c r="AN60" s="152"/>
      <c r="AO60" s="152"/>
      <c r="AP60" s="152"/>
      <c r="AQ60" s="152"/>
      <c r="AR60" s="152"/>
      <c r="AS60" s="152"/>
      <c r="AT60" s="152"/>
      <c r="AU60" s="152"/>
      <c r="AV60" s="152"/>
      <c r="AW60" s="152"/>
      <c r="AX60" s="152"/>
      <c r="AY60" s="152"/>
      <c r="AZ60" s="152"/>
      <c r="BA60" s="152"/>
      <c r="BB60" s="152"/>
      <c r="BC60" s="152"/>
      <c r="BD60" s="152"/>
      <c r="BE60" s="152"/>
      <c r="BF60" s="152"/>
      <c r="BG60" s="152"/>
      <c r="BH60" s="152"/>
      <c r="BI60" s="152"/>
      <c r="BJ60" s="152"/>
      <c r="BK60" s="152"/>
      <c r="BL60" s="152"/>
      <c r="BM60" s="152"/>
      <c r="BN60" s="152"/>
      <c r="BO60" s="152"/>
      <c r="BP60" s="152"/>
      <c r="BQ60" s="152"/>
      <c r="BR60" s="152"/>
    </row>
    <row r="61" spans="1:70" s="8" customFormat="1" ht="31.5" x14ac:dyDescent="0.25">
      <c r="A61" s="153" t="s">
        <v>107</v>
      </c>
      <c r="B61" s="154" t="s">
        <v>108</v>
      </c>
      <c r="C61" s="152"/>
      <c r="D61" s="152"/>
      <c r="E61" s="152"/>
      <c r="F61" s="152"/>
      <c r="G61" s="152"/>
      <c r="H61" s="152"/>
      <c r="I61" s="152"/>
      <c r="J61" s="152"/>
      <c r="K61" s="152"/>
      <c r="L61" s="152"/>
      <c r="M61" s="152"/>
      <c r="N61" s="152"/>
      <c r="O61" s="152"/>
      <c r="P61" s="152"/>
      <c r="Q61" s="152"/>
      <c r="R61" s="152"/>
      <c r="S61" s="152"/>
      <c r="T61" s="152"/>
      <c r="U61" s="152"/>
      <c r="V61" s="152"/>
      <c r="W61" s="152"/>
      <c r="X61" s="152"/>
      <c r="Y61" s="152"/>
      <c r="Z61" s="152"/>
      <c r="AA61" s="152"/>
      <c r="AB61" s="152"/>
      <c r="AC61" s="152"/>
      <c r="AD61" s="152"/>
      <c r="AE61" s="152"/>
      <c r="AF61" s="152"/>
      <c r="AG61" s="152"/>
      <c r="AH61" s="152"/>
      <c r="AI61" s="152"/>
      <c r="AJ61" s="152"/>
      <c r="AK61" s="152"/>
      <c r="AL61" s="152"/>
      <c r="AM61" s="152"/>
      <c r="AN61" s="152"/>
      <c r="AO61" s="152"/>
      <c r="AP61" s="152"/>
      <c r="AQ61" s="152"/>
      <c r="AR61" s="152"/>
      <c r="AS61" s="152"/>
      <c r="AT61" s="152"/>
      <c r="AU61" s="152"/>
      <c r="AV61" s="152"/>
      <c r="AW61" s="152"/>
      <c r="AX61" s="152"/>
      <c r="AY61" s="152"/>
      <c r="AZ61" s="152"/>
      <c r="BA61" s="152"/>
      <c r="BB61" s="152"/>
      <c r="BC61" s="152"/>
      <c r="BD61" s="152"/>
      <c r="BE61" s="152"/>
      <c r="BF61" s="152"/>
      <c r="BG61" s="152"/>
      <c r="BH61" s="152"/>
      <c r="BI61" s="152"/>
      <c r="BJ61" s="152"/>
      <c r="BK61" s="152"/>
      <c r="BL61" s="152"/>
      <c r="BM61" s="152"/>
      <c r="BN61" s="152"/>
      <c r="BO61" s="152"/>
      <c r="BP61" s="152"/>
      <c r="BQ61" s="152"/>
      <c r="BR61" s="152"/>
    </row>
    <row r="62" spans="1:70" s="1" customFormat="1" x14ac:dyDescent="0.25"/>
    <row r="63" spans="1:70" s="1" customFormat="1" x14ac:dyDescent="0.25"/>
    <row r="64" spans="1:70" s="1" customFormat="1" x14ac:dyDescent="0.25"/>
    <row r="65" s="1" customFormat="1" x14ac:dyDescent="0.25"/>
    <row r="66" s="1" customFormat="1" x14ac:dyDescent="0.25"/>
    <row r="67" s="1" customFormat="1" x14ac:dyDescent="0.25"/>
    <row r="68" s="1" customFormat="1" x14ac:dyDescent="0.25"/>
    <row r="69" s="1" customFormat="1" x14ac:dyDescent="0.25"/>
    <row r="70" s="1" customFormat="1" x14ac:dyDescent="0.25"/>
    <row r="71" s="1" customFormat="1" x14ac:dyDescent="0.25"/>
    <row r="72" s="1" customFormat="1" x14ac:dyDescent="0.25"/>
    <row r="73" s="1" customFormat="1" x14ac:dyDescent="0.25"/>
    <row r="74" s="1" customFormat="1" x14ac:dyDescent="0.25"/>
    <row r="75" s="1" customFormat="1" x14ac:dyDescent="0.25"/>
    <row r="76" s="1" customFormat="1" x14ac:dyDescent="0.25"/>
    <row r="77" s="1" customFormat="1" x14ac:dyDescent="0.25"/>
    <row r="78" s="1" customFormat="1" x14ac:dyDescent="0.25"/>
    <row r="79" s="1" customFormat="1" x14ac:dyDescent="0.25"/>
    <row r="80" s="1" customFormat="1" x14ac:dyDescent="0.25"/>
    <row r="81" s="1" customFormat="1" x14ac:dyDescent="0.25"/>
    <row r="82" s="1" customFormat="1" x14ac:dyDescent="0.25"/>
    <row r="83" s="1" customFormat="1" x14ac:dyDescent="0.25"/>
    <row r="84" s="1" customFormat="1" x14ac:dyDescent="0.25"/>
    <row r="85" s="1" customFormat="1" x14ac:dyDescent="0.25"/>
    <row r="86" s="1" customFormat="1" x14ac:dyDescent="0.25"/>
    <row r="87" s="1" customFormat="1" x14ac:dyDescent="0.25"/>
    <row r="88" s="1" customFormat="1" x14ac:dyDescent="0.25"/>
    <row r="89" s="1" customFormat="1" x14ac:dyDescent="0.25"/>
    <row r="90" s="1" customFormat="1" x14ac:dyDescent="0.25"/>
    <row r="91" s="1" customFormat="1" x14ac:dyDescent="0.25"/>
    <row r="92" s="1" customFormat="1" x14ac:dyDescent="0.25"/>
    <row r="93" s="1" customFormat="1" x14ac:dyDescent="0.25"/>
    <row r="94" s="1" customFormat="1" x14ac:dyDescent="0.25"/>
    <row r="95" s="1" customFormat="1" x14ac:dyDescent="0.25"/>
    <row r="96" s="1" customFormat="1" x14ac:dyDescent="0.25"/>
    <row r="97" s="1" customFormat="1" x14ac:dyDescent="0.25"/>
    <row r="98" s="1" customFormat="1" x14ac:dyDescent="0.25"/>
    <row r="99" s="1" customFormat="1" x14ac:dyDescent="0.25"/>
    <row r="100" s="1" customFormat="1" x14ac:dyDescent="0.25"/>
    <row r="101" s="1" customFormat="1" x14ac:dyDescent="0.25"/>
    <row r="102" s="1" customFormat="1" x14ac:dyDescent="0.25"/>
    <row r="103" s="1" customFormat="1" x14ac:dyDescent="0.25"/>
    <row r="104" s="1" customFormat="1" x14ac:dyDescent="0.25"/>
    <row r="105" s="1" customFormat="1" x14ac:dyDescent="0.25"/>
    <row r="106" s="1" customFormat="1" x14ac:dyDescent="0.25"/>
    <row r="107" s="1" customFormat="1" x14ac:dyDescent="0.25"/>
    <row r="108" s="1" customFormat="1" x14ac:dyDescent="0.25"/>
    <row r="109" s="1" customFormat="1" x14ac:dyDescent="0.25"/>
    <row r="110" s="1" customFormat="1" x14ac:dyDescent="0.25"/>
    <row r="111" s="1" customFormat="1" x14ac:dyDescent="0.25"/>
    <row r="112" s="1" customFormat="1" x14ac:dyDescent="0.25"/>
    <row r="113" s="1" customFormat="1" x14ac:dyDescent="0.25"/>
    <row r="114" s="1" customFormat="1" x14ac:dyDescent="0.25"/>
    <row r="115" s="1" customFormat="1" x14ac:dyDescent="0.25"/>
    <row r="116" s="1" customFormat="1" x14ac:dyDescent="0.25"/>
    <row r="117" s="1" customFormat="1" x14ac:dyDescent="0.25"/>
    <row r="118" s="1" customFormat="1" x14ac:dyDescent="0.25"/>
    <row r="119" s="1" customFormat="1" x14ac:dyDescent="0.25"/>
    <row r="120" s="1" customFormat="1" x14ac:dyDescent="0.25"/>
    <row r="121" s="1" customFormat="1" x14ac:dyDescent="0.25"/>
    <row r="122" s="1" customFormat="1" x14ac:dyDescent="0.25"/>
    <row r="123" s="1" customFormat="1" x14ac:dyDescent="0.25"/>
    <row r="124" s="1" customFormat="1" x14ac:dyDescent="0.25"/>
    <row r="125" s="1" customFormat="1" x14ac:dyDescent="0.25"/>
    <row r="126" s="1" customFormat="1" x14ac:dyDescent="0.25"/>
    <row r="127" s="1" customFormat="1" x14ac:dyDescent="0.25"/>
    <row r="128" s="1" customFormat="1" x14ac:dyDescent="0.25"/>
    <row r="129" s="1" customFormat="1" x14ac:dyDescent="0.25"/>
    <row r="130" s="1" customFormat="1" x14ac:dyDescent="0.25"/>
    <row r="131" s="1" customFormat="1" x14ac:dyDescent="0.25"/>
    <row r="132" s="1" customFormat="1" x14ac:dyDescent="0.25"/>
    <row r="133" s="1" customFormat="1" x14ac:dyDescent="0.25"/>
    <row r="134" s="1" customFormat="1" x14ac:dyDescent="0.25"/>
    <row r="135" s="1" customFormat="1" x14ac:dyDescent="0.25"/>
    <row r="136" s="1" customFormat="1" x14ac:dyDescent="0.25"/>
    <row r="137" s="1" customFormat="1" x14ac:dyDescent="0.25"/>
    <row r="138" s="1" customFormat="1" x14ac:dyDescent="0.25"/>
    <row r="139" s="1" customFormat="1" x14ac:dyDescent="0.25"/>
    <row r="140" s="1" customFormat="1" x14ac:dyDescent="0.25"/>
    <row r="141" s="1" customFormat="1" x14ac:dyDescent="0.25"/>
    <row r="142" s="1" customFormat="1" x14ac:dyDescent="0.25"/>
    <row r="143" s="1" customFormat="1" x14ac:dyDescent="0.25"/>
    <row r="144" s="1" customFormat="1" x14ac:dyDescent="0.25"/>
    <row r="145" s="1" customFormat="1" x14ac:dyDescent="0.25"/>
    <row r="146" s="1" customFormat="1" x14ac:dyDescent="0.25"/>
    <row r="147" s="1" customFormat="1" x14ac:dyDescent="0.25"/>
    <row r="148" s="1" customFormat="1" x14ac:dyDescent="0.25"/>
    <row r="149" s="1" customFormat="1" x14ac:dyDescent="0.25"/>
    <row r="150" s="1" customFormat="1" x14ac:dyDescent="0.25"/>
    <row r="151" s="1" customFormat="1" x14ac:dyDescent="0.25"/>
    <row r="152" s="1" customFormat="1" x14ac:dyDescent="0.25"/>
    <row r="153" s="1" customFormat="1" x14ac:dyDescent="0.25"/>
    <row r="154" s="1" customFormat="1" x14ac:dyDescent="0.25"/>
    <row r="155" s="1" customFormat="1" x14ac:dyDescent="0.25"/>
    <row r="156" s="1" customFormat="1" x14ac:dyDescent="0.25"/>
    <row r="157" s="1" customFormat="1" x14ac:dyDescent="0.25"/>
    <row r="158" s="1" customFormat="1" x14ac:dyDescent="0.25"/>
    <row r="159" s="1" customFormat="1" x14ac:dyDescent="0.25"/>
    <row r="160" s="1" customFormat="1" x14ac:dyDescent="0.25"/>
    <row r="161" s="1" customFormat="1" x14ac:dyDescent="0.25"/>
    <row r="162" s="1" customFormat="1" x14ac:dyDescent="0.25"/>
  </sheetData>
  <sheetProtection algorithmName="SHA-512" hashValue="UcsdWqAU6XhtqVh0kj56WdcMwM1Ia2dYHPuEsVhEOIy5zJ5K/6IuuPvkPmXflPbzOVjZgh/iGHcDejGnwZUyVQ==" saltValue="JDdv7fLgblOcnOzcbAG45w==" spinCount="100000" sheet="1" objects="1" scenarios="1"/>
  <mergeCells count="5">
    <mergeCell ref="A32:B32"/>
    <mergeCell ref="A18:B18"/>
    <mergeCell ref="A6:B6"/>
    <mergeCell ref="A1:B5"/>
    <mergeCell ref="A45:B45"/>
  </mergeCells>
  <pageMargins left="0.511811024" right="0.511811024" top="0.78740157499999996" bottom="0.78740157499999996" header="0.31496062000000002" footer="0.3149606200000000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Planilha2"/>
  <dimension ref="A1:AQ138"/>
  <sheetViews>
    <sheetView showGridLines="0" zoomScale="80" zoomScaleNormal="80" workbookViewId="0">
      <selection activeCell="B4" sqref="B4:G4"/>
    </sheetView>
  </sheetViews>
  <sheetFormatPr defaultColWidth="8.85546875" defaultRowHeight="15" x14ac:dyDescent="0.25"/>
  <cols>
    <col min="1" max="1" width="72.5703125" style="2" customWidth="1"/>
    <col min="2" max="2" width="7.28515625" style="2" customWidth="1"/>
    <col min="3" max="3" width="73.42578125" style="2" customWidth="1"/>
    <col min="4" max="4" width="18.7109375" style="2" customWidth="1"/>
    <col min="5" max="5" width="19.42578125" style="2" customWidth="1"/>
    <col min="6" max="6" width="25.7109375" style="2" customWidth="1"/>
    <col min="7" max="7" width="27.5703125" style="2" customWidth="1"/>
    <col min="8" max="12" width="25.140625" style="2" customWidth="1"/>
    <col min="13" max="13" width="27.7109375" style="2" bestFit="1" customWidth="1"/>
    <col min="14" max="14" width="27.7109375" style="2" customWidth="1"/>
    <col min="15" max="20" width="26.7109375" style="43" customWidth="1"/>
    <col min="21" max="21" width="37.85546875" style="2" customWidth="1"/>
    <col min="22" max="22" width="28.7109375" style="2" customWidth="1"/>
    <col min="23" max="23" width="40" style="2" customWidth="1"/>
    <col min="24" max="25" width="26.7109375" style="2" customWidth="1"/>
    <col min="26" max="28" width="28.85546875" style="2" customWidth="1"/>
    <col min="29" max="33" width="18.7109375" style="2" customWidth="1"/>
    <col min="34" max="34" width="23" style="2" bestFit="1" customWidth="1"/>
    <col min="35" max="35" width="18.7109375" style="2" customWidth="1"/>
    <col min="36" max="37" width="22.7109375" style="2" customWidth="1"/>
    <col min="38" max="38" width="2.7109375" style="2" customWidth="1"/>
    <col min="39" max="39" width="7" style="2" customWidth="1"/>
    <col min="40" max="42" width="8.85546875" style="2"/>
    <col min="43" max="43" width="8.85546875" style="2" hidden="1" customWidth="1"/>
    <col min="44" max="16384" width="8.85546875" style="2"/>
  </cols>
  <sheetData>
    <row r="1" spans="1:43" ht="33.75" customHeight="1" thickBot="1" x14ac:dyDescent="0.3">
      <c r="A1" s="208" t="s">
        <v>109</v>
      </c>
      <c r="B1" s="208"/>
      <c r="C1" s="208"/>
      <c r="D1" s="208"/>
      <c r="E1" s="208"/>
      <c r="F1" s="208"/>
      <c r="G1" s="208"/>
      <c r="H1" s="208"/>
      <c r="I1" s="208"/>
      <c r="J1" s="208"/>
      <c r="K1" s="208"/>
      <c r="L1" s="208"/>
      <c r="M1" s="208"/>
      <c r="N1" s="208"/>
      <c r="O1" s="208"/>
      <c r="P1" s="208"/>
      <c r="Q1" s="208"/>
      <c r="R1" s="208"/>
      <c r="S1" s="208"/>
      <c r="T1" s="208"/>
      <c r="U1" s="208"/>
      <c r="V1" s="208"/>
      <c r="W1" s="208"/>
      <c r="X1" s="208"/>
      <c r="Y1" s="208"/>
      <c r="Z1" s="208"/>
      <c r="AA1" s="208"/>
      <c r="AB1" s="208"/>
      <c r="AC1" s="208"/>
      <c r="AD1" s="208"/>
      <c r="AE1" s="208"/>
      <c r="AF1" s="208"/>
      <c r="AG1" s="208"/>
      <c r="AH1" s="208"/>
      <c r="AI1" s="208"/>
      <c r="AJ1" s="208"/>
      <c r="AK1" s="72"/>
      <c r="AL1" s="127"/>
      <c r="AM1" s="74"/>
    </row>
    <row r="2" spans="1:43" ht="33.75" customHeight="1" thickBot="1" x14ac:dyDescent="0.3">
      <c r="A2" s="107" t="s">
        <v>352</v>
      </c>
      <c r="B2" s="107"/>
      <c r="C2" s="107"/>
      <c r="D2" s="107"/>
      <c r="E2" s="107"/>
      <c r="F2" s="107"/>
      <c r="G2" s="107"/>
      <c r="H2" s="107"/>
      <c r="I2" s="107"/>
      <c r="J2" s="107"/>
      <c r="K2" s="107"/>
      <c r="L2" s="107"/>
      <c r="M2" s="107"/>
      <c r="N2" s="107"/>
      <c r="O2" s="107"/>
      <c r="P2" s="107"/>
      <c r="Q2" s="107"/>
      <c r="R2" s="107"/>
      <c r="S2" s="107"/>
      <c r="T2" s="107"/>
      <c r="U2" s="107"/>
      <c r="V2" s="107"/>
      <c r="W2" s="107"/>
      <c r="X2" s="107"/>
      <c r="Y2" s="107"/>
      <c r="Z2" s="107"/>
      <c r="AA2" s="107"/>
      <c r="AB2" s="107"/>
      <c r="AC2" s="107"/>
      <c r="AD2" s="107"/>
      <c r="AE2" s="107"/>
      <c r="AF2" s="107"/>
      <c r="AG2" s="107"/>
      <c r="AH2" s="107"/>
      <c r="AI2" s="107"/>
      <c r="AJ2" s="107"/>
      <c r="AK2" s="107"/>
      <c r="AL2" s="128"/>
      <c r="AM2" s="74"/>
    </row>
    <row r="3" spans="1:43" ht="15.75" thickTop="1" x14ac:dyDescent="0.25">
      <c r="AL3" s="124"/>
      <c r="AM3" s="74"/>
    </row>
    <row r="4" spans="1:43" ht="45" customHeight="1" x14ac:dyDescent="0.25">
      <c r="A4" s="73" t="s">
        <v>110</v>
      </c>
      <c r="B4" s="246" t="s">
        <v>353</v>
      </c>
      <c r="C4" s="246"/>
      <c r="D4" s="246"/>
      <c r="E4" s="246"/>
      <c r="F4" s="246"/>
      <c r="G4" s="247"/>
      <c r="H4" s="9"/>
      <c r="I4" s="9"/>
      <c r="J4" s="9"/>
      <c r="K4" s="9"/>
      <c r="L4" s="9"/>
      <c r="M4" s="9"/>
      <c r="N4" s="9"/>
      <c r="O4" s="9"/>
      <c r="P4" s="9"/>
      <c r="Q4" s="9"/>
      <c r="R4" s="9"/>
      <c r="S4" s="9"/>
      <c r="T4" s="2"/>
      <c r="AL4" s="124"/>
      <c r="AM4" s="74"/>
    </row>
    <row r="5" spans="1:43" x14ac:dyDescent="0.25">
      <c r="AL5" s="124"/>
      <c r="AM5" s="74"/>
    </row>
    <row r="6" spans="1:43" ht="27" customHeight="1" x14ac:dyDescent="0.25">
      <c r="A6" s="73" t="s">
        <v>111</v>
      </c>
      <c r="B6" s="130" t="s">
        <v>354</v>
      </c>
      <c r="C6" s="131"/>
      <c r="M6" s="43"/>
      <c r="N6" s="43"/>
      <c r="AL6" s="124"/>
      <c r="AM6" s="74"/>
      <c r="AQ6" s="2" t="s">
        <v>112</v>
      </c>
    </row>
    <row r="7" spans="1:43" ht="15.75" thickBot="1" x14ac:dyDescent="0.3">
      <c r="AL7" s="124"/>
      <c r="AM7" s="74"/>
      <c r="AQ7" s="44" t="s">
        <v>113</v>
      </c>
    </row>
    <row r="8" spans="1:43" ht="27" customHeight="1" thickBot="1" x14ac:dyDescent="0.3">
      <c r="A8" s="248" t="s">
        <v>114</v>
      </c>
      <c r="B8" s="249"/>
      <c r="C8" s="249"/>
      <c r="D8" s="249"/>
      <c r="E8" s="249"/>
      <c r="F8" s="249"/>
      <c r="G8" s="249"/>
      <c r="H8" s="249"/>
      <c r="I8" s="249"/>
      <c r="J8" s="249"/>
      <c r="K8" s="249"/>
      <c r="L8" s="249"/>
      <c r="M8" s="250"/>
      <c r="N8" s="70"/>
      <c r="O8" s="210" t="s">
        <v>115</v>
      </c>
      <c r="P8" s="211"/>
      <c r="Q8" s="211"/>
      <c r="R8" s="211"/>
      <c r="S8" s="211"/>
      <c r="T8" s="211"/>
      <c r="U8" s="211"/>
      <c r="V8" s="211"/>
      <c r="W8" s="211"/>
      <c r="X8" s="211"/>
      <c r="Y8" s="211"/>
      <c r="Z8" s="212" t="s">
        <v>116</v>
      </c>
      <c r="AA8" s="213"/>
      <c r="AB8" s="213"/>
      <c r="AC8" s="213"/>
      <c r="AD8" s="213"/>
      <c r="AE8" s="213"/>
      <c r="AF8" s="213"/>
      <c r="AG8" s="213"/>
      <c r="AH8" s="213"/>
      <c r="AI8" s="213"/>
      <c r="AJ8" s="213"/>
      <c r="AK8" s="214"/>
      <c r="AL8" s="125"/>
      <c r="AM8" s="74"/>
    </row>
    <row r="9" spans="1:43" ht="64.5" customHeight="1" x14ac:dyDescent="0.25">
      <c r="A9" s="217" t="s">
        <v>117</v>
      </c>
      <c r="B9" s="215" t="s">
        <v>118</v>
      </c>
      <c r="C9" s="215" t="s">
        <v>2</v>
      </c>
      <c r="D9" s="215" t="s">
        <v>4</v>
      </c>
      <c r="E9" s="219" t="s">
        <v>6</v>
      </c>
      <c r="F9" s="221" t="s">
        <v>8</v>
      </c>
      <c r="G9" s="222"/>
      <c r="H9" s="215" t="s">
        <v>10</v>
      </c>
      <c r="I9" s="215" t="s">
        <v>14</v>
      </c>
      <c r="J9" s="215" t="s">
        <v>12</v>
      </c>
      <c r="K9" s="223" t="s">
        <v>119</v>
      </c>
      <c r="L9" s="224"/>
      <c r="M9" s="215" t="s">
        <v>20</v>
      </c>
      <c r="N9" s="215" t="s">
        <v>22</v>
      </c>
      <c r="O9" s="236" t="s">
        <v>25</v>
      </c>
      <c r="P9" s="238" t="s">
        <v>120</v>
      </c>
      <c r="Q9" s="240" t="s">
        <v>29</v>
      </c>
      <c r="R9" s="244" t="s">
        <v>31</v>
      </c>
      <c r="S9" s="242" t="s">
        <v>33</v>
      </c>
      <c r="T9" s="251" t="s">
        <v>35</v>
      </c>
      <c r="U9" s="230" t="s">
        <v>41</v>
      </c>
      <c r="V9" s="230" t="s">
        <v>43</v>
      </c>
      <c r="W9" s="230" t="s">
        <v>45</v>
      </c>
      <c r="X9" s="230" t="s">
        <v>47</v>
      </c>
      <c r="Y9" s="232" t="s">
        <v>49</v>
      </c>
      <c r="Z9" s="234" t="s">
        <v>52</v>
      </c>
      <c r="AA9" s="225" t="s">
        <v>54</v>
      </c>
      <c r="AB9" s="225" t="s">
        <v>56</v>
      </c>
      <c r="AC9" s="225" t="s">
        <v>58</v>
      </c>
      <c r="AD9" s="225" t="s">
        <v>60</v>
      </c>
      <c r="AE9" s="225" t="s">
        <v>62</v>
      </c>
      <c r="AF9" s="225" t="s">
        <v>64</v>
      </c>
      <c r="AG9" s="225" t="s">
        <v>66</v>
      </c>
      <c r="AH9" s="225" t="s">
        <v>68</v>
      </c>
      <c r="AI9" s="225" t="s">
        <v>70</v>
      </c>
      <c r="AJ9" s="225" t="s">
        <v>121</v>
      </c>
      <c r="AK9" s="225" t="s">
        <v>74</v>
      </c>
      <c r="AL9" s="126"/>
      <c r="AM9" s="74"/>
    </row>
    <row r="10" spans="1:43" ht="45.75" customHeight="1" thickBot="1" x14ac:dyDescent="0.3">
      <c r="A10" s="218"/>
      <c r="B10" s="216"/>
      <c r="C10" s="216"/>
      <c r="D10" s="216"/>
      <c r="E10" s="220"/>
      <c r="F10" s="39" t="s">
        <v>122</v>
      </c>
      <c r="G10" s="39" t="s">
        <v>123</v>
      </c>
      <c r="H10" s="216"/>
      <c r="I10" s="216"/>
      <c r="J10" s="216"/>
      <c r="K10" s="60" t="s">
        <v>124</v>
      </c>
      <c r="L10" s="60" t="s">
        <v>125</v>
      </c>
      <c r="M10" s="216"/>
      <c r="N10" s="216"/>
      <c r="O10" s="237"/>
      <c r="P10" s="239"/>
      <c r="Q10" s="241"/>
      <c r="R10" s="245"/>
      <c r="S10" s="243"/>
      <c r="T10" s="252"/>
      <c r="U10" s="231"/>
      <c r="V10" s="231"/>
      <c r="W10" s="231"/>
      <c r="X10" s="231"/>
      <c r="Y10" s="233"/>
      <c r="Z10" s="235"/>
      <c r="AA10" s="226"/>
      <c r="AB10" s="226"/>
      <c r="AC10" s="226"/>
      <c r="AD10" s="226"/>
      <c r="AE10" s="226"/>
      <c r="AF10" s="226"/>
      <c r="AG10" s="226"/>
      <c r="AH10" s="226"/>
      <c r="AI10" s="226"/>
      <c r="AJ10" s="226"/>
      <c r="AK10" s="226"/>
      <c r="AL10" s="126"/>
      <c r="AM10" s="74"/>
    </row>
    <row r="11" spans="1:43" ht="30" customHeight="1" x14ac:dyDescent="0.25">
      <c r="A11" s="253" t="s">
        <v>815</v>
      </c>
      <c r="B11" s="157" t="s">
        <v>127</v>
      </c>
      <c r="C11" s="158" t="s">
        <v>366</v>
      </c>
      <c r="D11" s="158" t="s">
        <v>367</v>
      </c>
      <c r="E11" s="158" t="s">
        <v>368</v>
      </c>
      <c r="F11" s="159">
        <v>45292</v>
      </c>
      <c r="G11" s="159">
        <v>45809</v>
      </c>
      <c r="H11" s="160" t="s">
        <v>369</v>
      </c>
      <c r="I11" s="161">
        <v>0</v>
      </c>
      <c r="J11" s="158" t="s">
        <v>370</v>
      </c>
      <c r="K11" s="158" t="s">
        <v>371</v>
      </c>
      <c r="L11" s="158" t="s">
        <v>372</v>
      </c>
      <c r="M11" s="158"/>
      <c r="N11" s="45"/>
      <c r="O11" s="45"/>
      <c r="P11" s="46" t="s">
        <v>128</v>
      </c>
      <c r="Q11" s="45"/>
      <c r="R11" s="45"/>
      <c r="S11" s="45"/>
      <c r="T11" s="47"/>
      <c r="U11" s="158"/>
      <c r="V11" s="158"/>
      <c r="W11" s="158"/>
      <c r="X11" s="158"/>
      <c r="Y11" s="158"/>
      <c r="Z11" s="158"/>
      <c r="AA11" s="158" t="s">
        <v>816</v>
      </c>
      <c r="AB11" s="158"/>
      <c r="AC11" s="158"/>
      <c r="AD11" s="158"/>
      <c r="AE11" s="158"/>
      <c r="AF11" s="158"/>
      <c r="AG11" s="158" t="s">
        <v>406</v>
      </c>
      <c r="AH11" s="158"/>
      <c r="AI11" s="158"/>
      <c r="AJ11" s="158" t="s">
        <v>817</v>
      </c>
      <c r="AK11" s="45"/>
      <c r="AL11" s="126"/>
      <c r="AM11" s="74"/>
    </row>
    <row r="12" spans="1:43" ht="30" customHeight="1" x14ac:dyDescent="0.25">
      <c r="A12" s="254"/>
      <c r="B12" s="162" t="s">
        <v>129</v>
      </c>
      <c r="C12" s="163" t="s">
        <v>373</v>
      </c>
      <c r="D12" s="163" t="s">
        <v>374</v>
      </c>
      <c r="E12" s="163" t="s">
        <v>375</v>
      </c>
      <c r="F12" s="164">
        <v>44927</v>
      </c>
      <c r="G12" s="164">
        <v>45689</v>
      </c>
      <c r="H12" s="165" t="s">
        <v>376</v>
      </c>
      <c r="I12" s="166" t="s">
        <v>377</v>
      </c>
      <c r="J12" s="163" t="s">
        <v>378</v>
      </c>
      <c r="K12" s="163" t="s">
        <v>379</v>
      </c>
      <c r="L12" s="163" t="s">
        <v>372</v>
      </c>
      <c r="M12" s="163" t="s">
        <v>380</v>
      </c>
      <c r="N12" s="45"/>
      <c r="O12" s="45"/>
      <c r="P12" s="45"/>
      <c r="Q12" s="45"/>
      <c r="R12" s="45" t="s">
        <v>128</v>
      </c>
      <c r="S12" s="45"/>
      <c r="T12" s="47"/>
      <c r="U12" s="163" t="s">
        <v>818</v>
      </c>
      <c r="V12" s="163"/>
      <c r="W12" s="163"/>
      <c r="X12" s="163" t="s">
        <v>819</v>
      </c>
      <c r="Y12" s="163" t="s">
        <v>820</v>
      </c>
      <c r="Z12" s="163"/>
      <c r="AA12" s="163" t="s">
        <v>821</v>
      </c>
      <c r="AB12" s="163"/>
      <c r="AC12" s="170"/>
      <c r="AD12" s="163"/>
      <c r="AE12" s="163"/>
      <c r="AF12" s="163"/>
      <c r="AG12" s="163" t="s">
        <v>822</v>
      </c>
      <c r="AH12" s="163"/>
      <c r="AI12" s="163"/>
      <c r="AJ12" s="163" t="s">
        <v>823</v>
      </c>
      <c r="AK12" s="45"/>
      <c r="AL12" s="126"/>
      <c r="AM12" s="74"/>
    </row>
    <row r="13" spans="1:43" ht="30" customHeight="1" x14ac:dyDescent="0.25">
      <c r="A13" s="254"/>
      <c r="B13" s="162" t="s">
        <v>130</v>
      </c>
      <c r="C13" s="163" t="s">
        <v>381</v>
      </c>
      <c r="D13" s="163" t="s">
        <v>382</v>
      </c>
      <c r="E13" s="163" t="s">
        <v>383</v>
      </c>
      <c r="F13" s="164">
        <v>45139</v>
      </c>
      <c r="G13" s="164">
        <v>46539</v>
      </c>
      <c r="H13" s="165" t="s">
        <v>384</v>
      </c>
      <c r="I13" s="166" t="s">
        <v>385</v>
      </c>
      <c r="J13" s="163" t="s">
        <v>386</v>
      </c>
      <c r="K13" s="163" t="s">
        <v>387</v>
      </c>
      <c r="L13" s="163" t="s">
        <v>372</v>
      </c>
      <c r="M13" s="163" t="s">
        <v>388</v>
      </c>
      <c r="N13" s="45"/>
      <c r="O13" s="45"/>
      <c r="P13" s="45" t="s">
        <v>128</v>
      </c>
      <c r="Q13" s="45"/>
      <c r="R13" s="45"/>
      <c r="S13" s="45"/>
      <c r="T13" s="47"/>
      <c r="U13" s="163"/>
      <c r="V13" s="163"/>
      <c r="W13" s="163"/>
      <c r="X13" s="163"/>
      <c r="Y13" s="163"/>
      <c r="Z13" s="163"/>
      <c r="AA13" s="163"/>
      <c r="AB13" s="163"/>
      <c r="AC13" s="163"/>
      <c r="AD13" s="163"/>
      <c r="AE13" s="163"/>
      <c r="AF13" s="163"/>
      <c r="AG13" s="163" t="s">
        <v>824</v>
      </c>
      <c r="AH13" s="163"/>
      <c r="AI13" s="163"/>
      <c r="AJ13" s="163" t="s">
        <v>825</v>
      </c>
      <c r="AK13" s="45"/>
      <c r="AL13" s="126"/>
      <c r="AM13" s="74"/>
    </row>
    <row r="14" spans="1:43" ht="30" customHeight="1" x14ac:dyDescent="0.25">
      <c r="A14" s="254"/>
      <c r="B14" s="162" t="s">
        <v>131</v>
      </c>
      <c r="C14" s="163" t="s">
        <v>389</v>
      </c>
      <c r="D14" s="163" t="s">
        <v>390</v>
      </c>
      <c r="E14" s="163" t="s">
        <v>391</v>
      </c>
      <c r="F14" s="164">
        <v>45078</v>
      </c>
      <c r="G14" s="164">
        <v>45505</v>
      </c>
      <c r="H14" s="165" t="s">
        <v>392</v>
      </c>
      <c r="I14" s="166" t="s">
        <v>393</v>
      </c>
      <c r="J14" s="163" t="s">
        <v>394</v>
      </c>
      <c r="K14" s="163" t="s">
        <v>395</v>
      </c>
      <c r="L14" s="163" t="s">
        <v>372</v>
      </c>
      <c r="M14" s="163" t="s">
        <v>396</v>
      </c>
      <c r="N14" s="45"/>
      <c r="O14" s="45"/>
      <c r="P14" s="45"/>
      <c r="Q14" s="45" t="s">
        <v>128</v>
      </c>
      <c r="R14" s="45"/>
      <c r="S14" s="45"/>
      <c r="T14" s="47"/>
      <c r="U14" s="163" t="s">
        <v>826</v>
      </c>
      <c r="V14" s="163"/>
      <c r="W14" s="163"/>
      <c r="X14" s="163" t="s">
        <v>827</v>
      </c>
      <c r="Y14" s="163"/>
      <c r="Z14" s="163"/>
      <c r="AA14" s="163"/>
      <c r="AB14" s="163"/>
      <c r="AC14" s="163"/>
      <c r="AD14" s="163" t="s">
        <v>828</v>
      </c>
      <c r="AE14" s="163"/>
      <c r="AF14" s="163"/>
      <c r="AG14" s="163" t="s">
        <v>829</v>
      </c>
      <c r="AH14" s="163"/>
      <c r="AI14" s="163"/>
      <c r="AJ14" s="163" t="s">
        <v>830</v>
      </c>
      <c r="AK14" s="45"/>
      <c r="AL14" s="126"/>
      <c r="AM14" s="74"/>
    </row>
    <row r="15" spans="1:43" ht="30" customHeight="1" x14ac:dyDescent="0.25">
      <c r="A15" s="254"/>
      <c r="B15" s="162" t="s">
        <v>132</v>
      </c>
      <c r="C15" s="163" t="s">
        <v>397</v>
      </c>
      <c r="D15" s="163" t="s">
        <v>398</v>
      </c>
      <c r="E15" s="163" t="s">
        <v>399</v>
      </c>
      <c r="F15" s="164">
        <v>45292</v>
      </c>
      <c r="G15" s="164">
        <v>45809</v>
      </c>
      <c r="H15" s="165" t="s">
        <v>400</v>
      </c>
      <c r="I15" s="166">
        <v>0</v>
      </c>
      <c r="J15" s="163" t="s">
        <v>401</v>
      </c>
      <c r="K15" s="163" t="s">
        <v>371</v>
      </c>
      <c r="L15" s="163" t="s">
        <v>372</v>
      </c>
      <c r="M15" s="163" t="s">
        <v>402</v>
      </c>
      <c r="N15" s="45"/>
      <c r="O15" s="45"/>
      <c r="P15" s="45"/>
      <c r="Q15" s="45"/>
      <c r="R15" s="45" t="s">
        <v>128</v>
      </c>
      <c r="S15" s="45"/>
      <c r="T15" s="47"/>
      <c r="U15" s="163" t="s">
        <v>831</v>
      </c>
      <c r="V15" s="163" t="s">
        <v>832</v>
      </c>
      <c r="W15" s="163"/>
      <c r="X15" s="163" t="s">
        <v>833</v>
      </c>
      <c r="Y15" s="163"/>
      <c r="Z15" s="163"/>
      <c r="AA15" s="163" t="s">
        <v>834</v>
      </c>
      <c r="AB15" s="163"/>
      <c r="AC15" s="163"/>
      <c r="AD15" s="163"/>
      <c r="AE15" s="163"/>
      <c r="AF15" s="163"/>
      <c r="AG15" s="163" t="s">
        <v>578</v>
      </c>
      <c r="AH15" s="163"/>
      <c r="AI15" s="163"/>
      <c r="AJ15" s="163" t="s">
        <v>835</v>
      </c>
      <c r="AK15" s="45"/>
      <c r="AL15" s="126"/>
      <c r="AM15" s="74"/>
    </row>
    <row r="16" spans="1:43" ht="30" customHeight="1" x14ac:dyDescent="0.25">
      <c r="A16" s="254"/>
      <c r="B16" s="162" t="s">
        <v>133</v>
      </c>
      <c r="C16" s="163" t="s">
        <v>403</v>
      </c>
      <c r="D16" s="163" t="s">
        <v>404</v>
      </c>
      <c r="E16" s="163" t="s">
        <v>405</v>
      </c>
      <c r="F16" s="164">
        <v>45139</v>
      </c>
      <c r="G16" s="164">
        <v>45474</v>
      </c>
      <c r="H16" s="165" t="s">
        <v>406</v>
      </c>
      <c r="I16" s="166">
        <v>0</v>
      </c>
      <c r="J16" s="163" t="s">
        <v>407</v>
      </c>
      <c r="K16" s="163" t="s">
        <v>371</v>
      </c>
      <c r="L16" s="163" t="s">
        <v>372</v>
      </c>
      <c r="M16" s="167" t="s">
        <v>408</v>
      </c>
      <c r="N16" s="45"/>
      <c r="O16" s="45"/>
      <c r="P16" s="45"/>
      <c r="Q16" s="45"/>
      <c r="R16" s="45" t="s">
        <v>128</v>
      </c>
      <c r="S16" s="45"/>
      <c r="T16" s="47"/>
      <c r="U16" s="163" t="s">
        <v>836</v>
      </c>
      <c r="V16" s="163"/>
      <c r="W16" s="163"/>
      <c r="X16" s="163" t="s">
        <v>837</v>
      </c>
      <c r="Y16" s="163"/>
      <c r="Z16" s="163"/>
      <c r="AA16" s="163"/>
      <c r="AB16" s="163"/>
      <c r="AC16" s="163"/>
      <c r="AD16" s="163"/>
      <c r="AE16" s="163"/>
      <c r="AF16" s="163"/>
      <c r="AG16" s="163"/>
      <c r="AH16" s="163"/>
      <c r="AI16" s="163"/>
      <c r="AJ16" s="163" t="s">
        <v>838</v>
      </c>
      <c r="AK16" s="45"/>
      <c r="AL16" s="126"/>
      <c r="AM16" s="74"/>
    </row>
    <row r="17" spans="1:39" ht="30" customHeight="1" x14ac:dyDescent="0.25">
      <c r="A17" s="254"/>
      <c r="B17" s="162" t="s">
        <v>134</v>
      </c>
      <c r="C17" s="163" t="s">
        <v>409</v>
      </c>
      <c r="D17" s="163" t="s">
        <v>410</v>
      </c>
      <c r="E17" s="163" t="s">
        <v>411</v>
      </c>
      <c r="F17" s="164">
        <v>44927</v>
      </c>
      <c r="G17" s="164">
        <v>45444</v>
      </c>
      <c r="H17" s="165" t="s">
        <v>412</v>
      </c>
      <c r="I17" s="166">
        <v>0</v>
      </c>
      <c r="J17" s="163" t="s">
        <v>413</v>
      </c>
      <c r="K17" s="163" t="s">
        <v>414</v>
      </c>
      <c r="L17" s="163" t="s">
        <v>372</v>
      </c>
      <c r="M17" s="163" t="s">
        <v>415</v>
      </c>
      <c r="N17" s="45"/>
      <c r="O17" s="45"/>
      <c r="P17" s="45"/>
      <c r="Q17" s="45"/>
      <c r="R17" s="45" t="s">
        <v>128</v>
      </c>
      <c r="S17" s="45"/>
      <c r="T17" s="47"/>
      <c r="U17" s="163"/>
      <c r="V17" s="163"/>
      <c r="W17" s="163"/>
      <c r="X17" s="163" t="s">
        <v>829</v>
      </c>
      <c r="Y17" s="163"/>
      <c r="Z17" s="163"/>
      <c r="AA17" s="163" t="s">
        <v>839</v>
      </c>
      <c r="AB17" s="163"/>
      <c r="AC17" s="163"/>
      <c r="AD17" s="163" t="s">
        <v>840</v>
      </c>
      <c r="AE17" s="163"/>
      <c r="AF17" s="163"/>
      <c r="AG17" s="163"/>
      <c r="AH17" s="163"/>
      <c r="AI17" s="163"/>
      <c r="AJ17" s="163" t="s">
        <v>841</v>
      </c>
      <c r="AK17" s="45"/>
      <c r="AL17" s="126"/>
      <c r="AM17" s="74"/>
    </row>
    <row r="18" spans="1:39" ht="30" customHeight="1" x14ac:dyDescent="0.25">
      <c r="A18" s="254"/>
      <c r="B18" s="162" t="s">
        <v>135</v>
      </c>
      <c r="C18" s="163" t="s">
        <v>416</v>
      </c>
      <c r="D18" s="163" t="s">
        <v>417</v>
      </c>
      <c r="E18" s="163" t="s">
        <v>418</v>
      </c>
      <c r="F18" s="164">
        <v>44958</v>
      </c>
      <c r="G18" s="164">
        <v>46539</v>
      </c>
      <c r="H18" s="165" t="s">
        <v>412</v>
      </c>
      <c r="I18" s="166">
        <v>0</v>
      </c>
      <c r="J18" s="163" t="s">
        <v>419</v>
      </c>
      <c r="K18" s="163" t="s">
        <v>372</v>
      </c>
      <c r="L18" s="163" t="s">
        <v>372</v>
      </c>
      <c r="M18" s="163" t="s">
        <v>420</v>
      </c>
      <c r="N18" s="45"/>
      <c r="O18" s="45"/>
      <c r="P18" s="45"/>
      <c r="Q18" s="45" t="s">
        <v>128</v>
      </c>
      <c r="R18" s="45"/>
      <c r="S18" s="45"/>
      <c r="T18" s="47"/>
      <c r="U18" s="163"/>
      <c r="V18" s="163"/>
      <c r="W18" s="163"/>
      <c r="X18" s="163" t="s">
        <v>829</v>
      </c>
      <c r="Y18" s="163"/>
      <c r="Z18" s="163"/>
      <c r="AA18" s="163" t="s">
        <v>842</v>
      </c>
      <c r="AB18" s="163"/>
      <c r="AC18" s="163"/>
      <c r="AD18" s="163"/>
      <c r="AE18" s="163"/>
      <c r="AF18" s="163"/>
      <c r="AG18" s="163"/>
      <c r="AH18" s="163"/>
      <c r="AI18" s="163"/>
      <c r="AJ18" s="163" t="s">
        <v>843</v>
      </c>
      <c r="AK18" s="45"/>
      <c r="AL18" s="126"/>
      <c r="AM18" s="74"/>
    </row>
    <row r="19" spans="1:39" ht="30" customHeight="1" x14ac:dyDescent="0.25">
      <c r="A19" s="254"/>
      <c r="B19" s="162" t="s">
        <v>137</v>
      </c>
      <c r="C19" s="163" t="s">
        <v>421</v>
      </c>
      <c r="D19" s="163" t="s">
        <v>422</v>
      </c>
      <c r="E19" s="163" t="s">
        <v>423</v>
      </c>
      <c r="F19" s="164">
        <v>44927</v>
      </c>
      <c r="G19" s="164">
        <v>46054</v>
      </c>
      <c r="H19" s="165" t="s">
        <v>412</v>
      </c>
      <c r="I19" s="166" t="s">
        <v>424</v>
      </c>
      <c r="J19" s="163" t="s">
        <v>425</v>
      </c>
      <c r="K19" s="163" t="s">
        <v>371</v>
      </c>
      <c r="L19" s="163" t="s">
        <v>372</v>
      </c>
      <c r="M19" s="163" t="s">
        <v>426</v>
      </c>
      <c r="N19" s="45"/>
      <c r="O19" s="45"/>
      <c r="P19" s="45"/>
      <c r="Q19" s="45" t="s">
        <v>128</v>
      </c>
      <c r="R19" s="45"/>
      <c r="S19" s="45"/>
      <c r="T19" s="47"/>
      <c r="U19" s="163"/>
      <c r="V19" s="163"/>
      <c r="W19" s="163"/>
      <c r="X19" s="163" t="s">
        <v>829</v>
      </c>
      <c r="Y19" s="163"/>
      <c r="Z19" s="163"/>
      <c r="AA19" s="163" t="s">
        <v>844</v>
      </c>
      <c r="AB19" s="163"/>
      <c r="AC19" s="163"/>
      <c r="AD19" s="163"/>
      <c r="AE19" s="163"/>
      <c r="AF19" s="163"/>
      <c r="AG19" s="163"/>
      <c r="AH19" s="163"/>
      <c r="AI19" s="163"/>
      <c r="AJ19" s="163" t="s">
        <v>843</v>
      </c>
      <c r="AK19" s="45"/>
      <c r="AL19" s="126"/>
      <c r="AM19" s="74"/>
    </row>
    <row r="20" spans="1:39" ht="30" customHeight="1" x14ac:dyDescent="0.25">
      <c r="A20" s="254"/>
      <c r="B20" s="162" t="s">
        <v>138</v>
      </c>
      <c r="C20" s="163" t="s">
        <v>427</v>
      </c>
      <c r="D20" s="163" t="s">
        <v>428</v>
      </c>
      <c r="E20" s="163"/>
      <c r="F20" s="164">
        <v>44958</v>
      </c>
      <c r="G20" s="164">
        <v>45292</v>
      </c>
      <c r="H20" s="165" t="s">
        <v>429</v>
      </c>
      <c r="I20" s="166" t="s">
        <v>430</v>
      </c>
      <c r="J20" s="163" t="s">
        <v>431</v>
      </c>
      <c r="K20" s="163" t="s">
        <v>371</v>
      </c>
      <c r="L20" s="163" t="s">
        <v>372</v>
      </c>
      <c r="M20" s="163" t="s">
        <v>432</v>
      </c>
      <c r="N20" s="45"/>
      <c r="O20" s="45"/>
      <c r="P20" s="45"/>
      <c r="Q20" s="45" t="s">
        <v>128</v>
      </c>
      <c r="R20" s="45"/>
      <c r="S20" s="45"/>
      <c r="T20" s="47"/>
      <c r="U20" s="163" t="s">
        <v>845</v>
      </c>
      <c r="V20" s="163"/>
      <c r="W20" s="163"/>
      <c r="X20" s="163" t="s">
        <v>846</v>
      </c>
      <c r="Y20" s="163"/>
      <c r="Z20" s="163"/>
      <c r="AA20" s="163"/>
      <c r="AB20" s="163"/>
      <c r="AC20" s="163"/>
      <c r="AD20" s="163"/>
      <c r="AE20" s="163"/>
      <c r="AF20" s="163"/>
      <c r="AG20" s="163"/>
      <c r="AH20" s="163"/>
      <c r="AI20" s="163"/>
      <c r="AJ20" s="163"/>
      <c r="AK20" s="45"/>
      <c r="AL20" s="126"/>
      <c r="AM20" s="74"/>
    </row>
    <row r="21" spans="1:39" ht="30" customHeight="1" x14ac:dyDescent="0.25">
      <c r="A21" s="254"/>
      <c r="B21" s="162" t="s">
        <v>139</v>
      </c>
      <c r="C21" s="163" t="s">
        <v>433</v>
      </c>
      <c r="D21" s="163" t="s">
        <v>434</v>
      </c>
      <c r="E21" s="163" t="s">
        <v>1408</v>
      </c>
      <c r="F21" s="164">
        <v>45047</v>
      </c>
      <c r="G21" s="164">
        <v>45444</v>
      </c>
      <c r="H21" s="165" t="s">
        <v>412</v>
      </c>
      <c r="I21" s="166" t="s">
        <v>435</v>
      </c>
      <c r="J21" s="163" t="s">
        <v>436</v>
      </c>
      <c r="K21" s="163" t="s">
        <v>414</v>
      </c>
      <c r="L21" s="163" t="s">
        <v>372</v>
      </c>
      <c r="M21" s="163" t="s">
        <v>437</v>
      </c>
      <c r="N21" s="45"/>
      <c r="O21" s="45"/>
      <c r="P21" s="45" t="s">
        <v>128</v>
      </c>
      <c r="Q21" s="45"/>
      <c r="R21" s="45"/>
      <c r="S21" s="45"/>
      <c r="T21" s="47"/>
      <c r="U21" s="163"/>
      <c r="V21" s="163"/>
      <c r="W21" s="163"/>
      <c r="X21" s="163"/>
      <c r="Y21" s="163"/>
      <c r="Z21" s="163"/>
      <c r="AA21" s="163" t="s">
        <v>847</v>
      </c>
      <c r="AB21" s="163"/>
      <c r="AC21" s="163" t="s">
        <v>848</v>
      </c>
      <c r="AD21" s="163" t="s">
        <v>849</v>
      </c>
      <c r="AE21" s="163"/>
      <c r="AF21" s="163"/>
      <c r="AG21" s="163" t="s">
        <v>850</v>
      </c>
      <c r="AH21" s="163"/>
      <c r="AI21" s="163"/>
      <c r="AJ21" s="163" t="s">
        <v>851</v>
      </c>
      <c r="AK21" s="45"/>
      <c r="AL21" s="126"/>
      <c r="AM21" s="74"/>
    </row>
    <row r="22" spans="1:39" ht="30" customHeight="1" x14ac:dyDescent="0.25">
      <c r="A22" s="263" t="s">
        <v>814</v>
      </c>
      <c r="B22" s="162" t="s">
        <v>145</v>
      </c>
      <c r="C22" s="163" t="s">
        <v>438</v>
      </c>
      <c r="D22" s="163" t="s">
        <v>439</v>
      </c>
      <c r="E22" s="163" t="s">
        <v>440</v>
      </c>
      <c r="F22" s="164">
        <v>44927</v>
      </c>
      <c r="G22" s="164">
        <v>46722</v>
      </c>
      <c r="H22" s="165" t="s">
        <v>441</v>
      </c>
      <c r="I22" s="166" t="s">
        <v>442</v>
      </c>
      <c r="J22" s="163" t="s">
        <v>443</v>
      </c>
      <c r="K22" s="163" t="s">
        <v>444</v>
      </c>
      <c r="L22" s="163" t="s">
        <v>372</v>
      </c>
      <c r="M22" s="163" t="s">
        <v>445</v>
      </c>
      <c r="N22" s="45"/>
      <c r="O22" s="45"/>
      <c r="P22" s="45"/>
      <c r="Q22" s="45"/>
      <c r="R22" s="45" t="s">
        <v>128</v>
      </c>
      <c r="S22" s="45"/>
      <c r="T22" s="47"/>
      <c r="U22" s="163" t="s">
        <v>852</v>
      </c>
      <c r="V22" s="163" t="s">
        <v>853</v>
      </c>
      <c r="W22" s="163" t="s">
        <v>854</v>
      </c>
      <c r="X22" s="163" t="s">
        <v>855</v>
      </c>
      <c r="Y22" s="163"/>
      <c r="Z22" s="163"/>
      <c r="AA22" s="163"/>
      <c r="AB22" s="163"/>
      <c r="AC22" s="163"/>
      <c r="AD22" s="163"/>
      <c r="AE22" s="163"/>
      <c r="AF22" s="163"/>
      <c r="AG22" s="163" t="s">
        <v>856</v>
      </c>
      <c r="AH22" s="163"/>
      <c r="AI22" s="163"/>
      <c r="AJ22" s="163" t="s">
        <v>857</v>
      </c>
      <c r="AK22" s="45"/>
      <c r="AL22" s="126"/>
      <c r="AM22" s="74"/>
    </row>
    <row r="23" spans="1:39" ht="30" customHeight="1" x14ac:dyDescent="0.25">
      <c r="A23" s="254"/>
      <c r="B23" s="162" t="s">
        <v>146</v>
      </c>
      <c r="C23" s="163" t="s">
        <v>446</v>
      </c>
      <c r="D23" s="163" t="s">
        <v>447</v>
      </c>
      <c r="E23" s="163" t="s">
        <v>448</v>
      </c>
      <c r="F23" s="164">
        <v>44927</v>
      </c>
      <c r="G23" s="164">
        <v>45992</v>
      </c>
      <c r="H23" s="165" t="s">
        <v>392</v>
      </c>
      <c r="I23" s="166" t="s">
        <v>449</v>
      </c>
      <c r="J23" s="163" t="s">
        <v>450</v>
      </c>
      <c r="K23" s="163" t="s">
        <v>414</v>
      </c>
      <c r="L23" s="163" t="s">
        <v>372</v>
      </c>
      <c r="M23" s="163" t="s">
        <v>451</v>
      </c>
      <c r="N23" s="45"/>
      <c r="O23" s="45"/>
      <c r="P23" s="45"/>
      <c r="Q23" s="45"/>
      <c r="R23" s="45" t="s">
        <v>128</v>
      </c>
      <c r="S23" s="45"/>
      <c r="T23" s="47"/>
      <c r="U23" s="163" t="s">
        <v>858</v>
      </c>
      <c r="V23" s="163"/>
      <c r="W23" s="163" t="s">
        <v>859</v>
      </c>
      <c r="X23" s="163" t="s">
        <v>860</v>
      </c>
      <c r="Y23" s="163"/>
      <c r="Z23" s="163"/>
      <c r="AA23" s="163"/>
      <c r="AB23" s="163"/>
      <c r="AC23" s="163"/>
      <c r="AD23" s="163"/>
      <c r="AE23" s="163"/>
      <c r="AF23" s="163"/>
      <c r="AG23" s="163" t="s">
        <v>861</v>
      </c>
      <c r="AH23" s="163"/>
      <c r="AI23" s="163"/>
      <c r="AJ23" s="163" t="s">
        <v>862</v>
      </c>
      <c r="AK23" s="45"/>
      <c r="AL23" s="126"/>
      <c r="AM23" s="74"/>
    </row>
    <row r="24" spans="1:39" ht="30" customHeight="1" x14ac:dyDescent="0.25">
      <c r="A24" s="254"/>
      <c r="B24" s="162" t="s">
        <v>147</v>
      </c>
      <c r="C24" s="158" t="s">
        <v>452</v>
      </c>
      <c r="D24" s="158" t="s">
        <v>453</v>
      </c>
      <c r="E24" s="158" t="s">
        <v>454</v>
      </c>
      <c r="F24" s="159">
        <v>44927</v>
      </c>
      <c r="G24" s="159">
        <v>46539</v>
      </c>
      <c r="H24" s="160" t="s">
        <v>407</v>
      </c>
      <c r="I24" s="161" t="s">
        <v>455</v>
      </c>
      <c r="J24" s="158" t="s">
        <v>456</v>
      </c>
      <c r="K24" s="158" t="s">
        <v>414</v>
      </c>
      <c r="L24" s="158" t="s">
        <v>372</v>
      </c>
      <c r="M24" s="158" t="s">
        <v>457</v>
      </c>
      <c r="N24" s="45"/>
      <c r="O24" s="45"/>
      <c r="P24" s="45"/>
      <c r="Q24" s="45"/>
      <c r="R24" s="45" t="s">
        <v>128</v>
      </c>
      <c r="S24" s="45"/>
      <c r="T24" s="47"/>
      <c r="U24" s="158" t="s">
        <v>863</v>
      </c>
      <c r="V24" s="158"/>
      <c r="W24" s="158"/>
      <c r="X24" s="158" t="s">
        <v>864</v>
      </c>
      <c r="Y24" s="158"/>
      <c r="Z24" s="158"/>
      <c r="AA24" s="158"/>
      <c r="AB24" s="158"/>
      <c r="AC24" s="158"/>
      <c r="AD24" s="158"/>
      <c r="AE24" s="158"/>
      <c r="AF24" s="158"/>
      <c r="AG24" s="158"/>
      <c r="AH24" s="158"/>
      <c r="AI24" s="158"/>
      <c r="AJ24" s="158"/>
      <c r="AK24" s="45"/>
      <c r="AL24" s="126"/>
      <c r="AM24" s="74"/>
    </row>
    <row r="25" spans="1:39" ht="30" customHeight="1" x14ac:dyDescent="0.25">
      <c r="A25" s="254"/>
      <c r="B25" s="162" t="s">
        <v>148</v>
      </c>
      <c r="C25" s="158" t="s">
        <v>458</v>
      </c>
      <c r="D25" s="158" t="s">
        <v>459</v>
      </c>
      <c r="E25" s="158" t="s">
        <v>460</v>
      </c>
      <c r="F25" s="159">
        <v>44927</v>
      </c>
      <c r="G25" s="159">
        <v>45261</v>
      </c>
      <c r="H25" s="160" t="s">
        <v>392</v>
      </c>
      <c r="I25" s="161" t="s">
        <v>461</v>
      </c>
      <c r="J25" s="158" t="s">
        <v>462</v>
      </c>
      <c r="K25" s="158" t="s">
        <v>463</v>
      </c>
      <c r="L25" s="158" t="s">
        <v>372</v>
      </c>
      <c r="M25" s="158" t="s">
        <v>464</v>
      </c>
      <c r="N25" s="45"/>
      <c r="O25" s="45"/>
      <c r="P25" s="45"/>
      <c r="Q25" s="45"/>
      <c r="R25" s="45" t="s">
        <v>128</v>
      </c>
      <c r="S25" s="45"/>
      <c r="T25" s="47"/>
      <c r="U25" s="158" t="s">
        <v>865</v>
      </c>
      <c r="V25" s="158" t="s">
        <v>866</v>
      </c>
      <c r="W25" s="158" t="s">
        <v>867</v>
      </c>
      <c r="X25" s="158" t="s">
        <v>868</v>
      </c>
      <c r="Y25" s="158" t="s">
        <v>869</v>
      </c>
      <c r="Z25" s="158"/>
      <c r="AA25" s="158"/>
      <c r="AB25" s="158"/>
      <c r="AC25" s="158"/>
      <c r="AD25" s="158"/>
      <c r="AE25" s="158"/>
      <c r="AF25" s="158"/>
      <c r="AG25" s="158"/>
      <c r="AH25" s="158"/>
      <c r="AI25" s="158"/>
      <c r="AJ25" s="158"/>
      <c r="AK25" s="45"/>
      <c r="AL25" s="126"/>
      <c r="AM25" s="74"/>
    </row>
    <row r="26" spans="1:39" ht="30" customHeight="1" x14ac:dyDescent="0.25">
      <c r="A26" s="254"/>
      <c r="B26" s="162" t="s">
        <v>149</v>
      </c>
      <c r="C26" s="158" t="s">
        <v>465</v>
      </c>
      <c r="D26" s="158" t="s">
        <v>466</v>
      </c>
      <c r="E26" s="158" t="s">
        <v>467</v>
      </c>
      <c r="F26" s="159">
        <v>45505</v>
      </c>
      <c r="G26" s="159">
        <v>45809</v>
      </c>
      <c r="H26" s="160" t="s">
        <v>392</v>
      </c>
      <c r="I26" s="161">
        <v>0</v>
      </c>
      <c r="J26" s="158" t="s">
        <v>468</v>
      </c>
      <c r="K26" s="158" t="s">
        <v>469</v>
      </c>
      <c r="L26" s="158" t="s">
        <v>372</v>
      </c>
      <c r="M26" s="158"/>
      <c r="N26" s="45"/>
      <c r="O26" s="45" t="s">
        <v>128</v>
      </c>
      <c r="P26" s="45"/>
      <c r="Q26" s="45"/>
      <c r="R26" s="45"/>
      <c r="S26" s="45"/>
      <c r="T26" s="47"/>
      <c r="U26" s="158"/>
      <c r="V26" s="158"/>
      <c r="W26" s="158"/>
      <c r="X26" s="158"/>
      <c r="Y26" s="158"/>
      <c r="Z26" s="158"/>
      <c r="AA26" s="158"/>
      <c r="AB26" s="158"/>
      <c r="AC26" s="158"/>
      <c r="AD26" s="158"/>
      <c r="AE26" s="158"/>
      <c r="AF26" s="158"/>
      <c r="AG26" s="158"/>
      <c r="AH26" s="158"/>
      <c r="AI26" s="158"/>
      <c r="AJ26" s="158"/>
      <c r="AK26" s="45"/>
      <c r="AL26" s="126"/>
      <c r="AM26" s="74"/>
    </row>
    <row r="27" spans="1:39" ht="30" customHeight="1" x14ac:dyDescent="0.25">
      <c r="A27" s="254"/>
      <c r="B27" s="162" t="s">
        <v>150</v>
      </c>
      <c r="C27" s="158" t="s">
        <v>470</v>
      </c>
      <c r="D27" s="158" t="s">
        <v>471</v>
      </c>
      <c r="E27" s="158" t="s">
        <v>472</v>
      </c>
      <c r="F27" s="159">
        <v>45292</v>
      </c>
      <c r="G27" s="159">
        <v>45627</v>
      </c>
      <c r="H27" s="160" t="s">
        <v>392</v>
      </c>
      <c r="I27" s="161">
        <v>0</v>
      </c>
      <c r="J27" s="158" t="s">
        <v>473</v>
      </c>
      <c r="K27" s="158" t="s">
        <v>474</v>
      </c>
      <c r="L27" s="158" t="s">
        <v>372</v>
      </c>
      <c r="M27" s="158" t="s">
        <v>475</v>
      </c>
      <c r="N27" s="45"/>
      <c r="O27" s="45"/>
      <c r="P27" s="45"/>
      <c r="Q27" s="45"/>
      <c r="R27" s="45" t="s">
        <v>128</v>
      </c>
      <c r="S27" s="45"/>
      <c r="T27" s="47"/>
      <c r="U27" s="158"/>
      <c r="V27" s="158"/>
      <c r="W27" s="158"/>
      <c r="X27" s="158"/>
      <c r="Y27" s="158"/>
      <c r="Z27" s="158"/>
      <c r="AA27" s="158"/>
      <c r="AB27" s="158"/>
      <c r="AC27" s="158" t="s">
        <v>848</v>
      </c>
      <c r="AD27" s="158" t="s">
        <v>840</v>
      </c>
      <c r="AE27" s="158"/>
      <c r="AF27" s="158"/>
      <c r="AG27" s="158" t="s">
        <v>850</v>
      </c>
      <c r="AH27" s="158"/>
      <c r="AI27" s="158"/>
      <c r="AJ27" s="158" t="s">
        <v>870</v>
      </c>
      <c r="AK27" s="45"/>
      <c r="AL27" s="126"/>
      <c r="AM27" s="74"/>
    </row>
    <row r="28" spans="1:39" ht="30" customHeight="1" x14ac:dyDescent="0.25">
      <c r="A28" s="254"/>
      <c r="B28" s="162" t="s">
        <v>151</v>
      </c>
      <c r="C28" s="158" t="s">
        <v>476</v>
      </c>
      <c r="D28" s="158" t="s">
        <v>477</v>
      </c>
      <c r="E28" s="158" t="s">
        <v>478</v>
      </c>
      <c r="F28" s="159">
        <v>44927</v>
      </c>
      <c r="G28" s="159">
        <v>46539</v>
      </c>
      <c r="H28" s="160" t="s">
        <v>392</v>
      </c>
      <c r="I28" s="161" t="s">
        <v>479</v>
      </c>
      <c r="J28" s="158" t="s">
        <v>480</v>
      </c>
      <c r="K28" s="158" t="s">
        <v>481</v>
      </c>
      <c r="L28" s="158" t="s">
        <v>372</v>
      </c>
      <c r="M28" s="158" t="s">
        <v>482</v>
      </c>
      <c r="N28" s="45"/>
      <c r="O28" s="45"/>
      <c r="P28" s="45"/>
      <c r="Q28" s="45" t="s">
        <v>128</v>
      </c>
      <c r="R28" s="45"/>
      <c r="S28" s="45"/>
      <c r="T28" s="47"/>
      <c r="U28" s="158" t="s">
        <v>871</v>
      </c>
      <c r="V28" s="158"/>
      <c r="W28" s="158"/>
      <c r="X28" s="158" t="s">
        <v>827</v>
      </c>
      <c r="Y28" s="158"/>
      <c r="Z28" s="158"/>
      <c r="AA28" s="158"/>
      <c r="AB28" s="158"/>
      <c r="AC28" s="158"/>
      <c r="AD28" s="158"/>
      <c r="AE28" s="158"/>
      <c r="AF28" s="158"/>
      <c r="AG28" s="158"/>
      <c r="AH28" s="158"/>
      <c r="AI28" s="158"/>
      <c r="AJ28" s="158"/>
      <c r="AK28" s="45"/>
      <c r="AL28" s="126"/>
      <c r="AM28" s="74"/>
    </row>
    <row r="29" spans="1:39" ht="30" customHeight="1" x14ac:dyDescent="0.25">
      <c r="A29" s="254"/>
      <c r="B29" s="162" t="s">
        <v>152</v>
      </c>
      <c r="C29" s="158" t="s">
        <v>483</v>
      </c>
      <c r="D29" s="158" t="s">
        <v>484</v>
      </c>
      <c r="E29" s="158"/>
      <c r="F29" s="159">
        <v>45292</v>
      </c>
      <c r="G29" s="159">
        <v>45992</v>
      </c>
      <c r="H29" s="160" t="s">
        <v>485</v>
      </c>
      <c r="I29" s="161" t="s">
        <v>424</v>
      </c>
      <c r="J29" s="158" t="s">
        <v>486</v>
      </c>
      <c r="K29" s="158" t="s">
        <v>414</v>
      </c>
      <c r="L29" s="158" t="s">
        <v>372</v>
      </c>
      <c r="M29" s="158" t="s">
        <v>487</v>
      </c>
      <c r="N29" s="45"/>
      <c r="O29" s="45"/>
      <c r="P29" s="45" t="s">
        <v>128</v>
      </c>
      <c r="Q29" s="45"/>
      <c r="R29" s="45"/>
      <c r="S29" s="45"/>
      <c r="T29" s="47"/>
      <c r="U29" s="158"/>
      <c r="V29" s="158"/>
      <c r="W29" s="158"/>
      <c r="X29" s="158"/>
      <c r="Y29" s="158"/>
      <c r="Z29" s="158"/>
      <c r="AA29" s="158"/>
      <c r="AB29" s="158"/>
      <c r="AC29" s="158"/>
      <c r="AD29" s="158"/>
      <c r="AE29" s="158"/>
      <c r="AF29" s="158"/>
      <c r="AG29" s="158"/>
      <c r="AH29" s="158"/>
      <c r="AI29" s="158"/>
      <c r="AJ29" s="171" t="s">
        <v>872</v>
      </c>
      <c r="AK29" s="45"/>
      <c r="AL29" s="126"/>
      <c r="AM29" s="74"/>
    </row>
    <row r="30" spans="1:39" ht="30" customHeight="1" x14ac:dyDescent="0.25">
      <c r="A30" s="254"/>
      <c r="B30" s="162" t="s">
        <v>153</v>
      </c>
      <c r="C30" s="158" t="s">
        <v>488</v>
      </c>
      <c r="D30" s="158" t="s">
        <v>489</v>
      </c>
      <c r="E30" s="158" t="s">
        <v>490</v>
      </c>
      <c r="F30" s="159">
        <v>44927</v>
      </c>
      <c r="G30" s="159">
        <v>46478</v>
      </c>
      <c r="H30" s="160" t="s">
        <v>429</v>
      </c>
      <c r="I30" s="161">
        <v>0</v>
      </c>
      <c r="J30" s="158" t="s">
        <v>491</v>
      </c>
      <c r="K30" s="158" t="s">
        <v>492</v>
      </c>
      <c r="L30" s="158" t="s">
        <v>372</v>
      </c>
      <c r="M30" s="158" t="s">
        <v>493</v>
      </c>
      <c r="N30" s="45"/>
      <c r="O30" s="45"/>
      <c r="P30" s="45"/>
      <c r="Q30" s="45" t="s">
        <v>128</v>
      </c>
      <c r="R30" s="45"/>
      <c r="S30" s="45"/>
      <c r="T30" s="47"/>
      <c r="U30" s="158" t="s">
        <v>873</v>
      </c>
      <c r="V30" s="158"/>
      <c r="W30" s="158"/>
      <c r="X30" s="158" t="s">
        <v>827</v>
      </c>
      <c r="Y30" s="158"/>
      <c r="Z30" s="158"/>
      <c r="AA30" s="158"/>
      <c r="AB30" s="158"/>
      <c r="AC30" s="158" t="s">
        <v>874</v>
      </c>
      <c r="AD30" s="158"/>
      <c r="AE30" s="158"/>
      <c r="AF30" s="158"/>
      <c r="AG30" s="158"/>
      <c r="AH30" s="158"/>
      <c r="AI30" s="158"/>
      <c r="AJ30" s="158" t="s">
        <v>875</v>
      </c>
      <c r="AK30" s="45"/>
      <c r="AL30" s="126"/>
      <c r="AM30" s="74"/>
    </row>
    <row r="31" spans="1:39" ht="30" customHeight="1" x14ac:dyDescent="0.25">
      <c r="A31" s="254"/>
      <c r="B31" s="162" t="s">
        <v>154</v>
      </c>
      <c r="C31" s="158" t="s">
        <v>494</v>
      </c>
      <c r="D31" s="158" t="s">
        <v>495</v>
      </c>
      <c r="E31" s="158" t="s">
        <v>496</v>
      </c>
      <c r="F31" s="159">
        <v>44927</v>
      </c>
      <c r="G31" s="159">
        <v>45261</v>
      </c>
      <c r="H31" s="160" t="s">
        <v>497</v>
      </c>
      <c r="I31" s="161" t="s">
        <v>498</v>
      </c>
      <c r="J31" s="158" t="s">
        <v>499</v>
      </c>
      <c r="K31" s="158" t="s">
        <v>414</v>
      </c>
      <c r="L31" s="158" t="s">
        <v>372</v>
      </c>
      <c r="M31" s="158" t="s">
        <v>500</v>
      </c>
      <c r="N31" s="45"/>
      <c r="O31" s="45"/>
      <c r="P31" s="45"/>
      <c r="Q31" s="45"/>
      <c r="R31" s="45"/>
      <c r="S31" s="45" t="s">
        <v>128</v>
      </c>
      <c r="T31" s="47"/>
      <c r="U31" s="158" t="s">
        <v>876</v>
      </c>
      <c r="V31" s="158" t="s">
        <v>877</v>
      </c>
      <c r="W31" s="158"/>
      <c r="X31" s="158"/>
      <c r="Y31" s="158"/>
      <c r="Z31" s="158"/>
      <c r="AA31" s="158"/>
      <c r="AB31" s="158"/>
      <c r="AC31" s="158"/>
      <c r="AD31" s="158"/>
      <c r="AE31" s="158"/>
      <c r="AF31" s="158"/>
      <c r="AG31" s="158"/>
      <c r="AH31" s="158"/>
      <c r="AI31" s="158"/>
      <c r="AJ31" s="158"/>
      <c r="AK31" s="45"/>
      <c r="AL31" s="126"/>
      <c r="AM31" s="74"/>
    </row>
    <row r="32" spans="1:39" ht="30" customHeight="1" x14ac:dyDescent="0.25">
      <c r="A32" s="254"/>
      <c r="B32" s="162" t="s">
        <v>155</v>
      </c>
      <c r="C32" s="158" t="s">
        <v>501</v>
      </c>
      <c r="D32" s="158" t="s">
        <v>502</v>
      </c>
      <c r="E32" s="158" t="s">
        <v>503</v>
      </c>
      <c r="F32" s="159">
        <v>44927</v>
      </c>
      <c r="G32" s="159">
        <v>46539</v>
      </c>
      <c r="H32" s="160" t="s">
        <v>486</v>
      </c>
      <c r="I32" s="161" t="s">
        <v>504</v>
      </c>
      <c r="J32" s="158" t="s">
        <v>505</v>
      </c>
      <c r="K32" s="158" t="s">
        <v>506</v>
      </c>
      <c r="L32" s="158" t="s">
        <v>372</v>
      </c>
      <c r="M32" s="158" t="s">
        <v>507</v>
      </c>
      <c r="N32" s="45"/>
      <c r="O32" s="45"/>
      <c r="P32" s="45"/>
      <c r="Q32" s="45" t="s">
        <v>128</v>
      </c>
      <c r="R32" s="45"/>
      <c r="S32" s="45"/>
      <c r="T32" s="47"/>
      <c r="U32" s="158" t="s">
        <v>878</v>
      </c>
      <c r="V32" s="158"/>
      <c r="W32" s="158"/>
      <c r="X32" s="158" t="s">
        <v>827</v>
      </c>
      <c r="Y32" s="158"/>
      <c r="Z32" s="158"/>
      <c r="AA32" s="158"/>
      <c r="AB32" s="158"/>
      <c r="AC32" s="158"/>
      <c r="AD32" s="158"/>
      <c r="AE32" s="158"/>
      <c r="AF32" s="158"/>
      <c r="AG32" s="158"/>
      <c r="AH32" s="158"/>
      <c r="AI32" s="158"/>
      <c r="AJ32" s="158" t="s">
        <v>875</v>
      </c>
      <c r="AK32" s="45"/>
      <c r="AL32" s="126"/>
      <c r="AM32" s="74"/>
    </row>
    <row r="33" spans="1:39" ht="30" customHeight="1" x14ac:dyDescent="0.25">
      <c r="A33" s="254"/>
      <c r="B33" s="162" t="s">
        <v>156</v>
      </c>
      <c r="C33" s="158" t="s">
        <v>508</v>
      </c>
      <c r="D33" s="158" t="s">
        <v>509</v>
      </c>
      <c r="E33" s="158" t="s">
        <v>510</v>
      </c>
      <c r="F33" s="159">
        <v>44927</v>
      </c>
      <c r="G33" s="159">
        <v>45444</v>
      </c>
      <c r="H33" s="160" t="s">
        <v>511</v>
      </c>
      <c r="I33" s="161" t="s">
        <v>512</v>
      </c>
      <c r="J33" s="158" t="s">
        <v>513</v>
      </c>
      <c r="K33" s="158" t="s">
        <v>514</v>
      </c>
      <c r="L33" s="158" t="s">
        <v>372</v>
      </c>
      <c r="M33" s="158" t="s">
        <v>515</v>
      </c>
      <c r="N33" s="45"/>
      <c r="O33" s="45"/>
      <c r="P33" s="45"/>
      <c r="Q33" s="45" t="s">
        <v>128</v>
      </c>
      <c r="R33" s="45"/>
      <c r="S33" s="45"/>
      <c r="T33" s="47"/>
      <c r="U33" s="158" t="s">
        <v>879</v>
      </c>
      <c r="V33" s="158"/>
      <c r="W33" s="158" t="s">
        <v>880</v>
      </c>
      <c r="X33" s="158" t="s">
        <v>881</v>
      </c>
      <c r="Y33" s="158" t="s">
        <v>882</v>
      </c>
      <c r="Z33" s="158"/>
      <c r="AA33" s="158"/>
      <c r="AB33" s="158"/>
      <c r="AC33" s="158"/>
      <c r="AD33" s="158" t="s">
        <v>883</v>
      </c>
      <c r="AE33" s="158"/>
      <c r="AF33" s="158"/>
      <c r="AG33" s="158" t="s">
        <v>884</v>
      </c>
      <c r="AH33" s="158"/>
      <c r="AI33" s="158"/>
      <c r="AJ33" s="158" t="s">
        <v>885</v>
      </c>
      <c r="AK33" s="45"/>
      <c r="AL33" s="126"/>
      <c r="AM33" s="74"/>
    </row>
    <row r="34" spans="1:39" ht="30" customHeight="1" x14ac:dyDescent="0.25">
      <c r="A34" s="254"/>
      <c r="B34" s="162" t="s">
        <v>157</v>
      </c>
      <c r="C34" s="158" t="s">
        <v>516</v>
      </c>
      <c r="D34" s="158" t="s">
        <v>517</v>
      </c>
      <c r="E34" s="158" t="s">
        <v>518</v>
      </c>
      <c r="F34" s="159">
        <v>45292</v>
      </c>
      <c r="G34" s="159">
        <v>45992</v>
      </c>
      <c r="H34" s="160" t="s">
        <v>519</v>
      </c>
      <c r="I34" s="161" t="s">
        <v>377</v>
      </c>
      <c r="J34" s="158" t="s">
        <v>520</v>
      </c>
      <c r="K34" s="158" t="s">
        <v>521</v>
      </c>
      <c r="L34" s="158" t="s">
        <v>372</v>
      </c>
      <c r="M34" s="158" t="s">
        <v>522</v>
      </c>
      <c r="N34" s="45"/>
      <c r="O34" s="45"/>
      <c r="P34" s="45" t="s">
        <v>128</v>
      </c>
      <c r="Q34" s="45"/>
      <c r="R34" s="45"/>
      <c r="S34" s="45"/>
      <c r="T34" s="47" t="s">
        <v>113</v>
      </c>
      <c r="U34" s="158" t="s">
        <v>886</v>
      </c>
      <c r="V34" s="158"/>
      <c r="W34" s="158"/>
      <c r="X34" s="158"/>
      <c r="Y34" s="158"/>
      <c r="Z34" s="158"/>
      <c r="AA34" s="158"/>
      <c r="AB34" s="158"/>
      <c r="AC34" s="158"/>
      <c r="AD34" s="158"/>
      <c r="AE34" s="158"/>
      <c r="AF34" s="158"/>
      <c r="AG34" s="158"/>
      <c r="AH34" s="158"/>
      <c r="AI34" s="158"/>
      <c r="AJ34" s="171" t="s">
        <v>887</v>
      </c>
      <c r="AK34" s="45"/>
      <c r="AL34" s="126"/>
      <c r="AM34" s="74"/>
    </row>
    <row r="35" spans="1:39" ht="30" customHeight="1" x14ac:dyDescent="0.25">
      <c r="A35" s="254"/>
      <c r="B35" s="162" t="s">
        <v>158</v>
      </c>
      <c r="C35" s="158" t="s">
        <v>523</v>
      </c>
      <c r="D35" s="158" t="s">
        <v>524</v>
      </c>
      <c r="E35" s="158" t="s">
        <v>525</v>
      </c>
      <c r="F35" s="159">
        <v>44927</v>
      </c>
      <c r="G35" s="159">
        <v>45261</v>
      </c>
      <c r="H35" s="160" t="s">
        <v>526</v>
      </c>
      <c r="I35" s="161" t="s">
        <v>461</v>
      </c>
      <c r="J35" s="158" t="s">
        <v>527</v>
      </c>
      <c r="K35" s="158" t="s">
        <v>528</v>
      </c>
      <c r="L35" s="158" t="s">
        <v>372</v>
      </c>
      <c r="M35" s="158" t="s">
        <v>529</v>
      </c>
      <c r="N35" s="45"/>
      <c r="O35" s="45"/>
      <c r="P35" s="45" t="s">
        <v>128</v>
      </c>
      <c r="Q35" s="45"/>
      <c r="R35" s="45"/>
      <c r="S35" s="45"/>
      <c r="T35" s="47"/>
      <c r="U35" s="158" t="s">
        <v>888</v>
      </c>
      <c r="V35" s="158"/>
      <c r="W35" s="158"/>
      <c r="X35" s="158"/>
      <c r="Y35" s="158"/>
      <c r="Z35" s="158"/>
      <c r="AA35" s="158"/>
      <c r="AB35" s="158"/>
      <c r="AC35" s="158" t="s">
        <v>848</v>
      </c>
      <c r="AD35" s="158"/>
      <c r="AE35" s="158" t="s">
        <v>889</v>
      </c>
      <c r="AF35" s="158"/>
      <c r="AG35" s="158" t="s">
        <v>850</v>
      </c>
      <c r="AH35" s="158"/>
      <c r="AI35" s="158"/>
      <c r="AJ35" s="158"/>
      <c r="AK35" s="45"/>
      <c r="AL35" s="126"/>
      <c r="AM35" s="74"/>
    </row>
    <row r="36" spans="1:39" ht="30" customHeight="1" x14ac:dyDescent="0.25">
      <c r="A36" s="254"/>
      <c r="B36" s="162" t="s">
        <v>159</v>
      </c>
      <c r="C36" s="158" t="s">
        <v>530</v>
      </c>
      <c r="D36" s="158" t="s">
        <v>531</v>
      </c>
      <c r="E36" s="158"/>
      <c r="F36" s="159">
        <v>45352</v>
      </c>
      <c r="G36" s="159">
        <v>45689</v>
      </c>
      <c r="H36" s="160" t="s">
        <v>392</v>
      </c>
      <c r="I36" s="161">
        <v>0</v>
      </c>
      <c r="J36" s="158" t="s">
        <v>532</v>
      </c>
      <c r="K36" s="158" t="s">
        <v>533</v>
      </c>
      <c r="L36" s="158" t="s">
        <v>372</v>
      </c>
      <c r="M36" s="158" t="s">
        <v>534</v>
      </c>
      <c r="N36" s="45"/>
      <c r="O36" s="45" t="s">
        <v>128</v>
      </c>
      <c r="P36" s="45"/>
      <c r="Q36" s="45"/>
      <c r="R36" s="45"/>
      <c r="S36" s="45"/>
      <c r="T36" s="47"/>
      <c r="U36" s="158" t="s">
        <v>890</v>
      </c>
      <c r="V36" s="158"/>
      <c r="W36" s="158" t="s">
        <v>891</v>
      </c>
      <c r="X36" s="158" t="s">
        <v>892</v>
      </c>
      <c r="Y36" s="158"/>
      <c r="Z36" s="158"/>
      <c r="AA36" s="158"/>
      <c r="AB36" s="158"/>
      <c r="AC36" s="158"/>
      <c r="AD36" s="158"/>
      <c r="AE36" s="158"/>
      <c r="AF36" s="158"/>
      <c r="AG36" s="158"/>
      <c r="AH36" s="158"/>
      <c r="AI36" s="158"/>
      <c r="AJ36" s="158"/>
      <c r="AK36" s="45"/>
      <c r="AL36" s="126"/>
      <c r="AM36" s="74"/>
    </row>
    <row r="37" spans="1:39" ht="30" customHeight="1" x14ac:dyDescent="0.25">
      <c r="A37" s="254"/>
      <c r="B37" s="162" t="s">
        <v>355</v>
      </c>
      <c r="C37" s="158" t="s">
        <v>535</v>
      </c>
      <c r="D37" s="158" t="s">
        <v>536</v>
      </c>
      <c r="E37" s="158" t="s">
        <v>537</v>
      </c>
      <c r="F37" s="159">
        <v>45078</v>
      </c>
      <c r="G37" s="159">
        <v>46508</v>
      </c>
      <c r="H37" s="160" t="s">
        <v>392</v>
      </c>
      <c r="I37" s="161" t="s">
        <v>538</v>
      </c>
      <c r="J37" s="158" t="s">
        <v>539</v>
      </c>
      <c r="K37" s="158" t="s">
        <v>540</v>
      </c>
      <c r="L37" s="158" t="s">
        <v>372</v>
      </c>
      <c r="M37" s="158" t="s">
        <v>541</v>
      </c>
      <c r="N37" s="45"/>
      <c r="O37" s="45"/>
      <c r="P37" s="45"/>
      <c r="Q37" s="45"/>
      <c r="R37" s="45"/>
      <c r="S37" s="45" t="s">
        <v>128</v>
      </c>
      <c r="T37" s="47"/>
      <c r="U37" s="158" t="s">
        <v>893</v>
      </c>
      <c r="V37" s="158" t="s">
        <v>894</v>
      </c>
      <c r="W37" s="158" t="s">
        <v>895</v>
      </c>
      <c r="X37" s="158" t="s">
        <v>896</v>
      </c>
      <c r="Y37" s="158" t="s">
        <v>897</v>
      </c>
      <c r="Z37" s="158"/>
      <c r="AA37" s="158"/>
      <c r="AB37" s="158"/>
      <c r="AC37" s="158"/>
      <c r="AD37" s="158"/>
      <c r="AE37" s="158"/>
      <c r="AF37" s="158"/>
      <c r="AG37" s="158"/>
      <c r="AH37" s="158"/>
      <c r="AI37" s="158"/>
      <c r="AJ37" s="158"/>
      <c r="AK37" s="45"/>
      <c r="AL37" s="126"/>
      <c r="AM37" s="74"/>
    </row>
    <row r="38" spans="1:39" ht="30" customHeight="1" x14ac:dyDescent="0.25">
      <c r="A38" s="254"/>
      <c r="B38" s="162" t="s">
        <v>356</v>
      </c>
      <c r="C38" s="158" t="s">
        <v>542</v>
      </c>
      <c r="D38" s="158" t="s">
        <v>543</v>
      </c>
      <c r="E38" s="158" t="s">
        <v>544</v>
      </c>
      <c r="F38" s="159">
        <v>45078</v>
      </c>
      <c r="G38" s="159">
        <v>46508</v>
      </c>
      <c r="H38" s="160" t="s">
        <v>545</v>
      </c>
      <c r="I38" s="161" t="s">
        <v>424</v>
      </c>
      <c r="J38" s="158" t="s">
        <v>546</v>
      </c>
      <c r="K38" s="158" t="s">
        <v>547</v>
      </c>
      <c r="L38" s="158" t="s">
        <v>372</v>
      </c>
      <c r="M38" s="158"/>
      <c r="N38" s="45"/>
      <c r="O38" s="45"/>
      <c r="P38" s="45" t="s">
        <v>128</v>
      </c>
      <c r="Q38" s="45"/>
      <c r="R38" s="45"/>
      <c r="S38" s="45"/>
      <c r="T38" s="47"/>
      <c r="U38" s="158"/>
      <c r="V38" s="158"/>
      <c r="W38" s="158"/>
      <c r="X38" s="158"/>
      <c r="Y38" s="158"/>
      <c r="Z38" s="158"/>
      <c r="AA38" s="158"/>
      <c r="AB38" s="158"/>
      <c r="AC38" s="158"/>
      <c r="AD38" s="158"/>
      <c r="AE38" s="158"/>
      <c r="AF38" s="158"/>
      <c r="AG38" s="158"/>
      <c r="AH38" s="158"/>
      <c r="AI38" s="158"/>
      <c r="AJ38" s="158"/>
      <c r="AK38" s="45"/>
      <c r="AL38" s="126"/>
      <c r="AM38" s="74"/>
    </row>
    <row r="39" spans="1:39" ht="30" customHeight="1" x14ac:dyDescent="0.25">
      <c r="A39" s="254"/>
      <c r="B39" s="162" t="s">
        <v>357</v>
      </c>
      <c r="C39" s="158" t="s">
        <v>548</v>
      </c>
      <c r="D39" s="158" t="s">
        <v>549</v>
      </c>
      <c r="E39" s="158" t="s">
        <v>550</v>
      </c>
      <c r="F39" s="159">
        <v>44927</v>
      </c>
      <c r="G39" s="159">
        <v>45627</v>
      </c>
      <c r="H39" s="160" t="s">
        <v>551</v>
      </c>
      <c r="I39" s="161">
        <v>0</v>
      </c>
      <c r="J39" s="158" t="s">
        <v>552</v>
      </c>
      <c r="K39" s="158" t="s">
        <v>553</v>
      </c>
      <c r="L39" s="158" t="s">
        <v>372</v>
      </c>
      <c r="M39" s="158"/>
      <c r="N39" s="45"/>
      <c r="O39" s="45"/>
      <c r="P39" s="45"/>
      <c r="Q39" s="45"/>
      <c r="R39" s="45" t="s">
        <v>128</v>
      </c>
      <c r="S39" s="45"/>
      <c r="T39" s="47"/>
      <c r="U39" s="158"/>
      <c r="V39" s="158"/>
      <c r="W39" s="158"/>
      <c r="X39" s="158"/>
      <c r="Y39" s="158"/>
      <c r="Z39" s="158"/>
      <c r="AA39" s="158"/>
      <c r="AB39" s="158"/>
      <c r="AC39" s="158"/>
      <c r="AD39" s="158" t="s">
        <v>883</v>
      </c>
      <c r="AE39" s="158"/>
      <c r="AF39" s="158"/>
      <c r="AG39" s="158"/>
      <c r="AH39" s="158"/>
      <c r="AI39" s="158"/>
      <c r="AJ39" s="158" t="s">
        <v>843</v>
      </c>
      <c r="AK39" s="45"/>
      <c r="AL39" s="126"/>
      <c r="AM39" s="74"/>
    </row>
    <row r="40" spans="1:39" ht="30" customHeight="1" x14ac:dyDescent="0.25">
      <c r="A40" s="254"/>
      <c r="B40" s="162" t="s">
        <v>358</v>
      </c>
      <c r="C40" s="158" t="s">
        <v>554</v>
      </c>
      <c r="D40" s="158" t="s">
        <v>555</v>
      </c>
      <c r="E40" s="158" t="s">
        <v>556</v>
      </c>
      <c r="F40" s="159">
        <v>44927</v>
      </c>
      <c r="G40" s="159">
        <v>44958</v>
      </c>
      <c r="H40" s="168" t="s">
        <v>394</v>
      </c>
      <c r="I40" s="161">
        <v>0</v>
      </c>
      <c r="J40" s="158" t="s">
        <v>557</v>
      </c>
      <c r="K40" s="158" t="s">
        <v>558</v>
      </c>
      <c r="L40" s="158" t="s">
        <v>372</v>
      </c>
      <c r="M40" s="158" t="s">
        <v>559</v>
      </c>
      <c r="N40" s="45"/>
      <c r="O40" s="45" t="s">
        <v>128</v>
      </c>
      <c r="P40" s="45"/>
      <c r="Q40" s="45"/>
      <c r="R40" s="45"/>
      <c r="S40" s="45"/>
      <c r="T40" s="47"/>
      <c r="U40" s="158" t="s">
        <v>888</v>
      </c>
      <c r="V40" s="158"/>
      <c r="W40" s="158"/>
      <c r="X40" s="158"/>
      <c r="Y40" s="158"/>
      <c r="Z40" s="158"/>
      <c r="AA40" s="158"/>
      <c r="AB40" s="158"/>
      <c r="AC40" s="158"/>
      <c r="AD40" s="158"/>
      <c r="AE40" s="158"/>
      <c r="AF40" s="158"/>
      <c r="AG40" s="158"/>
      <c r="AH40" s="158"/>
      <c r="AI40" s="158"/>
      <c r="AJ40" s="158"/>
      <c r="AK40" s="45"/>
      <c r="AL40" s="126"/>
      <c r="AM40" s="74"/>
    </row>
    <row r="41" spans="1:39" ht="30" customHeight="1" x14ac:dyDescent="0.25">
      <c r="A41" s="254"/>
      <c r="B41" s="162" t="s">
        <v>359</v>
      </c>
      <c r="C41" s="158" t="s">
        <v>560</v>
      </c>
      <c r="D41" s="158" t="s">
        <v>555</v>
      </c>
      <c r="E41" s="158" t="s">
        <v>561</v>
      </c>
      <c r="F41" s="159">
        <v>44927</v>
      </c>
      <c r="G41" s="159">
        <v>45323</v>
      </c>
      <c r="H41" s="168" t="s">
        <v>394</v>
      </c>
      <c r="I41" s="161">
        <v>0</v>
      </c>
      <c r="J41" s="158" t="s">
        <v>562</v>
      </c>
      <c r="K41" s="158" t="s">
        <v>563</v>
      </c>
      <c r="L41" s="158" t="s">
        <v>372</v>
      </c>
      <c r="M41" s="158" t="s">
        <v>564</v>
      </c>
      <c r="N41" s="45"/>
      <c r="O41" s="45" t="s">
        <v>128</v>
      </c>
      <c r="P41" s="45"/>
      <c r="Q41" s="45"/>
      <c r="R41" s="45"/>
      <c r="S41" s="45"/>
      <c r="T41" s="47"/>
      <c r="U41" s="158" t="s">
        <v>888</v>
      </c>
      <c r="V41" s="158"/>
      <c r="W41" s="158"/>
      <c r="X41" s="158"/>
      <c r="Y41" s="158"/>
      <c r="Z41" s="158"/>
      <c r="AA41" s="158"/>
      <c r="AB41" s="158"/>
      <c r="AC41" s="158" t="s">
        <v>883</v>
      </c>
      <c r="AD41" s="158"/>
      <c r="AE41" s="158"/>
      <c r="AF41" s="158"/>
      <c r="AG41" s="158"/>
      <c r="AH41" s="158"/>
      <c r="AI41" s="158"/>
      <c r="AJ41" s="158" t="s">
        <v>898</v>
      </c>
      <c r="AK41" s="45"/>
      <c r="AL41" s="126"/>
      <c r="AM41" s="74"/>
    </row>
    <row r="42" spans="1:39" ht="30" customHeight="1" x14ac:dyDescent="0.25">
      <c r="A42" s="254"/>
      <c r="B42" s="162" t="s">
        <v>360</v>
      </c>
      <c r="C42" s="158" t="s">
        <v>565</v>
      </c>
      <c r="D42" s="158" t="s">
        <v>566</v>
      </c>
      <c r="E42" s="158" t="s">
        <v>567</v>
      </c>
      <c r="F42" s="159">
        <v>45078</v>
      </c>
      <c r="G42" s="159">
        <v>45413</v>
      </c>
      <c r="H42" s="160" t="s">
        <v>392</v>
      </c>
      <c r="I42" s="161" t="s">
        <v>568</v>
      </c>
      <c r="J42" s="158" t="s">
        <v>569</v>
      </c>
      <c r="K42" s="158" t="s">
        <v>570</v>
      </c>
      <c r="L42" s="158" t="s">
        <v>372</v>
      </c>
      <c r="M42" s="158" t="s">
        <v>571</v>
      </c>
      <c r="N42" s="45"/>
      <c r="O42" s="45"/>
      <c r="P42" s="45"/>
      <c r="Q42" s="45" t="s">
        <v>128</v>
      </c>
      <c r="R42" s="45"/>
      <c r="S42" s="45"/>
      <c r="T42" s="47" t="s">
        <v>112</v>
      </c>
      <c r="U42" s="158" t="s">
        <v>899</v>
      </c>
      <c r="V42" s="158"/>
      <c r="W42" s="158"/>
      <c r="X42" s="158" t="s">
        <v>900</v>
      </c>
      <c r="Y42" s="158"/>
      <c r="Z42" s="158"/>
      <c r="AA42" s="158"/>
      <c r="AB42" s="158"/>
      <c r="AC42" s="158"/>
      <c r="AD42" s="158"/>
      <c r="AE42" s="158"/>
      <c r="AF42" s="158"/>
      <c r="AG42" s="158" t="s">
        <v>901</v>
      </c>
      <c r="AH42" s="158"/>
      <c r="AI42" s="158"/>
      <c r="AJ42" s="158"/>
      <c r="AK42" s="45"/>
      <c r="AL42" s="126"/>
      <c r="AM42" s="74"/>
    </row>
    <row r="43" spans="1:39" ht="30" customHeight="1" x14ac:dyDescent="0.25">
      <c r="A43" s="254"/>
      <c r="B43" s="162" t="s">
        <v>361</v>
      </c>
      <c r="C43" s="158" t="s">
        <v>572</v>
      </c>
      <c r="D43" s="158" t="s">
        <v>573</v>
      </c>
      <c r="E43" s="158"/>
      <c r="F43" s="159">
        <v>45078</v>
      </c>
      <c r="G43" s="159">
        <v>46539</v>
      </c>
      <c r="H43" s="160" t="s">
        <v>574</v>
      </c>
      <c r="I43" s="161">
        <v>0</v>
      </c>
      <c r="J43" s="158" t="s">
        <v>575</v>
      </c>
      <c r="K43" s="158" t="s">
        <v>414</v>
      </c>
      <c r="L43" s="158" t="s">
        <v>372</v>
      </c>
      <c r="M43" s="158" t="s">
        <v>576</v>
      </c>
      <c r="N43" s="45"/>
      <c r="O43" s="45"/>
      <c r="P43" s="45"/>
      <c r="Q43" s="45"/>
      <c r="R43" s="45" t="s">
        <v>128</v>
      </c>
      <c r="S43" s="45"/>
      <c r="T43" s="47"/>
      <c r="U43" s="158" t="s">
        <v>902</v>
      </c>
      <c r="V43" s="158" t="s">
        <v>903</v>
      </c>
      <c r="W43" s="158"/>
      <c r="X43" s="158" t="s">
        <v>904</v>
      </c>
      <c r="Y43" s="158" t="s">
        <v>905</v>
      </c>
      <c r="Z43" s="158"/>
      <c r="AA43" s="158" t="s">
        <v>906</v>
      </c>
      <c r="AB43" s="158"/>
      <c r="AC43" s="158"/>
      <c r="AD43" s="158"/>
      <c r="AE43" s="158"/>
      <c r="AF43" s="158"/>
      <c r="AG43" s="158"/>
      <c r="AH43" s="158"/>
      <c r="AI43" s="158"/>
      <c r="AJ43" s="158" t="s">
        <v>907</v>
      </c>
      <c r="AK43" s="45"/>
      <c r="AL43" s="126"/>
      <c r="AM43" s="74"/>
    </row>
    <row r="44" spans="1:39" ht="30" customHeight="1" x14ac:dyDescent="0.25">
      <c r="A44" s="254"/>
      <c r="B44" s="162" t="s">
        <v>362</v>
      </c>
      <c r="C44" s="158" t="s">
        <v>577</v>
      </c>
      <c r="D44" s="158" t="s">
        <v>367</v>
      </c>
      <c r="E44" s="158"/>
      <c r="F44" s="159">
        <v>45139</v>
      </c>
      <c r="G44" s="159">
        <v>45901</v>
      </c>
      <c r="H44" s="160" t="s">
        <v>578</v>
      </c>
      <c r="I44" s="161">
        <v>0</v>
      </c>
      <c r="J44" s="158" t="s">
        <v>579</v>
      </c>
      <c r="K44" s="158" t="s">
        <v>580</v>
      </c>
      <c r="L44" s="158" t="s">
        <v>372</v>
      </c>
      <c r="M44" s="158" t="s">
        <v>581</v>
      </c>
      <c r="N44" s="45"/>
      <c r="O44" s="45"/>
      <c r="P44" s="45"/>
      <c r="Q44" s="45" t="s">
        <v>128</v>
      </c>
      <c r="R44" s="45"/>
      <c r="S44" s="45"/>
      <c r="T44" s="47"/>
      <c r="U44" s="158" t="s">
        <v>908</v>
      </c>
      <c r="V44" s="158" t="s">
        <v>909</v>
      </c>
      <c r="W44" s="158" t="s">
        <v>910</v>
      </c>
      <c r="X44" s="158" t="s">
        <v>911</v>
      </c>
      <c r="Y44" s="158" t="s">
        <v>912</v>
      </c>
      <c r="Z44" s="158"/>
      <c r="AA44" s="158"/>
      <c r="AB44" s="158"/>
      <c r="AC44" s="158"/>
      <c r="AD44" s="158"/>
      <c r="AE44" s="158"/>
      <c r="AF44" s="158"/>
      <c r="AG44" s="158"/>
      <c r="AH44" s="158"/>
      <c r="AI44" s="158"/>
      <c r="AJ44" s="158" t="s">
        <v>913</v>
      </c>
      <c r="AK44" s="45"/>
      <c r="AL44" s="126"/>
      <c r="AM44" s="74"/>
    </row>
    <row r="45" spans="1:39" ht="30" customHeight="1" x14ac:dyDescent="0.25">
      <c r="A45" s="254"/>
      <c r="B45" s="162" t="s">
        <v>363</v>
      </c>
      <c r="C45" s="158" t="s">
        <v>582</v>
      </c>
      <c r="D45" s="158" t="s">
        <v>583</v>
      </c>
      <c r="E45" s="158" t="s">
        <v>584</v>
      </c>
      <c r="F45" s="159">
        <v>44927</v>
      </c>
      <c r="G45" s="159">
        <v>46539</v>
      </c>
      <c r="H45" s="160" t="s">
        <v>585</v>
      </c>
      <c r="I45" s="161">
        <v>0</v>
      </c>
      <c r="J45" s="158" t="s">
        <v>586</v>
      </c>
      <c r="K45" s="158"/>
      <c r="L45" s="158" t="s">
        <v>372</v>
      </c>
      <c r="M45" s="158" t="s">
        <v>587</v>
      </c>
      <c r="N45" s="45"/>
      <c r="O45" s="45"/>
      <c r="P45" s="45"/>
      <c r="Q45" s="45"/>
      <c r="R45" s="45" t="s">
        <v>128</v>
      </c>
      <c r="S45" s="45"/>
      <c r="T45" s="47"/>
      <c r="U45" s="158" t="s">
        <v>914</v>
      </c>
      <c r="V45" s="158" t="s">
        <v>915</v>
      </c>
      <c r="W45" s="158"/>
      <c r="X45" s="158" t="s">
        <v>827</v>
      </c>
      <c r="Y45" s="158"/>
      <c r="Z45" s="158"/>
      <c r="AA45" s="158"/>
      <c r="AB45" s="158"/>
      <c r="AC45" s="158"/>
      <c r="AD45" s="158"/>
      <c r="AE45" s="158"/>
      <c r="AF45" s="158"/>
      <c r="AG45" s="158"/>
      <c r="AH45" s="158"/>
      <c r="AI45" s="158"/>
      <c r="AJ45" s="158"/>
      <c r="AK45" s="45"/>
      <c r="AL45" s="126"/>
      <c r="AM45" s="74"/>
    </row>
    <row r="46" spans="1:39" ht="30" customHeight="1" x14ac:dyDescent="0.25">
      <c r="A46" s="254"/>
      <c r="B46" s="162" t="s">
        <v>364</v>
      </c>
      <c r="C46" s="158" t="s">
        <v>588</v>
      </c>
      <c r="D46" s="158" t="s">
        <v>589</v>
      </c>
      <c r="E46" s="158" t="s">
        <v>490</v>
      </c>
      <c r="F46" s="159">
        <v>44927</v>
      </c>
      <c r="G46" s="159">
        <v>46478</v>
      </c>
      <c r="H46" s="160" t="s">
        <v>392</v>
      </c>
      <c r="I46" s="161">
        <v>0</v>
      </c>
      <c r="J46" s="158" t="s">
        <v>590</v>
      </c>
      <c r="K46" s="158" t="s">
        <v>591</v>
      </c>
      <c r="L46" s="158" t="s">
        <v>372</v>
      </c>
      <c r="M46" s="158" t="s">
        <v>592</v>
      </c>
      <c r="N46" s="45"/>
      <c r="O46" s="45"/>
      <c r="P46" s="45"/>
      <c r="Q46" s="45"/>
      <c r="R46" s="45" t="s">
        <v>128</v>
      </c>
      <c r="S46" s="45"/>
      <c r="T46" s="47"/>
      <c r="U46" s="158" t="s">
        <v>916</v>
      </c>
      <c r="V46" s="158" t="s">
        <v>917</v>
      </c>
      <c r="W46" s="158" t="s">
        <v>918</v>
      </c>
      <c r="X46" s="158" t="s">
        <v>919</v>
      </c>
      <c r="Y46" s="158"/>
      <c r="Z46" s="158"/>
      <c r="AA46" s="158"/>
      <c r="AB46" s="158"/>
      <c r="AC46" s="158"/>
      <c r="AD46" s="158"/>
      <c r="AE46" s="158"/>
      <c r="AF46" s="158"/>
      <c r="AG46" s="158"/>
      <c r="AH46" s="158"/>
      <c r="AI46" s="158"/>
      <c r="AJ46" s="158"/>
      <c r="AK46" s="45"/>
      <c r="AL46" s="126"/>
      <c r="AM46" s="74"/>
    </row>
    <row r="47" spans="1:39" ht="30" customHeight="1" x14ac:dyDescent="0.25">
      <c r="A47" s="264"/>
      <c r="B47" s="162" t="s">
        <v>365</v>
      </c>
      <c r="C47" s="158" t="s">
        <v>593</v>
      </c>
      <c r="D47" s="158" t="s">
        <v>594</v>
      </c>
      <c r="E47" s="158" t="s">
        <v>595</v>
      </c>
      <c r="F47" s="159">
        <v>44927</v>
      </c>
      <c r="G47" s="159">
        <v>46478</v>
      </c>
      <c r="H47" s="160" t="s">
        <v>392</v>
      </c>
      <c r="I47" s="161">
        <v>0</v>
      </c>
      <c r="J47" s="158" t="s">
        <v>596</v>
      </c>
      <c r="K47" s="158" t="s">
        <v>591</v>
      </c>
      <c r="L47" s="158" t="s">
        <v>372</v>
      </c>
      <c r="M47" s="158" t="s">
        <v>597</v>
      </c>
      <c r="N47" s="45"/>
      <c r="O47" s="45"/>
      <c r="P47" s="45"/>
      <c r="Q47" s="45"/>
      <c r="R47" s="45" t="s">
        <v>128</v>
      </c>
      <c r="S47" s="45"/>
      <c r="T47" s="47"/>
      <c r="U47" s="158" t="s">
        <v>920</v>
      </c>
      <c r="V47" s="158"/>
      <c r="W47" s="158" t="s">
        <v>918</v>
      </c>
      <c r="X47" s="158" t="s">
        <v>892</v>
      </c>
      <c r="Y47" s="158"/>
      <c r="Z47" s="158"/>
      <c r="AA47" s="158"/>
      <c r="AB47" s="158"/>
      <c r="AC47" s="158"/>
      <c r="AD47" s="158"/>
      <c r="AE47" s="158"/>
      <c r="AF47" s="158"/>
      <c r="AG47" s="158"/>
      <c r="AH47" s="158"/>
      <c r="AI47" s="158"/>
      <c r="AJ47" s="158"/>
      <c r="AK47" s="45"/>
      <c r="AL47" s="126"/>
      <c r="AM47" s="74"/>
    </row>
    <row r="48" spans="1:39" ht="30" customHeight="1" x14ac:dyDescent="0.25">
      <c r="A48" s="263" t="s">
        <v>813</v>
      </c>
      <c r="B48" s="162" t="s">
        <v>161</v>
      </c>
      <c r="C48" s="163" t="s">
        <v>598</v>
      </c>
      <c r="D48" s="163" t="s">
        <v>599</v>
      </c>
      <c r="E48" s="163" t="s">
        <v>600</v>
      </c>
      <c r="F48" s="164">
        <v>44927</v>
      </c>
      <c r="G48" s="164">
        <v>45992</v>
      </c>
      <c r="H48" s="165" t="s">
        <v>601</v>
      </c>
      <c r="I48" s="166" t="s">
        <v>602</v>
      </c>
      <c r="J48" s="163" t="s">
        <v>603</v>
      </c>
      <c r="K48" s="163" t="s">
        <v>604</v>
      </c>
      <c r="L48" s="163" t="s">
        <v>372</v>
      </c>
      <c r="M48" s="163" t="s">
        <v>605</v>
      </c>
      <c r="N48" s="45"/>
      <c r="O48" s="45"/>
      <c r="P48" s="45"/>
      <c r="Q48" s="45" t="s">
        <v>128</v>
      </c>
      <c r="R48" s="45"/>
      <c r="S48" s="45"/>
      <c r="T48" s="47"/>
      <c r="U48" s="163" t="s">
        <v>921</v>
      </c>
      <c r="V48" s="163" t="s">
        <v>922</v>
      </c>
      <c r="W48" s="163" t="s">
        <v>923</v>
      </c>
      <c r="X48" s="163" t="s">
        <v>924</v>
      </c>
      <c r="Y48" s="163"/>
      <c r="Z48" s="163"/>
      <c r="AA48" s="163"/>
      <c r="AB48" s="163"/>
      <c r="AC48" s="163"/>
      <c r="AD48" s="163"/>
      <c r="AE48" s="163"/>
      <c r="AF48" s="163"/>
      <c r="AG48" s="163" t="s">
        <v>925</v>
      </c>
      <c r="AH48" s="163"/>
      <c r="AI48" s="163"/>
      <c r="AJ48" s="163" t="s">
        <v>926</v>
      </c>
      <c r="AK48" s="45"/>
      <c r="AL48" s="126"/>
      <c r="AM48" s="74"/>
    </row>
    <row r="49" spans="1:39" ht="30" customHeight="1" x14ac:dyDescent="0.25">
      <c r="A49" s="254"/>
      <c r="B49" s="162" t="s">
        <v>163</v>
      </c>
      <c r="C49" s="163" t="s">
        <v>606</v>
      </c>
      <c r="D49" s="163" t="s">
        <v>607</v>
      </c>
      <c r="E49" s="163" t="s">
        <v>608</v>
      </c>
      <c r="F49" s="164">
        <v>45139</v>
      </c>
      <c r="G49" s="164">
        <v>45901</v>
      </c>
      <c r="H49" s="165" t="s">
        <v>609</v>
      </c>
      <c r="I49" s="166" t="s">
        <v>393</v>
      </c>
      <c r="J49" s="163" t="s">
        <v>610</v>
      </c>
      <c r="K49" s="163" t="s">
        <v>611</v>
      </c>
      <c r="L49" s="163" t="s">
        <v>372</v>
      </c>
      <c r="M49" s="163" t="s">
        <v>612</v>
      </c>
      <c r="N49" s="45"/>
      <c r="O49" s="45"/>
      <c r="P49" s="45" t="s">
        <v>128</v>
      </c>
      <c r="Q49" s="45"/>
      <c r="R49" s="45"/>
      <c r="S49" s="45"/>
      <c r="T49" s="47"/>
      <c r="U49" s="158" t="s">
        <v>888</v>
      </c>
      <c r="V49" s="163"/>
      <c r="W49" s="163"/>
      <c r="X49" s="163"/>
      <c r="Y49" s="163"/>
      <c r="Z49" s="163" t="s">
        <v>927</v>
      </c>
      <c r="AA49" s="163"/>
      <c r="AB49" s="163"/>
      <c r="AC49" s="163"/>
      <c r="AD49" s="163"/>
      <c r="AE49" s="163"/>
      <c r="AF49" s="163"/>
      <c r="AG49" s="163" t="s">
        <v>928</v>
      </c>
      <c r="AH49" s="163"/>
      <c r="AI49" s="163"/>
      <c r="AJ49" s="163"/>
      <c r="AK49" s="45"/>
      <c r="AL49" s="126"/>
      <c r="AM49" s="74"/>
    </row>
    <row r="50" spans="1:39" ht="30" customHeight="1" x14ac:dyDescent="0.25">
      <c r="A50" s="254"/>
      <c r="B50" s="162" t="s">
        <v>164</v>
      </c>
      <c r="C50" s="163" t="s">
        <v>613</v>
      </c>
      <c r="D50" s="163" t="s">
        <v>614</v>
      </c>
      <c r="E50" s="163"/>
      <c r="F50" s="164">
        <v>44927</v>
      </c>
      <c r="G50" s="164">
        <v>45627</v>
      </c>
      <c r="H50" s="165" t="s">
        <v>615</v>
      </c>
      <c r="I50" s="166" t="s">
        <v>461</v>
      </c>
      <c r="J50" s="163" t="s">
        <v>616</v>
      </c>
      <c r="K50" s="163" t="s">
        <v>514</v>
      </c>
      <c r="L50" s="163" t="s">
        <v>372</v>
      </c>
      <c r="M50" s="163" t="s">
        <v>617</v>
      </c>
      <c r="N50" s="45"/>
      <c r="O50" s="45"/>
      <c r="P50" s="45" t="s">
        <v>128</v>
      </c>
      <c r="Q50" s="45"/>
      <c r="R50" s="45"/>
      <c r="S50" s="45"/>
      <c r="T50" s="47"/>
      <c r="U50" s="163" t="s">
        <v>929</v>
      </c>
      <c r="V50" s="163"/>
      <c r="W50" s="163"/>
      <c r="X50" s="163"/>
      <c r="Y50" s="163"/>
      <c r="Z50" s="163"/>
      <c r="AA50" s="163"/>
      <c r="AB50" s="163"/>
      <c r="AC50" s="163"/>
      <c r="AD50" s="163"/>
      <c r="AE50" s="163"/>
      <c r="AF50" s="163"/>
      <c r="AG50" s="163"/>
      <c r="AH50" s="163"/>
      <c r="AI50" s="163"/>
      <c r="AJ50" s="163"/>
      <c r="AK50" s="45"/>
      <c r="AL50" s="126"/>
      <c r="AM50" s="74"/>
    </row>
    <row r="51" spans="1:39" ht="30" customHeight="1" x14ac:dyDescent="0.25">
      <c r="A51" s="263" t="s">
        <v>812</v>
      </c>
      <c r="B51" s="162" t="s">
        <v>178</v>
      </c>
      <c r="C51" s="163" t="s">
        <v>618</v>
      </c>
      <c r="D51" s="163" t="s">
        <v>619</v>
      </c>
      <c r="E51" s="163" t="s">
        <v>620</v>
      </c>
      <c r="F51" s="164">
        <v>44927</v>
      </c>
      <c r="G51" s="164">
        <v>45627</v>
      </c>
      <c r="H51" s="169" t="s">
        <v>621</v>
      </c>
      <c r="I51" s="166" t="s">
        <v>622</v>
      </c>
      <c r="J51" s="163" t="s">
        <v>623</v>
      </c>
      <c r="K51" s="163" t="s">
        <v>624</v>
      </c>
      <c r="L51" s="163" t="s">
        <v>372</v>
      </c>
      <c r="M51" s="163" t="s">
        <v>625</v>
      </c>
      <c r="N51" s="45"/>
      <c r="O51" s="45"/>
      <c r="P51" s="45"/>
      <c r="Q51" s="45"/>
      <c r="R51" s="45" t="s">
        <v>128</v>
      </c>
      <c r="S51" s="45"/>
      <c r="T51" s="47"/>
      <c r="U51" s="163" t="s">
        <v>930</v>
      </c>
      <c r="V51" s="163" t="s">
        <v>931</v>
      </c>
      <c r="W51" s="163" t="s">
        <v>932</v>
      </c>
      <c r="X51" s="163" t="s">
        <v>933</v>
      </c>
      <c r="Y51" s="163" t="s">
        <v>934</v>
      </c>
      <c r="Z51" s="163"/>
      <c r="AA51" s="163"/>
      <c r="AB51" s="163"/>
      <c r="AC51" s="163"/>
      <c r="AD51" s="163"/>
      <c r="AE51" s="163"/>
      <c r="AF51" s="163"/>
      <c r="AG51" s="163" t="s">
        <v>935</v>
      </c>
      <c r="AH51" s="163"/>
      <c r="AI51" s="163"/>
      <c r="AJ51" s="163" t="s">
        <v>936</v>
      </c>
      <c r="AK51" s="45"/>
      <c r="AL51" s="126"/>
      <c r="AM51" s="74"/>
    </row>
    <row r="52" spans="1:39" ht="30" customHeight="1" x14ac:dyDescent="0.25">
      <c r="A52" s="254"/>
      <c r="B52" s="162" t="s">
        <v>180</v>
      </c>
      <c r="C52" s="163" t="s">
        <v>626</v>
      </c>
      <c r="D52" s="163" t="s">
        <v>627</v>
      </c>
      <c r="E52" s="163" t="s">
        <v>628</v>
      </c>
      <c r="F52" s="164">
        <v>45292</v>
      </c>
      <c r="G52" s="164">
        <v>45627</v>
      </c>
      <c r="H52" s="169" t="s">
        <v>400</v>
      </c>
      <c r="I52" s="166">
        <v>0</v>
      </c>
      <c r="J52" s="163" t="s">
        <v>629</v>
      </c>
      <c r="K52" s="163"/>
      <c r="L52" s="163" t="s">
        <v>372</v>
      </c>
      <c r="M52" s="167" t="s">
        <v>630</v>
      </c>
      <c r="N52" s="45"/>
      <c r="O52" s="45"/>
      <c r="P52" s="45"/>
      <c r="Q52" s="45"/>
      <c r="R52" s="45" t="s">
        <v>128</v>
      </c>
      <c r="S52" s="45"/>
      <c r="T52" s="47"/>
      <c r="U52" s="163" t="s">
        <v>937</v>
      </c>
      <c r="V52" s="163" t="s">
        <v>938</v>
      </c>
      <c r="W52" s="163" t="s">
        <v>939</v>
      </c>
      <c r="X52" s="163" t="s">
        <v>940</v>
      </c>
      <c r="Y52" s="163"/>
      <c r="Z52" s="163"/>
      <c r="AA52" s="163"/>
      <c r="AB52" s="163"/>
      <c r="AC52" s="163"/>
      <c r="AD52" s="163"/>
      <c r="AE52" s="163"/>
      <c r="AF52" s="163"/>
      <c r="AG52" s="163"/>
      <c r="AH52" s="163"/>
      <c r="AI52" s="163"/>
      <c r="AJ52" s="163"/>
      <c r="AK52" s="45"/>
      <c r="AL52" s="126"/>
      <c r="AM52" s="74"/>
    </row>
    <row r="53" spans="1:39" ht="30" customHeight="1" x14ac:dyDescent="0.25">
      <c r="A53" s="254"/>
      <c r="B53" s="162" t="s">
        <v>181</v>
      </c>
      <c r="C53" s="163" t="s">
        <v>631</v>
      </c>
      <c r="D53" s="163" t="s">
        <v>632</v>
      </c>
      <c r="E53" s="163"/>
      <c r="F53" s="164">
        <v>45078</v>
      </c>
      <c r="G53" s="164">
        <v>46508</v>
      </c>
      <c r="H53" s="169" t="s">
        <v>633</v>
      </c>
      <c r="I53" s="166" t="s">
        <v>634</v>
      </c>
      <c r="J53" s="163" t="s">
        <v>635</v>
      </c>
      <c r="K53" s="163" t="s">
        <v>636</v>
      </c>
      <c r="L53" s="163" t="s">
        <v>637</v>
      </c>
      <c r="M53" s="163" t="s">
        <v>638</v>
      </c>
      <c r="N53" s="45"/>
      <c r="O53" s="45"/>
      <c r="P53" s="45"/>
      <c r="Q53" s="45" t="s">
        <v>128</v>
      </c>
      <c r="R53" s="45"/>
      <c r="S53" s="45"/>
      <c r="T53" s="47"/>
      <c r="U53" s="163"/>
      <c r="V53" s="163"/>
      <c r="W53" s="163"/>
      <c r="X53" s="163"/>
      <c r="Y53" s="163"/>
      <c r="Z53" s="163"/>
      <c r="AA53" s="163" t="s">
        <v>941</v>
      </c>
      <c r="AB53" s="163"/>
      <c r="AC53" s="163"/>
      <c r="AD53" s="163"/>
      <c r="AE53" s="163"/>
      <c r="AF53" s="163"/>
      <c r="AG53" s="163"/>
      <c r="AH53" s="163"/>
      <c r="AI53" s="163"/>
      <c r="AJ53" s="163" t="s">
        <v>942</v>
      </c>
      <c r="AK53" s="45"/>
      <c r="AL53" s="126"/>
      <c r="AM53" s="74"/>
    </row>
    <row r="54" spans="1:39" ht="30" customHeight="1" x14ac:dyDescent="0.25">
      <c r="A54" s="254"/>
      <c r="B54" s="162" t="s">
        <v>182</v>
      </c>
      <c r="C54" s="163" t="s">
        <v>639</v>
      </c>
      <c r="D54" s="163" t="s">
        <v>640</v>
      </c>
      <c r="E54" s="163" t="s">
        <v>641</v>
      </c>
      <c r="F54" s="164">
        <v>45292</v>
      </c>
      <c r="G54" s="164">
        <v>45992</v>
      </c>
      <c r="H54" s="169" t="s">
        <v>400</v>
      </c>
      <c r="I54" s="166">
        <v>0</v>
      </c>
      <c r="J54" s="163" t="s">
        <v>642</v>
      </c>
      <c r="K54" s="163" t="s">
        <v>643</v>
      </c>
      <c r="L54" s="163" t="s">
        <v>372</v>
      </c>
      <c r="M54" s="167" t="s">
        <v>644</v>
      </c>
      <c r="N54" s="45"/>
      <c r="O54" s="45"/>
      <c r="P54" s="45"/>
      <c r="Q54" s="45" t="s">
        <v>128</v>
      </c>
      <c r="R54" s="45"/>
      <c r="S54" s="45"/>
      <c r="T54" s="47"/>
      <c r="U54" s="163" t="s">
        <v>943</v>
      </c>
      <c r="V54" s="163" t="s">
        <v>944</v>
      </c>
      <c r="W54" s="163" t="s">
        <v>945</v>
      </c>
      <c r="X54" s="163" t="s">
        <v>940</v>
      </c>
      <c r="Y54" s="163"/>
      <c r="Z54" s="163"/>
      <c r="AA54" s="163" t="s">
        <v>946</v>
      </c>
      <c r="AB54" s="163"/>
      <c r="AC54" s="163"/>
      <c r="AD54" s="163"/>
      <c r="AE54" s="163"/>
      <c r="AF54" s="163"/>
      <c r="AG54" s="163" t="s">
        <v>947</v>
      </c>
      <c r="AH54" s="163"/>
      <c r="AI54" s="163"/>
      <c r="AJ54" s="163" t="s">
        <v>948</v>
      </c>
      <c r="AK54" s="45"/>
      <c r="AL54" s="126"/>
      <c r="AM54" s="74"/>
    </row>
    <row r="55" spans="1:39" ht="30" customHeight="1" x14ac:dyDescent="0.25">
      <c r="A55" s="263" t="s">
        <v>811</v>
      </c>
      <c r="B55" s="162" t="s">
        <v>195</v>
      </c>
      <c r="C55" s="163" t="s">
        <v>645</v>
      </c>
      <c r="D55" s="163" t="s">
        <v>646</v>
      </c>
      <c r="E55" s="163" t="s">
        <v>647</v>
      </c>
      <c r="F55" s="164">
        <v>44927</v>
      </c>
      <c r="G55" s="164">
        <v>46539</v>
      </c>
      <c r="H55" s="169" t="s">
        <v>648</v>
      </c>
      <c r="I55" s="166" t="s">
        <v>649</v>
      </c>
      <c r="J55" s="163" t="s">
        <v>650</v>
      </c>
      <c r="K55" s="163" t="s">
        <v>651</v>
      </c>
      <c r="L55" s="163" t="s">
        <v>652</v>
      </c>
      <c r="M55" s="163" t="s">
        <v>653</v>
      </c>
      <c r="N55" s="45"/>
      <c r="O55" s="45"/>
      <c r="P55" s="45"/>
      <c r="Q55" s="45"/>
      <c r="R55" s="45" t="s">
        <v>128</v>
      </c>
      <c r="S55" s="45"/>
      <c r="T55" s="47"/>
      <c r="U55" s="163" t="s">
        <v>949</v>
      </c>
      <c r="V55" s="163" t="s">
        <v>950</v>
      </c>
      <c r="W55" s="163" t="s">
        <v>951</v>
      </c>
      <c r="X55" s="163" t="s">
        <v>952</v>
      </c>
      <c r="Y55" s="163"/>
      <c r="Z55" s="163"/>
      <c r="AA55" s="163"/>
      <c r="AB55" s="163"/>
      <c r="AC55" s="163"/>
      <c r="AD55" s="163"/>
      <c r="AE55" s="163"/>
      <c r="AF55" s="163"/>
      <c r="AG55" s="163"/>
      <c r="AH55" s="163"/>
      <c r="AI55" s="163"/>
      <c r="AJ55" s="163"/>
      <c r="AK55" s="45"/>
      <c r="AL55" s="126"/>
      <c r="AM55" s="74"/>
    </row>
    <row r="56" spans="1:39" ht="30" customHeight="1" x14ac:dyDescent="0.25">
      <c r="A56" s="254"/>
      <c r="B56" s="162" t="s">
        <v>197</v>
      </c>
      <c r="C56" s="163" t="s">
        <v>654</v>
      </c>
      <c r="D56" s="163" t="s">
        <v>655</v>
      </c>
      <c r="E56" s="163" t="s">
        <v>656</v>
      </c>
      <c r="F56" s="164">
        <v>44927</v>
      </c>
      <c r="G56" s="164">
        <v>46539</v>
      </c>
      <c r="H56" s="165" t="s">
        <v>657</v>
      </c>
      <c r="I56" s="166" t="s">
        <v>449</v>
      </c>
      <c r="J56" s="163" t="s">
        <v>658</v>
      </c>
      <c r="K56" s="163" t="s">
        <v>659</v>
      </c>
      <c r="L56" s="163" t="s">
        <v>660</v>
      </c>
      <c r="M56" s="163"/>
      <c r="N56" s="45"/>
      <c r="O56" s="45"/>
      <c r="P56" s="45" t="s">
        <v>128</v>
      </c>
      <c r="Q56" s="45"/>
      <c r="R56" s="45"/>
      <c r="S56" s="45"/>
      <c r="T56" s="47"/>
      <c r="U56" s="163"/>
      <c r="V56" s="163"/>
      <c r="W56" s="163" t="s">
        <v>953</v>
      </c>
      <c r="X56" s="163" t="s">
        <v>954</v>
      </c>
      <c r="Y56" s="163"/>
      <c r="Z56" s="163"/>
      <c r="AA56" s="163"/>
      <c r="AB56" s="163"/>
      <c r="AC56" s="163"/>
      <c r="AD56" s="163"/>
      <c r="AE56" s="163"/>
      <c r="AF56" s="163"/>
      <c r="AG56" s="163"/>
      <c r="AH56" s="163"/>
      <c r="AI56" s="163"/>
      <c r="AJ56" s="163" t="s">
        <v>955</v>
      </c>
      <c r="AK56" s="45"/>
      <c r="AL56" s="126"/>
      <c r="AM56" s="74"/>
    </row>
    <row r="57" spans="1:39" ht="30" customHeight="1" x14ac:dyDescent="0.25">
      <c r="A57" s="254"/>
      <c r="B57" s="162" t="s">
        <v>198</v>
      </c>
      <c r="C57" s="163" t="s">
        <v>661</v>
      </c>
      <c r="D57" s="163" t="s">
        <v>662</v>
      </c>
      <c r="E57" s="163" t="s">
        <v>490</v>
      </c>
      <c r="F57" s="164">
        <v>44927</v>
      </c>
      <c r="G57" s="164">
        <v>46722</v>
      </c>
      <c r="H57" s="165" t="s">
        <v>663</v>
      </c>
      <c r="I57" s="166">
        <v>0</v>
      </c>
      <c r="J57" s="163"/>
      <c r="K57" s="163" t="s">
        <v>664</v>
      </c>
      <c r="L57" s="163" t="s">
        <v>665</v>
      </c>
      <c r="M57" s="163" t="s">
        <v>666</v>
      </c>
      <c r="N57" s="45"/>
      <c r="O57" s="45"/>
      <c r="P57" s="45" t="s">
        <v>128</v>
      </c>
      <c r="Q57" s="45"/>
      <c r="R57" s="45"/>
      <c r="S57" s="45"/>
      <c r="T57" s="47"/>
      <c r="U57" s="163"/>
      <c r="V57" s="163"/>
      <c r="W57" s="163"/>
      <c r="X57" s="163"/>
      <c r="Y57" s="163"/>
      <c r="Z57" s="163"/>
      <c r="AA57" s="163"/>
      <c r="AB57" s="163"/>
      <c r="AC57" s="163"/>
      <c r="AD57" s="163"/>
      <c r="AE57" s="163"/>
      <c r="AF57" s="163"/>
      <c r="AG57" s="163"/>
      <c r="AH57" s="163"/>
      <c r="AI57" s="163"/>
      <c r="AJ57" s="163"/>
      <c r="AK57" s="45"/>
      <c r="AL57" s="126"/>
      <c r="AM57" s="74"/>
    </row>
    <row r="58" spans="1:39" ht="30" customHeight="1" x14ac:dyDescent="0.25">
      <c r="A58" s="254"/>
      <c r="B58" s="162" t="s">
        <v>199</v>
      </c>
      <c r="C58" s="163" t="s">
        <v>667</v>
      </c>
      <c r="D58" s="163" t="s">
        <v>668</v>
      </c>
      <c r="E58" s="163" t="s">
        <v>669</v>
      </c>
      <c r="F58" s="164">
        <v>45292</v>
      </c>
      <c r="G58" s="164">
        <v>46722</v>
      </c>
      <c r="H58" s="165" t="s">
        <v>663</v>
      </c>
      <c r="I58" s="166" t="s">
        <v>385</v>
      </c>
      <c r="J58" s="163" t="s">
        <v>546</v>
      </c>
      <c r="K58" s="163" t="s">
        <v>553</v>
      </c>
      <c r="L58" s="163" t="s">
        <v>660</v>
      </c>
      <c r="M58" s="163"/>
      <c r="N58" s="45"/>
      <c r="O58" s="45"/>
      <c r="P58" s="45"/>
      <c r="Q58" s="45"/>
      <c r="R58" s="45" t="s">
        <v>128</v>
      </c>
      <c r="S58" s="45"/>
      <c r="T58" s="47"/>
      <c r="U58" s="163"/>
      <c r="V58" s="163"/>
      <c r="W58" s="163"/>
      <c r="X58" s="163"/>
      <c r="Y58" s="163"/>
      <c r="Z58" s="163" t="s">
        <v>956</v>
      </c>
      <c r="AA58" s="163"/>
      <c r="AB58" s="163"/>
      <c r="AC58" s="163"/>
      <c r="AD58" s="163"/>
      <c r="AE58" s="163"/>
      <c r="AF58" s="163"/>
      <c r="AG58" s="163"/>
      <c r="AH58" s="163"/>
      <c r="AI58" s="163"/>
      <c r="AJ58" s="163" t="s">
        <v>843</v>
      </c>
      <c r="AK58" s="45"/>
      <c r="AL58" s="126"/>
      <c r="AM58" s="74"/>
    </row>
    <row r="59" spans="1:39" ht="30" customHeight="1" x14ac:dyDescent="0.25">
      <c r="A59" s="254"/>
      <c r="B59" s="162" t="s">
        <v>200</v>
      </c>
      <c r="C59" s="163" t="s">
        <v>670</v>
      </c>
      <c r="D59" s="163" t="s">
        <v>671</v>
      </c>
      <c r="E59" s="163" t="s">
        <v>672</v>
      </c>
      <c r="F59" s="164">
        <v>45078</v>
      </c>
      <c r="G59" s="164">
        <v>46508</v>
      </c>
      <c r="H59" s="165" t="s">
        <v>673</v>
      </c>
      <c r="I59" s="166" t="s">
        <v>424</v>
      </c>
      <c r="J59" s="163" t="s">
        <v>674</v>
      </c>
      <c r="K59" s="163" t="s">
        <v>675</v>
      </c>
      <c r="L59" s="163" t="s">
        <v>676</v>
      </c>
      <c r="M59" s="163" t="s">
        <v>677</v>
      </c>
      <c r="N59" s="45"/>
      <c r="O59" s="45"/>
      <c r="P59" s="45"/>
      <c r="Q59" s="45" t="s">
        <v>128</v>
      </c>
      <c r="R59" s="45"/>
      <c r="S59" s="45"/>
      <c r="T59" s="47"/>
      <c r="U59" s="163" t="s">
        <v>957</v>
      </c>
      <c r="V59" s="163"/>
      <c r="W59" s="163" t="s">
        <v>958</v>
      </c>
      <c r="X59" s="163" t="s">
        <v>959</v>
      </c>
      <c r="Y59" s="163"/>
      <c r="Z59" s="163"/>
      <c r="AA59" s="163"/>
      <c r="AB59" s="163"/>
      <c r="AC59" s="163"/>
      <c r="AD59" s="163"/>
      <c r="AE59" s="163"/>
      <c r="AF59" s="163"/>
      <c r="AG59" s="163" t="s">
        <v>960</v>
      </c>
      <c r="AH59" s="163"/>
      <c r="AI59" s="163"/>
      <c r="AJ59" s="163"/>
      <c r="AK59" s="45"/>
      <c r="AL59" s="126"/>
      <c r="AM59" s="74"/>
    </row>
    <row r="60" spans="1:39" ht="30" customHeight="1" x14ac:dyDescent="0.25">
      <c r="A60" s="254"/>
      <c r="B60" s="162" t="s">
        <v>201</v>
      </c>
      <c r="C60" s="163" t="s">
        <v>678</v>
      </c>
      <c r="D60" s="163" t="s">
        <v>679</v>
      </c>
      <c r="E60" s="163" t="s">
        <v>680</v>
      </c>
      <c r="F60" s="164">
        <v>45078</v>
      </c>
      <c r="G60" s="164">
        <v>46569</v>
      </c>
      <c r="H60" s="165" t="s">
        <v>681</v>
      </c>
      <c r="I60" s="166" t="s">
        <v>682</v>
      </c>
      <c r="J60" s="163" t="s">
        <v>683</v>
      </c>
      <c r="K60" s="163" t="s">
        <v>684</v>
      </c>
      <c r="L60" s="163" t="s">
        <v>665</v>
      </c>
      <c r="M60" s="163" t="s">
        <v>685</v>
      </c>
      <c r="N60" s="45"/>
      <c r="O60" s="45"/>
      <c r="P60" s="45" t="s">
        <v>128</v>
      </c>
      <c r="Q60" s="45"/>
      <c r="R60" s="45"/>
      <c r="S60" s="45"/>
      <c r="T60" s="47"/>
      <c r="U60" s="163"/>
      <c r="V60" s="163"/>
      <c r="W60" s="163" t="s">
        <v>953</v>
      </c>
      <c r="X60" s="163" t="s">
        <v>954</v>
      </c>
      <c r="Y60" s="163"/>
      <c r="Z60" s="163" t="s">
        <v>961</v>
      </c>
      <c r="AA60" s="163"/>
      <c r="AB60" s="163"/>
      <c r="AC60" s="163"/>
      <c r="AD60" s="163"/>
      <c r="AE60" s="163"/>
      <c r="AF60" s="163"/>
      <c r="AG60" s="163"/>
      <c r="AH60" s="163"/>
      <c r="AI60" s="163"/>
      <c r="AJ60" s="163" t="s">
        <v>962</v>
      </c>
      <c r="AK60" s="45"/>
      <c r="AL60" s="126"/>
      <c r="AM60" s="74"/>
    </row>
    <row r="61" spans="1:39" ht="30" customHeight="1" x14ac:dyDescent="0.25">
      <c r="A61" s="263" t="s">
        <v>810</v>
      </c>
      <c r="B61" s="162" t="s">
        <v>212</v>
      </c>
      <c r="C61" s="163" t="s">
        <v>686</v>
      </c>
      <c r="D61" s="163" t="s">
        <v>687</v>
      </c>
      <c r="E61" s="163" t="s">
        <v>688</v>
      </c>
      <c r="F61" s="164">
        <v>44927</v>
      </c>
      <c r="G61" s="164">
        <v>46722</v>
      </c>
      <c r="H61" s="165" t="s">
        <v>615</v>
      </c>
      <c r="I61" s="166" t="s">
        <v>689</v>
      </c>
      <c r="J61" s="163" t="s">
        <v>690</v>
      </c>
      <c r="K61" s="163" t="s">
        <v>691</v>
      </c>
      <c r="L61" s="163" t="s">
        <v>372</v>
      </c>
      <c r="M61" s="163" t="s">
        <v>692</v>
      </c>
      <c r="N61" s="45"/>
      <c r="O61" s="45"/>
      <c r="P61" s="45"/>
      <c r="Q61" s="45"/>
      <c r="R61" s="45" t="s">
        <v>128</v>
      </c>
      <c r="S61" s="45"/>
      <c r="T61" s="47"/>
      <c r="U61" s="163" t="s">
        <v>963</v>
      </c>
      <c r="V61" s="163" t="s">
        <v>964</v>
      </c>
      <c r="W61" s="163"/>
      <c r="X61" s="163" t="s">
        <v>965</v>
      </c>
      <c r="Y61" s="163"/>
      <c r="Z61" s="163"/>
      <c r="AA61" s="163"/>
      <c r="AB61" s="163"/>
      <c r="AC61" s="163"/>
      <c r="AD61" s="163"/>
      <c r="AE61" s="163"/>
      <c r="AF61" s="163"/>
      <c r="AG61" s="163"/>
      <c r="AH61" s="163"/>
      <c r="AI61" s="163"/>
      <c r="AJ61" s="163" t="s">
        <v>966</v>
      </c>
      <c r="AK61" s="45"/>
      <c r="AL61" s="126"/>
      <c r="AM61" s="74"/>
    </row>
    <row r="62" spans="1:39" ht="30" customHeight="1" x14ac:dyDescent="0.25">
      <c r="A62" s="254"/>
      <c r="B62" s="162" t="s">
        <v>214</v>
      </c>
      <c r="C62" s="163" t="s">
        <v>693</v>
      </c>
      <c r="D62" s="163" t="s">
        <v>694</v>
      </c>
      <c r="E62" s="163" t="s">
        <v>695</v>
      </c>
      <c r="F62" s="164">
        <v>44927</v>
      </c>
      <c r="G62" s="164">
        <v>45627</v>
      </c>
      <c r="H62" s="165" t="s">
        <v>615</v>
      </c>
      <c r="I62" s="166" t="s">
        <v>696</v>
      </c>
      <c r="J62" s="163" t="s">
        <v>697</v>
      </c>
      <c r="K62" s="163" t="s">
        <v>698</v>
      </c>
      <c r="L62" s="163" t="s">
        <v>372</v>
      </c>
      <c r="M62" s="163" t="s">
        <v>699</v>
      </c>
      <c r="N62" s="45"/>
      <c r="O62" s="45"/>
      <c r="P62" s="45" t="s">
        <v>128</v>
      </c>
      <c r="Q62" s="45"/>
      <c r="R62" s="45"/>
      <c r="S62" s="45"/>
      <c r="T62" s="47"/>
      <c r="U62" s="163"/>
      <c r="V62" s="163"/>
      <c r="W62" s="163"/>
      <c r="X62" s="163"/>
      <c r="Y62" s="163"/>
      <c r="Z62" s="163"/>
      <c r="AA62" s="163"/>
      <c r="AB62" s="163"/>
      <c r="AC62" s="163"/>
      <c r="AD62" s="163"/>
      <c r="AE62" s="163"/>
      <c r="AF62" s="163"/>
      <c r="AG62" s="163" t="s">
        <v>967</v>
      </c>
      <c r="AH62" s="163"/>
      <c r="AI62" s="163"/>
      <c r="AJ62" s="163"/>
      <c r="AK62" s="45"/>
      <c r="AL62" s="126"/>
      <c r="AM62" s="74"/>
    </row>
    <row r="63" spans="1:39" ht="30" customHeight="1" x14ac:dyDescent="0.25">
      <c r="A63" s="254"/>
      <c r="B63" s="162" t="s">
        <v>215</v>
      </c>
      <c r="C63" s="163" t="s">
        <v>700</v>
      </c>
      <c r="D63" s="163" t="s">
        <v>701</v>
      </c>
      <c r="E63" s="163" t="s">
        <v>702</v>
      </c>
      <c r="F63" s="164">
        <v>44927</v>
      </c>
      <c r="G63" s="164">
        <v>45992</v>
      </c>
      <c r="H63" s="165" t="s">
        <v>407</v>
      </c>
      <c r="I63" s="166" t="s">
        <v>424</v>
      </c>
      <c r="J63" s="163" t="s">
        <v>703</v>
      </c>
      <c r="K63" s="163" t="s">
        <v>704</v>
      </c>
      <c r="L63" s="163" t="s">
        <v>372</v>
      </c>
      <c r="M63" s="163" t="s">
        <v>705</v>
      </c>
      <c r="N63" s="45"/>
      <c r="O63" s="45"/>
      <c r="P63" s="45"/>
      <c r="Q63" s="45" t="s">
        <v>128</v>
      </c>
      <c r="R63" s="45"/>
      <c r="S63" s="45"/>
      <c r="T63" s="47"/>
      <c r="U63" s="163" t="s">
        <v>968</v>
      </c>
      <c r="V63" s="163" t="s">
        <v>969</v>
      </c>
      <c r="W63" s="163" t="s">
        <v>970</v>
      </c>
      <c r="X63" s="163" t="s">
        <v>971</v>
      </c>
      <c r="Y63" s="163"/>
      <c r="Z63" s="163"/>
      <c r="AA63" s="163"/>
      <c r="AB63" s="163"/>
      <c r="AC63" s="163"/>
      <c r="AD63" s="163"/>
      <c r="AE63" s="163"/>
      <c r="AF63" s="163"/>
      <c r="AG63" s="163" t="s">
        <v>578</v>
      </c>
      <c r="AH63" s="163"/>
      <c r="AI63" s="163"/>
      <c r="AJ63" s="163"/>
      <c r="AK63" s="45"/>
      <c r="AL63" s="126"/>
      <c r="AM63" s="74"/>
    </row>
    <row r="64" spans="1:39" ht="30" customHeight="1" x14ac:dyDescent="0.25">
      <c r="A64" s="254"/>
      <c r="B64" s="162" t="s">
        <v>216</v>
      </c>
      <c r="C64" s="163" t="s">
        <v>706</v>
      </c>
      <c r="D64" s="163" t="s">
        <v>707</v>
      </c>
      <c r="E64" s="163" t="s">
        <v>708</v>
      </c>
      <c r="F64" s="164">
        <v>44927</v>
      </c>
      <c r="G64" s="164">
        <v>46539</v>
      </c>
      <c r="H64" s="165" t="s">
        <v>709</v>
      </c>
      <c r="I64" s="166" t="s">
        <v>449</v>
      </c>
      <c r="J64" s="163" t="s">
        <v>710</v>
      </c>
      <c r="K64" s="163" t="s">
        <v>711</v>
      </c>
      <c r="L64" s="163" t="s">
        <v>372</v>
      </c>
      <c r="M64" s="163" t="s">
        <v>712</v>
      </c>
      <c r="N64" s="45"/>
      <c r="O64" s="45"/>
      <c r="P64" s="45"/>
      <c r="Q64" s="45"/>
      <c r="R64" s="45" t="s">
        <v>128</v>
      </c>
      <c r="S64" s="45"/>
      <c r="T64" s="47"/>
      <c r="U64" s="163" t="s">
        <v>972</v>
      </c>
      <c r="V64" s="163"/>
      <c r="W64" s="163"/>
      <c r="X64" s="163" t="s">
        <v>973</v>
      </c>
      <c r="Y64" s="163"/>
      <c r="Z64" s="163"/>
      <c r="AA64" s="163"/>
      <c r="AB64" s="163"/>
      <c r="AC64" s="163"/>
      <c r="AD64" s="163"/>
      <c r="AE64" s="163"/>
      <c r="AF64" s="163"/>
      <c r="AG64" s="163"/>
      <c r="AH64" s="163"/>
      <c r="AI64" s="163"/>
      <c r="AJ64" s="163"/>
      <c r="AK64" s="45"/>
      <c r="AL64" s="126"/>
      <c r="AM64" s="74"/>
    </row>
    <row r="65" spans="1:39" ht="30" customHeight="1" x14ac:dyDescent="0.25">
      <c r="A65" s="254"/>
      <c r="B65" s="162" t="s">
        <v>217</v>
      </c>
      <c r="C65" s="163" t="s">
        <v>713</v>
      </c>
      <c r="D65" s="163" t="s">
        <v>714</v>
      </c>
      <c r="E65" s="163"/>
      <c r="F65" s="164">
        <v>44927</v>
      </c>
      <c r="G65" s="164">
        <v>46722</v>
      </c>
      <c r="H65" s="165" t="s">
        <v>715</v>
      </c>
      <c r="I65" s="166" t="s">
        <v>716</v>
      </c>
      <c r="J65" s="163" t="s">
        <v>717</v>
      </c>
      <c r="K65" s="163" t="s">
        <v>718</v>
      </c>
      <c r="L65" s="163" t="s">
        <v>372</v>
      </c>
      <c r="M65" s="163"/>
      <c r="N65" s="45"/>
      <c r="O65" s="45"/>
      <c r="P65" s="45"/>
      <c r="Q65" s="45"/>
      <c r="R65" s="45" t="s">
        <v>128</v>
      </c>
      <c r="S65" s="45"/>
      <c r="T65" s="47"/>
      <c r="U65" s="163" t="s">
        <v>974</v>
      </c>
      <c r="V65" s="163" t="s">
        <v>975</v>
      </c>
      <c r="W65" s="163"/>
      <c r="X65" s="163" t="s">
        <v>965</v>
      </c>
      <c r="Y65" s="163"/>
      <c r="Z65" s="163"/>
      <c r="AA65" s="163"/>
      <c r="AB65" s="163"/>
      <c r="AC65" s="163"/>
      <c r="AD65" s="163"/>
      <c r="AE65" s="163"/>
      <c r="AF65" s="163"/>
      <c r="AG65" s="163"/>
      <c r="AH65" s="163"/>
      <c r="AI65" s="163"/>
      <c r="AJ65" s="163" t="s">
        <v>843</v>
      </c>
      <c r="AK65" s="45"/>
      <c r="AL65" s="126"/>
      <c r="AM65" s="74"/>
    </row>
    <row r="66" spans="1:39" ht="30" customHeight="1" x14ac:dyDescent="0.25">
      <c r="A66" s="254"/>
      <c r="B66" s="162" t="s">
        <v>218</v>
      </c>
      <c r="C66" s="163" t="s">
        <v>719</v>
      </c>
      <c r="D66" s="163" t="s">
        <v>720</v>
      </c>
      <c r="E66" s="163"/>
      <c r="F66" s="164">
        <v>44927</v>
      </c>
      <c r="G66" s="164">
        <v>46539</v>
      </c>
      <c r="H66" s="165" t="s">
        <v>715</v>
      </c>
      <c r="I66" s="166" t="s">
        <v>498</v>
      </c>
      <c r="J66" s="163" t="s">
        <v>721</v>
      </c>
      <c r="K66" s="163" t="s">
        <v>372</v>
      </c>
      <c r="L66" s="163" t="s">
        <v>372</v>
      </c>
      <c r="M66" s="163" t="s">
        <v>722</v>
      </c>
      <c r="N66" s="45"/>
      <c r="O66" s="45"/>
      <c r="P66" s="45"/>
      <c r="Q66" s="45"/>
      <c r="R66" s="45" t="s">
        <v>128</v>
      </c>
      <c r="S66" s="45"/>
      <c r="T66" s="47"/>
      <c r="U66" s="163" t="s">
        <v>976</v>
      </c>
      <c r="V66" s="163" t="s">
        <v>977</v>
      </c>
      <c r="W66" s="163"/>
      <c r="X66" s="163" t="s">
        <v>978</v>
      </c>
      <c r="Y66" s="163"/>
      <c r="Z66" s="163"/>
      <c r="AA66" s="163"/>
      <c r="AB66" s="163"/>
      <c r="AC66" s="163"/>
      <c r="AD66" s="163"/>
      <c r="AE66" s="163"/>
      <c r="AF66" s="163"/>
      <c r="AG66" s="163"/>
      <c r="AH66" s="163"/>
      <c r="AI66" s="163"/>
      <c r="AJ66" s="163"/>
      <c r="AK66" s="45"/>
      <c r="AL66" s="126"/>
      <c r="AM66" s="74"/>
    </row>
    <row r="67" spans="1:39" ht="30" customHeight="1" x14ac:dyDescent="0.25">
      <c r="A67" s="254"/>
      <c r="B67" s="162" t="s">
        <v>219</v>
      </c>
      <c r="C67" s="163" t="s">
        <v>723</v>
      </c>
      <c r="D67" s="163" t="s">
        <v>724</v>
      </c>
      <c r="E67" s="163" t="s">
        <v>725</v>
      </c>
      <c r="F67" s="164">
        <v>44927</v>
      </c>
      <c r="G67" s="164">
        <v>46539</v>
      </c>
      <c r="H67" s="165" t="s">
        <v>407</v>
      </c>
      <c r="I67" s="166" t="s">
        <v>455</v>
      </c>
      <c r="J67" s="163" t="s">
        <v>726</v>
      </c>
      <c r="K67" s="163" t="s">
        <v>727</v>
      </c>
      <c r="L67" s="163" t="s">
        <v>372</v>
      </c>
      <c r="M67" s="163" t="s">
        <v>728</v>
      </c>
      <c r="N67" s="45"/>
      <c r="O67" s="45"/>
      <c r="P67" s="45"/>
      <c r="Q67" s="45"/>
      <c r="R67" s="45" t="s">
        <v>128</v>
      </c>
      <c r="S67" s="45"/>
      <c r="T67" s="47"/>
      <c r="U67" s="163" t="s">
        <v>979</v>
      </c>
      <c r="V67" s="163" t="s">
        <v>915</v>
      </c>
      <c r="W67" s="163"/>
      <c r="X67" s="163" t="s">
        <v>827</v>
      </c>
      <c r="Y67" s="163"/>
      <c r="Z67" s="163"/>
      <c r="AA67" s="163"/>
      <c r="AB67" s="163"/>
      <c r="AC67" s="163"/>
      <c r="AD67" s="163"/>
      <c r="AE67" s="163"/>
      <c r="AF67" s="163"/>
      <c r="AG67" s="163"/>
      <c r="AH67" s="163"/>
      <c r="AI67" s="163"/>
      <c r="AJ67" s="163"/>
      <c r="AK67" s="45"/>
      <c r="AL67" s="126"/>
      <c r="AM67" s="74"/>
    </row>
    <row r="68" spans="1:39" ht="30" customHeight="1" x14ac:dyDescent="0.25">
      <c r="A68" s="254"/>
      <c r="B68" s="162" t="s">
        <v>220</v>
      </c>
      <c r="C68" s="163" t="s">
        <v>729</v>
      </c>
      <c r="D68" s="163" t="s">
        <v>730</v>
      </c>
      <c r="E68" s="163" t="s">
        <v>731</v>
      </c>
      <c r="F68" s="164">
        <v>45292</v>
      </c>
      <c r="G68" s="164">
        <v>45809</v>
      </c>
      <c r="H68" s="165" t="s">
        <v>732</v>
      </c>
      <c r="I68" s="166">
        <v>0</v>
      </c>
      <c r="J68" s="163" t="s">
        <v>733</v>
      </c>
      <c r="K68" s="163" t="s">
        <v>371</v>
      </c>
      <c r="L68" s="163" t="s">
        <v>372</v>
      </c>
      <c r="M68" s="163" t="s">
        <v>734</v>
      </c>
      <c r="N68" s="45"/>
      <c r="O68" s="45"/>
      <c r="P68" s="45"/>
      <c r="Q68" s="45"/>
      <c r="R68" s="45" t="s">
        <v>128</v>
      </c>
      <c r="S68" s="45"/>
      <c r="T68" s="47"/>
      <c r="U68" s="163" t="s">
        <v>980</v>
      </c>
      <c r="V68" s="163"/>
      <c r="W68" s="163"/>
      <c r="X68" s="163" t="s">
        <v>827</v>
      </c>
      <c r="Y68" s="163"/>
      <c r="Z68" s="163"/>
      <c r="AA68" s="163"/>
      <c r="AB68" s="163"/>
      <c r="AC68" s="163"/>
      <c r="AD68" s="163"/>
      <c r="AE68" s="163"/>
      <c r="AF68" s="163"/>
      <c r="AG68" s="163" t="s">
        <v>578</v>
      </c>
      <c r="AH68" s="163"/>
      <c r="AI68" s="163"/>
      <c r="AJ68" s="163"/>
      <c r="AK68" s="45"/>
      <c r="AL68" s="126"/>
      <c r="AM68" s="74"/>
    </row>
    <row r="69" spans="1:39" ht="30" customHeight="1" x14ac:dyDescent="0.25">
      <c r="A69" s="263" t="s">
        <v>809</v>
      </c>
      <c r="B69" s="162" t="s">
        <v>229</v>
      </c>
      <c r="C69" s="163" t="s">
        <v>735</v>
      </c>
      <c r="D69" s="163" t="s">
        <v>736</v>
      </c>
      <c r="E69" s="163" t="s">
        <v>737</v>
      </c>
      <c r="F69" s="164">
        <v>44927</v>
      </c>
      <c r="G69" s="164">
        <v>45444</v>
      </c>
      <c r="H69" s="165" t="s">
        <v>738</v>
      </c>
      <c r="I69" s="166" t="s">
        <v>430</v>
      </c>
      <c r="J69" s="163" t="s">
        <v>739</v>
      </c>
      <c r="K69" s="163" t="s">
        <v>740</v>
      </c>
      <c r="L69" s="163" t="s">
        <v>676</v>
      </c>
      <c r="M69" s="163"/>
      <c r="N69" s="45"/>
      <c r="O69" s="45"/>
      <c r="P69" s="45"/>
      <c r="Q69" s="45" t="s">
        <v>128</v>
      </c>
      <c r="R69" s="45"/>
      <c r="S69" s="45"/>
      <c r="T69" s="47"/>
      <c r="U69" s="163" t="s">
        <v>981</v>
      </c>
      <c r="V69" s="163"/>
      <c r="W69" s="163"/>
      <c r="X69" s="163"/>
      <c r="Y69" s="163"/>
      <c r="Z69" s="163"/>
      <c r="AA69" s="163"/>
      <c r="AB69" s="163"/>
      <c r="AC69" s="163"/>
      <c r="AD69" s="163"/>
      <c r="AE69" s="163"/>
      <c r="AF69" s="163"/>
      <c r="AG69" s="163"/>
      <c r="AH69" s="163"/>
      <c r="AI69" s="163"/>
      <c r="AJ69" s="163"/>
      <c r="AK69" s="45"/>
      <c r="AL69" s="126"/>
      <c r="AM69" s="74"/>
    </row>
    <row r="70" spans="1:39" ht="30" customHeight="1" x14ac:dyDescent="0.25">
      <c r="A70" s="254"/>
      <c r="B70" s="162" t="s">
        <v>231</v>
      </c>
      <c r="C70" s="163" t="s">
        <v>741</v>
      </c>
      <c r="D70" s="163" t="s">
        <v>742</v>
      </c>
      <c r="E70" s="163" t="s">
        <v>743</v>
      </c>
      <c r="F70" s="164">
        <v>44927</v>
      </c>
      <c r="G70" s="164">
        <v>46174</v>
      </c>
      <c r="H70" s="165" t="s">
        <v>744</v>
      </c>
      <c r="I70" s="166">
        <v>0</v>
      </c>
      <c r="J70" s="163" t="s">
        <v>745</v>
      </c>
      <c r="K70" s="163" t="s">
        <v>740</v>
      </c>
      <c r="L70" s="163" t="s">
        <v>676</v>
      </c>
      <c r="M70" s="163" t="s">
        <v>746</v>
      </c>
      <c r="N70" s="45"/>
      <c r="O70" s="45"/>
      <c r="P70" s="45"/>
      <c r="Q70" s="45"/>
      <c r="R70" s="45" t="s">
        <v>128</v>
      </c>
      <c r="S70" s="45"/>
      <c r="T70" s="47"/>
      <c r="U70" s="163" t="s">
        <v>982</v>
      </c>
      <c r="V70" s="163"/>
      <c r="W70" s="163"/>
      <c r="X70" s="163" t="s">
        <v>744</v>
      </c>
      <c r="Y70" s="163"/>
      <c r="Z70" s="163"/>
      <c r="AA70" s="163"/>
      <c r="AB70" s="163"/>
      <c r="AC70" s="163"/>
      <c r="AD70" s="163"/>
      <c r="AE70" s="163"/>
      <c r="AF70" s="163"/>
      <c r="AG70" s="163"/>
      <c r="AH70" s="163"/>
      <c r="AI70" s="163"/>
      <c r="AJ70" s="163" t="s">
        <v>843</v>
      </c>
      <c r="AK70" s="45"/>
      <c r="AL70" s="126"/>
      <c r="AM70" s="74"/>
    </row>
    <row r="71" spans="1:39" ht="30" customHeight="1" x14ac:dyDescent="0.25">
      <c r="A71" s="254"/>
      <c r="B71" s="162" t="s">
        <v>232</v>
      </c>
      <c r="C71" s="163" t="s">
        <v>747</v>
      </c>
      <c r="D71" s="163" t="s">
        <v>748</v>
      </c>
      <c r="E71" s="163"/>
      <c r="F71" s="164">
        <v>45078</v>
      </c>
      <c r="G71" s="164">
        <v>45413</v>
      </c>
      <c r="H71" s="165" t="s">
        <v>744</v>
      </c>
      <c r="I71" s="166" t="s">
        <v>430</v>
      </c>
      <c r="J71" s="163" t="s">
        <v>749</v>
      </c>
      <c r="K71" s="163" t="s">
        <v>740</v>
      </c>
      <c r="L71" s="163" t="s">
        <v>676</v>
      </c>
      <c r="M71" s="163" t="s">
        <v>750</v>
      </c>
      <c r="N71" s="45"/>
      <c r="O71" s="45"/>
      <c r="P71" s="45"/>
      <c r="Q71" s="45"/>
      <c r="R71" s="45" t="s">
        <v>128</v>
      </c>
      <c r="S71" s="45"/>
      <c r="T71" s="47"/>
      <c r="U71" s="163" t="s">
        <v>983</v>
      </c>
      <c r="V71" s="163"/>
      <c r="W71" s="163"/>
      <c r="X71" s="163" t="s">
        <v>744</v>
      </c>
      <c r="Y71" s="163"/>
      <c r="Z71" s="163"/>
      <c r="AA71" s="163"/>
      <c r="AB71" s="163"/>
      <c r="AC71" s="163"/>
      <c r="AD71" s="163" t="s">
        <v>984</v>
      </c>
      <c r="AE71" s="163"/>
      <c r="AF71" s="163"/>
      <c r="AG71" s="163" t="s">
        <v>985</v>
      </c>
      <c r="AH71" s="163"/>
      <c r="AI71" s="163"/>
      <c r="AJ71" s="163" t="s">
        <v>986</v>
      </c>
      <c r="AK71" s="45"/>
      <c r="AL71" s="126"/>
      <c r="AM71" s="74"/>
    </row>
    <row r="72" spans="1:39" ht="30" customHeight="1" x14ac:dyDescent="0.25">
      <c r="A72" s="254"/>
      <c r="B72" s="162" t="s">
        <v>233</v>
      </c>
      <c r="C72" s="163" t="s">
        <v>751</v>
      </c>
      <c r="D72" s="163" t="s">
        <v>752</v>
      </c>
      <c r="E72" s="163" t="s">
        <v>753</v>
      </c>
      <c r="F72" s="164">
        <v>45078</v>
      </c>
      <c r="G72" s="164">
        <v>45413</v>
      </c>
      <c r="H72" s="165" t="s">
        <v>754</v>
      </c>
      <c r="I72" s="166">
        <v>0</v>
      </c>
      <c r="J72" s="163" t="s">
        <v>755</v>
      </c>
      <c r="K72" s="163" t="s">
        <v>756</v>
      </c>
      <c r="L72" s="163" t="s">
        <v>676</v>
      </c>
      <c r="M72" s="163" t="s">
        <v>757</v>
      </c>
      <c r="N72" s="45"/>
      <c r="O72" s="45" t="s">
        <v>128</v>
      </c>
      <c r="P72" s="45"/>
      <c r="Q72" s="45"/>
      <c r="R72" s="45"/>
      <c r="S72" s="45"/>
      <c r="T72" s="47"/>
      <c r="U72" s="163"/>
      <c r="V72" s="163"/>
      <c r="W72" s="163"/>
      <c r="X72" s="163"/>
      <c r="Y72" s="163"/>
      <c r="Z72" s="163" t="s">
        <v>987</v>
      </c>
      <c r="AA72" s="163"/>
      <c r="AB72" s="163"/>
      <c r="AC72" s="163" t="s">
        <v>988</v>
      </c>
      <c r="AD72" s="163"/>
      <c r="AE72" s="163" t="s">
        <v>889</v>
      </c>
      <c r="AF72" s="163"/>
      <c r="AG72" s="163" t="s">
        <v>989</v>
      </c>
      <c r="AH72" s="163"/>
      <c r="AI72" s="163"/>
      <c r="AJ72" s="163"/>
      <c r="AK72" s="45"/>
      <c r="AL72" s="126"/>
      <c r="AM72" s="74"/>
    </row>
    <row r="73" spans="1:39" ht="30" customHeight="1" x14ac:dyDescent="0.25">
      <c r="A73" s="254"/>
      <c r="B73" s="162" t="s">
        <v>234</v>
      </c>
      <c r="C73" s="163" t="s">
        <v>758</v>
      </c>
      <c r="D73" s="163" t="s">
        <v>759</v>
      </c>
      <c r="E73" s="163" t="s">
        <v>760</v>
      </c>
      <c r="F73" s="164">
        <v>45444</v>
      </c>
      <c r="G73" s="164">
        <v>46143</v>
      </c>
      <c r="H73" s="165" t="s">
        <v>761</v>
      </c>
      <c r="I73" s="166">
        <v>0</v>
      </c>
      <c r="J73" s="163" t="s">
        <v>762</v>
      </c>
      <c r="K73" s="163" t="s">
        <v>740</v>
      </c>
      <c r="L73" s="163" t="s">
        <v>676</v>
      </c>
      <c r="M73" s="163" t="s">
        <v>763</v>
      </c>
      <c r="N73" s="45"/>
      <c r="O73" s="45" t="s">
        <v>128</v>
      </c>
      <c r="P73" s="45"/>
      <c r="Q73" s="45"/>
      <c r="R73" s="45"/>
      <c r="S73" s="45"/>
      <c r="T73" s="47"/>
      <c r="U73" s="163"/>
      <c r="V73" s="163"/>
      <c r="W73" s="163"/>
      <c r="X73" s="163"/>
      <c r="Y73" s="163"/>
      <c r="Z73" s="163"/>
      <c r="AA73" s="163"/>
      <c r="AB73" s="163"/>
      <c r="AC73" s="163"/>
      <c r="AD73" s="163"/>
      <c r="AE73" s="163"/>
      <c r="AF73" s="163"/>
      <c r="AG73" s="163"/>
      <c r="AH73" s="163"/>
      <c r="AI73" s="163"/>
      <c r="AJ73" s="163"/>
      <c r="AK73" s="45"/>
      <c r="AL73" s="126"/>
      <c r="AM73" s="74"/>
    </row>
    <row r="74" spans="1:39" ht="30" customHeight="1" x14ac:dyDescent="0.25">
      <c r="A74" s="254"/>
      <c r="B74" s="162" t="s">
        <v>235</v>
      </c>
      <c r="C74" s="163" t="s">
        <v>764</v>
      </c>
      <c r="D74" s="163" t="s">
        <v>765</v>
      </c>
      <c r="E74" s="163" t="s">
        <v>766</v>
      </c>
      <c r="F74" s="164">
        <v>45809</v>
      </c>
      <c r="G74" s="164">
        <v>46143</v>
      </c>
      <c r="H74" s="165" t="s">
        <v>767</v>
      </c>
      <c r="I74" s="166">
        <v>0</v>
      </c>
      <c r="J74" s="163" t="s">
        <v>768</v>
      </c>
      <c r="K74" s="163" t="s">
        <v>414</v>
      </c>
      <c r="L74" s="163" t="s">
        <v>676</v>
      </c>
      <c r="M74" s="163" t="s">
        <v>769</v>
      </c>
      <c r="N74" s="45"/>
      <c r="O74" s="45" t="s">
        <v>128</v>
      </c>
      <c r="P74" s="45"/>
      <c r="Q74" s="45"/>
      <c r="R74" s="45"/>
      <c r="S74" s="45"/>
      <c r="T74" s="47"/>
      <c r="U74" s="163"/>
      <c r="V74" s="163"/>
      <c r="W74" s="163"/>
      <c r="X74" s="163"/>
      <c r="Y74" s="163"/>
      <c r="Z74" s="163"/>
      <c r="AA74" s="163"/>
      <c r="AB74" s="163"/>
      <c r="AC74" s="163"/>
      <c r="AD74" s="163"/>
      <c r="AE74" s="163"/>
      <c r="AF74" s="163"/>
      <c r="AG74" s="163"/>
      <c r="AH74" s="163"/>
      <c r="AI74" s="163"/>
      <c r="AJ74" s="163"/>
      <c r="AK74" s="45"/>
      <c r="AL74" s="126"/>
      <c r="AM74" s="74"/>
    </row>
    <row r="75" spans="1:39" ht="30" customHeight="1" x14ac:dyDescent="0.25">
      <c r="A75" s="254"/>
      <c r="B75" s="162" t="s">
        <v>236</v>
      </c>
      <c r="C75" s="163" t="s">
        <v>770</v>
      </c>
      <c r="D75" s="163" t="s">
        <v>771</v>
      </c>
      <c r="E75" s="163" t="s">
        <v>772</v>
      </c>
      <c r="F75" s="164">
        <v>45078</v>
      </c>
      <c r="G75" s="164">
        <v>46508</v>
      </c>
      <c r="H75" s="165" t="s">
        <v>773</v>
      </c>
      <c r="I75" s="166" t="s">
        <v>774</v>
      </c>
      <c r="J75" s="163"/>
      <c r="K75" s="163" t="s">
        <v>775</v>
      </c>
      <c r="L75" s="163" t="s">
        <v>676</v>
      </c>
      <c r="M75" s="163"/>
      <c r="N75" s="45"/>
      <c r="O75" s="45"/>
      <c r="P75" s="45" t="s">
        <v>128</v>
      </c>
      <c r="Q75" s="45"/>
      <c r="R75" s="45"/>
      <c r="S75" s="45"/>
      <c r="T75" s="47"/>
      <c r="U75" s="163"/>
      <c r="V75" s="163"/>
      <c r="W75" s="163"/>
      <c r="X75" s="163"/>
      <c r="Y75" s="163"/>
      <c r="Z75" s="163"/>
      <c r="AA75" s="163" t="s">
        <v>990</v>
      </c>
      <c r="AB75" s="163"/>
      <c r="AC75" s="163"/>
      <c r="AD75" s="163"/>
      <c r="AE75" s="163"/>
      <c r="AF75" s="163"/>
      <c r="AG75" s="163" t="s">
        <v>991</v>
      </c>
      <c r="AH75" s="163"/>
      <c r="AI75" s="163"/>
      <c r="AJ75" s="163" t="s">
        <v>992</v>
      </c>
      <c r="AK75" s="45"/>
      <c r="AL75" s="126"/>
      <c r="AM75" s="74"/>
    </row>
    <row r="76" spans="1:39" ht="30" customHeight="1" x14ac:dyDescent="0.25">
      <c r="A76" s="254"/>
      <c r="B76" s="162" t="s">
        <v>237</v>
      </c>
      <c r="C76" s="163" t="s">
        <v>776</v>
      </c>
      <c r="D76" s="163" t="s">
        <v>777</v>
      </c>
      <c r="E76" s="163" t="s">
        <v>778</v>
      </c>
      <c r="F76" s="164">
        <v>45078</v>
      </c>
      <c r="G76" s="164">
        <v>46508</v>
      </c>
      <c r="H76" s="165" t="s">
        <v>754</v>
      </c>
      <c r="I76" s="166" t="s">
        <v>393</v>
      </c>
      <c r="J76" s="163" t="s">
        <v>779</v>
      </c>
      <c r="K76" s="163" t="s">
        <v>414</v>
      </c>
      <c r="L76" s="163" t="s">
        <v>676</v>
      </c>
      <c r="M76" s="163" t="s">
        <v>780</v>
      </c>
      <c r="N76" s="45"/>
      <c r="O76" s="45" t="s">
        <v>128</v>
      </c>
      <c r="P76" s="45"/>
      <c r="Q76" s="45"/>
      <c r="R76" s="45"/>
      <c r="S76" s="45"/>
      <c r="T76" s="47" t="s">
        <v>113</v>
      </c>
      <c r="U76" s="163" t="s">
        <v>993</v>
      </c>
      <c r="V76" s="163"/>
      <c r="W76" s="163"/>
      <c r="X76" s="163"/>
      <c r="Y76" s="163"/>
      <c r="Z76" s="163"/>
      <c r="AA76" s="163"/>
      <c r="AB76" s="163"/>
      <c r="AC76" s="163"/>
      <c r="AD76" s="163"/>
      <c r="AE76" s="163"/>
      <c r="AF76" s="163"/>
      <c r="AG76" s="163"/>
      <c r="AH76" s="163"/>
      <c r="AI76" s="163"/>
      <c r="AJ76" s="172" t="s">
        <v>887</v>
      </c>
      <c r="AK76" s="45"/>
      <c r="AL76" s="126"/>
      <c r="AM76" s="74"/>
    </row>
    <row r="77" spans="1:39" ht="30" customHeight="1" x14ac:dyDescent="0.25">
      <c r="A77" s="263" t="s">
        <v>808</v>
      </c>
      <c r="B77" s="162" t="s">
        <v>246</v>
      </c>
      <c r="C77" s="163" t="s">
        <v>781</v>
      </c>
      <c r="D77" s="163" t="s">
        <v>782</v>
      </c>
      <c r="E77" s="163"/>
      <c r="F77" s="164">
        <v>44927</v>
      </c>
      <c r="G77" s="164">
        <v>46722</v>
      </c>
      <c r="H77" s="165" t="s">
        <v>783</v>
      </c>
      <c r="I77" s="166" t="s">
        <v>538</v>
      </c>
      <c r="J77" s="163" t="s">
        <v>784</v>
      </c>
      <c r="K77" s="163" t="s">
        <v>775</v>
      </c>
      <c r="L77" s="163" t="s">
        <v>372</v>
      </c>
      <c r="M77" s="163" t="s">
        <v>785</v>
      </c>
      <c r="N77" s="45"/>
      <c r="O77" s="45"/>
      <c r="P77" s="45"/>
      <c r="Q77" s="45" t="s">
        <v>128</v>
      </c>
      <c r="R77" s="45"/>
      <c r="S77" s="45"/>
      <c r="T77" s="47"/>
      <c r="U77" s="163"/>
      <c r="V77" s="163"/>
      <c r="W77" s="163" t="s">
        <v>994</v>
      </c>
      <c r="X77" s="163" t="s">
        <v>995</v>
      </c>
      <c r="Y77" s="163"/>
      <c r="Z77" s="163"/>
      <c r="AA77" s="163"/>
      <c r="AB77" s="163"/>
      <c r="AC77" s="163"/>
      <c r="AD77" s="163"/>
      <c r="AE77" s="163"/>
      <c r="AF77" s="163"/>
      <c r="AG77" s="163" t="s">
        <v>996</v>
      </c>
      <c r="AH77" s="163"/>
      <c r="AI77" s="163"/>
      <c r="AJ77" s="163"/>
      <c r="AK77" s="45"/>
      <c r="AL77" s="126"/>
      <c r="AM77" s="74"/>
    </row>
    <row r="78" spans="1:39" ht="30" customHeight="1" x14ac:dyDescent="0.25">
      <c r="A78" s="254"/>
      <c r="B78" s="162" t="s">
        <v>248</v>
      </c>
      <c r="C78" s="163" t="s">
        <v>786</v>
      </c>
      <c r="D78" s="163" t="s">
        <v>787</v>
      </c>
      <c r="E78" s="163" t="s">
        <v>788</v>
      </c>
      <c r="F78" s="164">
        <v>45536</v>
      </c>
      <c r="G78" s="164">
        <v>46722</v>
      </c>
      <c r="H78" s="165" t="s">
        <v>789</v>
      </c>
      <c r="I78" s="166">
        <v>0</v>
      </c>
      <c r="J78" s="163" t="s">
        <v>790</v>
      </c>
      <c r="K78" s="163" t="s">
        <v>371</v>
      </c>
      <c r="L78" s="163" t="s">
        <v>372</v>
      </c>
      <c r="M78" s="163" t="s">
        <v>791</v>
      </c>
      <c r="N78" s="45"/>
      <c r="O78" s="45" t="s">
        <v>128</v>
      </c>
      <c r="P78" s="45"/>
      <c r="Q78" s="45"/>
      <c r="R78" s="45"/>
      <c r="S78" s="45"/>
      <c r="T78" s="47"/>
      <c r="U78" s="163"/>
      <c r="V78" s="163"/>
      <c r="W78" s="163"/>
      <c r="X78" s="163" t="s">
        <v>997</v>
      </c>
      <c r="Y78" s="163" t="s">
        <v>998</v>
      </c>
      <c r="Z78" s="163"/>
      <c r="AA78" s="163"/>
      <c r="AB78" s="163"/>
      <c r="AC78" s="163"/>
      <c r="AD78" s="163"/>
      <c r="AE78" s="163"/>
      <c r="AF78" s="163"/>
      <c r="AG78" s="163"/>
      <c r="AH78" s="163"/>
      <c r="AI78" s="163"/>
      <c r="AJ78" s="163"/>
      <c r="AK78" s="45"/>
      <c r="AL78" s="126"/>
      <c r="AM78" s="74"/>
    </row>
    <row r="79" spans="1:39" ht="30" customHeight="1" x14ac:dyDescent="0.25">
      <c r="A79" s="254"/>
      <c r="B79" s="162" t="s">
        <v>249</v>
      </c>
      <c r="C79" s="163" t="s">
        <v>792</v>
      </c>
      <c r="D79" s="163" t="s">
        <v>793</v>
      </c>
      <c r="E79" s="163" t="s">
        <v>794</v>
      </c>
      <c r="F79" s="164">
        <v>44927</v>
      </c>
      <c r="G79" s="164">
        <v>45444</v>
      </c>
      <c r="H79" s="165" t="s">
        <v>767</v>
      </c>
      <c r="I79" s="166">
        <v>0</v>
      </c>
      <c r="J79" s="163" t="s">
        <v>795</v>
      </c>
      <c r="K79" s="163" t="s">
        <v>796</v>
      </c>
      <c r="L79" s="163" t="s">
        <v>372</v>
      </c>
      <c r="M79" s="163"/>
      <c r="N79" s="45"/>
      <c r="O79" s="45"/>
      <c r="P79" s="45"/>
      <c r="Q79" s="45"/>
      <c r="R79" s="45" t="s">
        <v>128</v>
      </c>
      <c r="S79" s="45"/>
      <c r="T79" s="47"/>
      <c r="U79" s="163" t="s">
        <v>999</v>
      </c>
      <c r="V79" s="163"/>
      <c r="W79" s="163"/>
      <c r="X79" s="163" t="s">
        <v>1000</v>
      </c>
      <c r="Y79" s="163"/>
      <c r="Z79" s="163"/>
      <c r="AA79" s="163"/>
      <c r="AB79" s="163"/>
      <c r="AC79" s="163"/>
      <c r="AD79" s="163"/>
      <c r="AE79" s="163"/>
      <c r="AF79" s="163"/>
      <c r="AG79" s="163"/>
      <c r="AH79" s="163"/>
      <c r="AI79" s="163"/>
      <c r="AJ79" s="163"/>
      <c r="AK79" s="45"/>
      <c r="AL79" s="126"/>
      <c r="AM79" s="74"/>
    </row>
    <row r="80" spans="1:39" ht="30" customHeight="1" x14ac:dyDescent="0.25">
      <c r="A80" s="254"/>
      <c r="B80" s="162" t="s">
        <v>250</v>
      </c>
      <c r="C80" s="163" t="s">
        <v>797</v>
      </c>
      <c r="D80" s="163" t="s">
        <v>798</v>
      </c>
      <c r="E80" s="163" t="s">
        <v>799</v>
      </c>
      <c r="F80" s="164">
        <v>45292</v>
      </c>
      <c r="G80" s="164">
        <v>45809</v>
      </c>
      <c r="H80" s="165" t="s">
        <v>767</v>
      </c>
      <c r="I80" s="166" t="s">
        <v>393</v>
      </c>
      <c r="J80" s="163" t="s">
        <v>800</v>
      </c>
      <c r="K80" s="163" t="s">
        <v>414</v>
      </c>
      <c r="L80" s="163" t="s">
        <v>372</v>
      </c>
      <c r="M80" s="163"/>
      <c r="N80" s="45"/>
      <c r="O80" s="45"/>
      <c r="P80" s="45"/>
      <c r="Q80" s="45" t="s">
        <v>128</v>
      </c>
      <c r="R80" s="45"/>
      <c r="S80" s="45"/>
      <c r="T80" s="47"/>
      <c r="U80" s="163" t="s">
        <v>1001</v>
      </c>
      <c r="V80" s="163"/>
      <c r="W80" s="163" t="s">
        <v>1002</v>
      </c>
      <c r="X80" s="163" t="s">
        <v>1003</v>
      </c>
      <c r="Y80" s="163"/>
      <c r="Z80" s="163"/>
      <c r="AA80" s="163"/>
      <c r="AB80" s="163"/>
      <c r="AC80" s="163"/>
      <c r="AD80" s="163"/>
      <c r="AE80" s="163"/>
      <c r="AF80" s="163"/>
      <c r="AG80" s="163" t="s">
        <v>829</v>
      </c>
      <c r="AH80" s="163"/>
      <c r="AI80" s="163"/>
      <c r="AJ80" s="163" t="s">
        <v>1004</v>
      </c>
      <c r="AK80" s="45"/>
      <c r="AL80" s="126"/>
      <c r="AM80" s="74"/>
    </row>
    <row r="81" spans="1:39" ht="30" customHeight="1" x14ac:dyDescent="0.25">
      <c r="A81" s="264"/>
      <c r="B81" s="162" t="s">
        <v>251</v>
      </c>
      <c r="C81" s="163" t="s">
        <v>801</v>
      </c>
      <c r="D81" s="163" t="s">
        <v>802</v>
      </c>
      <c r="E81" s="163" t="s">
        <v>803</v>
      </c>
      <c r="F81" s="164">
        <v>45108</v>
      </c>
      <c r="G81" s="164">
        <v>46600</v>
      </c>
      <c r="H81" s="165" t="s">
        <v>486</v>
      </c>
      <c r="I81" s="166" t="s">
        <v>804</v>
      </c>
      <c r="J81" s="163" t="s">
        <v>805</v>
      </c>
      <c r="K81" s="163" t="s">
        <v>806</v>
      </c>
      <c r="L81" s="163" t="s">
        <v>372</v>
      </c>
      <c r="M81" s="163" t="s">
        <v>807</v>
      </c>
      <c r="N81" s="45"/>
      <c r="O81" s="45"/>
      <c r="P81" s="45"/>
      <c r="Q81" s="45"/>
      <c r="R81" s="45" t="s">
        <v>128</v>
      </c>
      <c r="S81" s="45"/>
      <c r="T81" s="47"/>
      <c r="U81" s="163" t="s">
        <v>1005</v>
      </c>
      <c r="V81" s="163" t="s">
        <v>1006</v>
      </c>
      <c r="W81" s="163"/>
      <c r="X81" s="163" t="s">
        <v>1007</v>
      </c>
      <c r="Y81" s="163"/>
      <c r="Z81" s="163"/>
      <c r="AA81" s="163"/>
      <c r="AB81" s="163"/>
      <c r="AC81" s="163"/>
      <c r="AD81" s="163"/>
      <c r="AE81" s="163"/>
      <c r="AF81" s="163"/>
      <c r="AG81" s="163"/>
      <c r="AH81" s="163"/>
      <c r="AI81" s="163"/>
      <c r="AJ81" s="163"/>
      <c r="AK81" s="45"/>
      <c r="AL81" s="126"/>
      <c r="AM81" s="74"/>
    </row>
    <row r="82" spans="1:39" x14ac:dyDescent="0.25">
      <c r="AM82" s="74"/>
    </row>
    <row r="83" spans="1:39" x14ac:dyDescent="0.25">
      <c r="B83" s="49"/>
      <c r="AL83" s="129"/>
      <c r="AM83" s="74"/>
    </row>
    <row r="84" spans="1:39" ht="15.75" thickBot="1" x14ac:dyDescent="0.3">
      <c r="AL84" s="129"/>
      <c r="AM84" s="74"/>
    </row>
    <row r="85" spans="1:39" ht="26.25" customHeight="1" thickBot="1" x14ac:dyDescent="0.3">
      <c r="A85" s="227" t="s">
        <v>296</v>
      </c>
      <c r="B85" s="228"/>
      <c r="C85" s="228"/>
      <c r="D85" s="228"/>
      <c r="E85" s="228"/>
      <c r="F85" s="228"/>
      <c r="G85" s="228"/>
      <c r="H85" s="228"/>
      <c r="I85" s="228"/>
      <c r="J85" s="228"/>
      <c r="K85" s="228"/>
      <c r="L85" s="228"/>
      <c r="M85" s="228"/>
      <c r="N85" s="229"/>
      <c r="AM85" s="74"/>
    </row>
    <row r="86" spans="1:39" ht="26.25" customHeight="1" thickBot="1" x14ac:dyDescent="0.3">
      <c r="A86" s="35"/>
      <c r="B86" s="36"/>
      <c r="C86" s="36"/>
      <c r="D86" s="37"/>
      <c r="E86" s="37"/>
      <c r="F86" s="37"/>
      <c r="G86" s="37"/>
      <c r="H86" s="37"/>
      <c r="I86" s="37"/>
      <c r="J86" s="37"/>
      <c r="K86" s="37"/>
      <c r="L86" s="37"/>
      <c r="M86" s="37"/>
      <c r="N86" s="37"/>
      <c r="O86" s="37"/>
      <c r="AM86" s="74"/>
    </row>
    <row r="87" spans="1:39" ht="43.5" customHeight="1" thickBot="1" x14ac:dyDescent="0.3">
      <c r="A87" s="40" t="s">
        <v>297</v>
      </c>
      <c r="B87" s="41"/>
      <c r="C87" s="42">
        <f>COUNTA(C91:C99,C103:C111,C115:C123,C127:C135)</f>
        <v>0</v>
      </c>
      <c r="AM87" s="74"/>
    </row>
    <row r="88" spans="1:39" x14ac:dyDescent="0.25">
      <c r="AM88" s="74"/>
    </row>
    <row r="89" spans="1:39" ht="15.75" customHeight="1" x14ac:dyDescent="0.25">
      <c r="A89" s="197" t="s">
        <v>298</v>
      </c>
      <c r="B89" s="195" t="s">
        <v>118</v>
      </c>
      <c r="C89" s="195" t="s">
        <v>2</v>
      </c>
      <c r="D89" s="195" t="s">
        <v>4</v>
      </c>
      <c r="E89" s="199" t="s">
        <v>6</v>
      </c>
      <c r="F89" s="201" t="s">
        <v>8</v>
      </c>
      <c r="G89" s="202"/>
      <c r="H89" s="195" t="s">
        <v>10</v>
      </c>
      <c r="I89" s="195" t="s">
        <v>14</v>
      </c>
      <c r="J89" s="206" t="s">
        <v>12</v>
      </c>
      <c r="K89" s="193" t="s">
        <v>119</v>
      </c>
      <c r="L89" s="194"/>
      <c r="M89" s="206" t="s">
        <v>20</v>
      </c>
      <c r="N89" s="206" t="s">
        <v>22</v>
      </c>
      <c r="O89" s="34"/>
      <c r="AM89" s="74"/>
    </row>
    <row r="90" spans="1:39" ht="15.75" x14ac:dyDescent="0.25">
      <c r="A90" s="198"/>
      <c r="B90" s="196"/>
      <c r="C90" s="196"/>
      <c r="D90" s="196"/>
      <c r="E90" s="200"/>
      <c r="F90" s="38" t="s">
        <v>122</v>
      </c>
      <c r="G90" s="38" t="s">
        <v>123</v>
      </c>
      <c r="H90" s="196"/>
      <c r="I90" s="196"/>
      <c r="J90" s="207"/>
      <c r="K90" s="59" t="s">
        <v>124</v>
      </c>
      <c r="L90" s="59" t="s">
        <v>299</v>
      </c>
      <c r="M90" s="207"/>
      <c r="N90" s="207"/>
      <c r="O90" s="2"/>
      <c r="AM90" s="74"/>
    </row>
    <row r="91" spans="1:39" x14ac:dyDescent="0.25">
      <c r="A91" s="33"/>
      <c r="B91" s="33"/>
      <c r="C91" s="48"/>
      <c r="D91" s="48"/>
      <c r="E91" s="48"/>
      <c r="F91" s="48"/>
      <c r="G91" s="48"/>
      <c r="H91" s="48"/>
      <c r="I91" s="48"/>
      <c r="J91" s="45"/>
      <c r="K91" s="45"/>
      <c r="L91" s="45"/>
      <c r="M91" s="45"/>
      <c r="N91" s="45"/>
      <c r="O91" s="2"/>
      <c r="AM91" s="74"/>
    </row>
    <row r="92" spans="1:39" x14ac:dyDescent="0.25">
      <c r="A92" s="33"/>
      <c r="B92" s="33"/>
      <c r="C92" s="48"/>
      <c r="D92" s="48"/>
      <c r="E92" s="48"/>
      <c r="F92" s="48"/>
      <c r="G92" s="48"/>
      <c r="H92" s="48"/>
      <c r="I92" s="48"/>
      <c r="J92" s="48"/>
      <c r="K92" s="48"/>
      <c r="L92" s="48"/>
      <c r="M92" s="48"/>
      <c r="N92" s="45"/>
      <c r="O92" s="2"/>
      <c r="AM92" s="74"/>
    </row>
    <row r="93" spans="1:39" x14ac:dyDescent="0.25">
      <c r="A93" s="33"/>
      <c r="B93" s="33"/>
      <c r="C93" s="48"/>
      <c r="D93" s="48"/>
      <c r="E93" s="48"/>
      <c r="F93" s="48"/>
      <c r="G93" s="48"/>
      <c r="H93" s="48"/>
      <c r="I93" s="48"/>
      <c r="J93" s="48"/>
      <c r="K93" s="48"/>
      <c r="L93" s="48"/>
      <c r="M93" s="48"/>
      <c r="N93" s="45"/>
      <c r="O93" s="2"/>
      <c r="AM93" s="74"/>
    </row>
    <row r="94" spans="1:39" x14ac:dyDescent="0.25">
      <c r="A94" s="33"/>
      <c r="B94" s="33"/>
      <c r="C94" s="48"/>
      <c r="D94" s="48"/>
      <c r="E94" s="48"/>
      <c r="F94" s="48"/>
      <c r="G94" s="48"/>
      <c r="H94" s="48"/>
      <c r="I94" s="48"/>
      <c r="J94" s="48"/>
      <c r="K94" s="48"/>
      <c r="L94" s="48"/>
      <c r="M94" s="48"/>
      <c r="N94" s="45"/>
      <c r="O94" s="2"/>
      <c r="AM94" s="74"/>
    </row>
    <row r="95" spans="1:39" x14ac:dyDescent="0.25">
      <c r="A95" s="33"/>
      <c r="B95" s="33"/>
      <c r="C95" s="48"/>
      <c r="D95" s="48"/>
      <c r="E95" s="48"/>
      <c r="F95" s="48"/>
      <c r="G95" s="48"/>
      <c r="H95" s="48"/>
      <c r="I95" s="48"/>
      <c r="J95" s="48"/>
      <c r="K95" s="48"/>
      <c r="L95" s="48"/>
      <c r="M95" s="48"/>
      <c r="N95" s="45"/>
      <c r="O95" s="2"/>
      <c r="AM95" s="74"/>
    </row>
    <row r="96" spans="1:39" x14ac:dyDescent="0.25">
      <c r="A96" s="33"/>
      <c r="B96" s="33"/>
      <c r="C96" s="48"/>
      <c r="D96" s="48"/>
      <c r="E96" s="48"/>
      <c r="F96" s="48"/>
      <c r="G96" s="48"/>
      <c r="H96" s="48"/>
      <c r="I96" s="48"/>
      <c r="J96" s="48"/>
      <c r="K96" s="48"/>
      <c r="L96" s="48"/>
      <c r="M96" s="48"/>
      <c r="N96" s="45"/>
      <c r="O96" s="2"/>
      <c r="AM96" s="74"/>
    </row>
    <row r="97" spans="1:39" x14ac:dyDescent="0.25">
      <c r="A97" s="33"/>
      <c r="B97" s="33"/>
      <c r="C97" s="48"/>
      <c r="D97" s="48"/>
      <c r="E97" s="48"/>
      <c r="F97" s="48"/>
      <c r="G97" s="48"/>
      <c r="H97" s="48"/>
      <c r="I97" s="48"/>
      <c r="J97" s="48"/>
      <c r="K97" s="48"/>
      <c r="L97" s="48"/>
      <c r="M97" s="48"/>
      <c r="N97" s="45"/>
      <c r="O97" s="2"/>
      <c r="AM97" s="74"/>
    </row>
    <row r="98" spans="1:39" x14ac:dyDescent="0.25">
      <c r="A98" s="33"/>
      <c r="B98" s="33"/>
      <c r="C98" s="48"/>
      <c r="D98" s="48"/>
      <c r="E98" s="48"/>
      <c r="F98" s="48"/>
      <c r="G98" s="48"/>
      <c r="H98" s="48"/>
      <c r="I98" s="48"/>
      <c r="J98" s="48"/>
      <c r="K98" s="48"/>
      <c r="L98" s="48"/>
      <c r="M98" s="48"/>
      <c r="N98" s="45"/>
      <c r="O98" s="2"/>
      <c r="AM98" s="74"/>
    </row>
    <row r="99" spans="1:39" x14ac:dyDescent="0.25">
      <c r="A99" s="33"/>
      <c r="B99" s="33"/>
      <c r="C99" s="48"/>
      <c r="D99" s="48"/>
      <c r="E99" s="48"/>
      <c r="F99" s="48"/>
      <c r="G99" s="48"/>
      <c r="H99" s="48"/>
      <c r="I99" s="48"/>
      <c r="J99" s="48"/>
      <c r="K99" s="48"/>
      <c r="L99" s="48"/>
      <c r="M99" s="48"/>
      <c r="N99" s="45"/>
      <c r="O99" s="2"/>
      <c r="AM99" s="74"/>
    </row>
    <row r="100" spans="1:39" x14ac:dyDescent="0.25">
      <c r="AM100" s="74"/>
    </row>
    <row r="101" spans="1:39" ht="15.75" customHeight="1" x14ac:dyDescent="0.25">
      <c r="A101" s="197" t="s">
        <v>298</v>
      </c>
      <c r="B101" s="195" t="s">
        <v>118</v>
      </c>
      <c r="C101" s="195" t="s">
        <v>2</v>
      </c>
      <c r="D101" s="195" t="s">
        <v>4</v>
      </c>
      <c r="E101" s="199" t="s">
        <v>6</v>
      </c>
      <c r="F101" s="201" t="s">
        <v>8</v>
      </c>
      <c r="G101" s="202"/>
      <c r="H101" s="195" t="s">
        <v>10</v>
      </c>
      <c r="I101" s="195" t="s">
        <v>14</v>
      </c>
      <c r="J101" s="195" t="s">
        <v>12</v>
      </c>
      <c r="K101" s="193" t="s">
        <v>119</v>
      </c>
      <c r="L101" s="194"/>
      <c r="M101" s="195" t="s">
        <v>20</v>
      </c>
      <c r="N101" s="206" t="s">
        <v>22</v>
      </c>
      <c r="O101" s="34"/>
      <c r="AM101" s="74"/>
    </row>
    <row r="102" spans="1:39" ht="15" customHeight="1" x14ac:dyDescent="0.25">
      <c r="A102" s="198"/>
      <c r="B102" s="196"/>
      <c r="C102" s="196"/>
      <c r="D102" s="196"/>
      <c r="E102" s="200"/>
      <c r="F102" s="38" t="s">
        <v>122</v>
      </c>
      <c r="G102" s="38" t="s">
        <v>123</v>
      </c>
      <c r="H102" s="196"/>
      <c r="I102" s="196"/>
      <c r="J102" s="196"/>
      <c r="K102" s="59" t="s">
        <v>124</v>
      </c>
      <c r="L102" s="59" t="s">
        <v>299</v>
      </c>
      <c r="M102" s="196"/>
      <c r="N102" s="207"/>
      <c r="O102" s="2"/>
      <c r="AM102" s="74"/>
    </row>
    <row r="103" spans="1:39" x14ac:dyDescent="0.25">
      <c r="A103" s="33"/>
      <c r="B103" s="33"/>
      <c r="C103" s="48"/>
      <c r="D103" s="48"/>
      <c r="E103" s="48"/>
      <c r="F103" s="48"/>
      <c r="G103" s="48"/>
      <c r="H103" s="48"/>
      <c r="I103" s="48"/>
      <c r="J103" s="45"/>
      <c r="K103" s="45"/>
      <c r="L103" s="45"/>
      <c r="M103" s="45"/>
      <c r="N103" s="45"/>
      <c r="O103" s="2"/>
      <c r="AM103" s="74"/>
    </row>
    <row r="104" spans="1:39" x14ac:dyDescent="0.25">
      <c r="A104" s="33"/>
      <c r="B104" s="33"/>
      <c r="C104" s="48"/>
      <c r="D104" s="48"/>
      <c r="E104" s="48"/>
      <c r="F104" s="48"/>
      <c r="G104" s="48"/>
      <c r="H104" s="48"/>
      <c r="I104" s="48"/>
      <c r="J104" s="48"/>
      <c r="K104" s="48"/>
      <c r="L104" s="48"/>
      <c r="M104" s="48"/>
      <c r="N104" s="45"/>
      <c r="O104" s="2"/>
      <c r="AM104" s="74"/>
    </row>
    <row r="105" spans="1:39" x14ac:dyDescent="0.25">
      <c r="A105" s="33"/>
      <c r="B105" s="33"/>
      <c r="C105" s="48"/>
      <c r="D105" s="48"/>
      <c r="E105" s="48"/>
      <c r="F105" s="48"/>
      <c r="G105" s="48"/>
      <c r="H105" s="48"/>
      <c r="I105" s="48"/>
      <c r="J105" s="48"/>
      <c r="K105" s="48"/>
      <c r="L105" s="48"/>
      <c r="M105" s="48"/>
      <c r="N105" s="45"/>
      <c r="O105" s="2"/>
      <c r="AM105" s="74"/>
    </row>
    <row r="106" spans="1:39" x14ac:dyDescent="0.25">
      <c r="A106" s="33"/>
      <c r="B106" s="33"/>
      <c r="C106" s="48"/>
      <c r="D106" s="48"/>
      <c r="E106" s="48"/>
      <c r="F106" s="48"/>
      <c r="G106" s="48"/>
      <c r="H106" s="48"/>
      <c r="I106" s="48"/>
      <c r="J106" s="48"/>
      <c r="K106" s="48"/>
      <c r="L106" s="48"/>
      <c r="M106" s="48"/>
      <c r="N106" s="45"/>
      <c r="O106" s="2"/>
      <c r="AM106" s="74"/>
    </row>
    <row r="107" spans="1:39" x14ac:dyDescent="0.25">
      <c r="A107" s="33"/>
      <c r="B107" s="33"/>
      <c r="C107" s="48"/>
      <c r="D107" s="48"/>
      <c r="E107" s="48"/>
      <c r="F107" s="48"/>
      <c r="G107" s="48"/>
      <c r="H107" s="48"/>
      <c r="I107" s="48"/>
      <c r="J107" s="48"/>
      <c r="K107" s="48"/>
      <c r="L107" s="48"/>
      <c r="M107" s="48"/>
      <c r="N107" s="45"/>
      <c r="O107" s="2"/>
      <c r="AM107" s="74"/>
    </row>
    <row r="108" spans="1:39" x14ac:dyDescent="0.25">
      <c r="A108" s="33"/>
      <c r="B108" s="33"/>
      <c r="C108" s="48"/>
      <c r="D108" s="48"/>
      <c r="E108" s="48"/>
      <c r="F108" s="48"/>
      <c r="G108" s="48"/>
      <c r="H108" s="48"/>
      <c r="I108" s="48"/>
      <c r="J108" s="48"/>
      <c r="K108" s="48"/>
      <c r="L108" s="48"/>
      <c r="M108" s="48"/>
      <c r="N108" s="45"/>
      <c r="O108" s="2"/>
      <c r="AM108" s="74"/>
    </row>
    <row r="109" spans="1:39" x14ac:dyDescent="0.25">
      <c r="A109" s="33"/>
      <c r="B109" s="33"/>
      <c r="C109" s="48"/>
      <c r="D109" s="48"/>
      <c r="E109" s="48"/>
      <c r="F109" s="48"/>
      <c r="G109" s="48"/>
      <c r="H109" s="48"/>
      <c r="I109" s="48"/>
      <c r="J109" s="48"/>
      <c r="K109" s="48"/>
      <c r="L109" s="48"/>
      <c r="M109" s="48"/>
      <c r="N109" s="45"/>
      <c r="O109" s="2"/>
      <c r="AM109" s="74"/>
    </row>
    <row r="110" spans="1:39" x14ac:dyDescent="0.25">
      <c r="A110" s="33"/>
      <c r="B110" s="33"/>
      <c r="C110" s="48"/>
      <c r="D110" s="48"/>
      <c r="E110" s="48"/>
      <c r="F110" s="48"/>
      <c r="G110" s="48"/>
      <c r="H110" s="48"/>
      <c r="I110" s="48"/>
      <c r="J110" s="48"/>
      <c r="K110" s="48"/>
      <c r="L110" s="48"/>
      <c r="M110" s="48"/>
      <c r="N110" s="45"/>
      <c r="O110" s="2"/>
      <c r="AM110" s="74"/>
    </row>
    <row r="111" spans="1:39" x14ac:dyDescent="0.25">
      <c r="A111" s="33"/>
      <c r="B111" s="33"/>
      <c r="C111" s="48"/>
      <c r="D111" s="48"/>
      <c r="E111" s="48"/>
      <c r="F111" s="48"/>
      <c r="G111" s="48"/>
      <c r="H111" s="48"/>
      <c r="I111" s="48"/>
      <c r="J111" s="48"/>
      <c r="K111" s="48"/>
      <c r="L111" s="48"/>
      <c r="M111" s="48"/>
      <c r="N111" s="45"/>
      <c r="O111" s="2"/>
      <c r="AM111" s="74"/>
    </row>
    <row r="112" spans="1:39" x14ac:dyDescent="0.25">
      <c r="AM112" s="74"/>
    </row>
    <row r="113" spans="1:39" ht="15.75" customHeight="1" x14ac:dyDescent="0.25">
      <c r="A113" s="197" t="s">
        <v>298</v>
      </c>
      <c r="B113" s="195" t="s">
        <v>118</v>
      </c>
      <c r="C113" s="195" t="s">
        <v>2</v>
      </c>
      <c r="D113" s="195" t="s">
        <v>4</v>
      </c>
      <c r="E113" s="199" t="s">
        <v>6</v>
      </c>
      <c r="F113" s="201" t="s">
        <v>8</v>
      </c>
      <c r="G113" s="202"/>
      <c r="H113" s="195" t="s">
        <v>10</v>
      </c>
      <c r="I113" s="195" t="s">
        <v>14</v>
      </c>
      <c r="J113" s="195" t="s">
        <v>12</v>
      </c>
      <c r="K113" s="193" t="s">
        <v>119</v>
      </c>
      <c r="L113" s="194"/>
      <c r="M113" s="195" t="s">
        <v>20</v>
      </c>
      <c r="N113" s="206" t="s">
        <v>22</v>
      </c>
      <c r="O113" s="34"/>
      <c r="AM113" s="74"/>
    </row>
    <row r="114" spans="1:39" ht="15" customHeight="1" x14ac:dyDescent="0.25">
      <c r="A114" s="198"/>
      <c r="B114" s="196"/>
      <c r="C114" s="196"/>
      <c r="D114" s="196"/>
      <c r="E114" s="200"/>
      <c r="F114" s="38" t="s">
        <v>122</v>
      </c>
      <c r="G114" s="38" t="s">
        <v>123</v>
      </c>
      <c r="H114" s="196"/>
      <c r="I114" s="196"/>
      <c r="J114" s="196"/>
      <c r="K114" s="59" t="s">
        <v>124</v>
      </c>
      <c r="L114" s="59" t="s">
        <v>299</v>
      </c>
      <c r="M114" s="196"/>
      <c r="N114" s="207"/>
      <c r="O114" s="2"/>
      <c r="AM114" s="74"/>
    </row>
    <row r="115" spans="1:39" ht="15" customHeight="1" x14ac:dyDescent="0.25">
      <c r="A115" s="33"/>
      <c r="B115" s="33"/>
      <c r="C115" s="48"/>
      <c r="D115" s="48"/>
      <c r="E115" s="48"/>
      <c r="F115" s="48"/>
      <c r="G115" s="48"/>
      <c r="H115" s="48"/>
      <c r="I115" s="48"/>
      <c r="J115" s="45"/>
      <c r="K115" s="45"/>
      <c r="L115" s="45"/>
      <c r="M115" s="45"/>
      <c r="N115" s="45"/>
      <c r="O115" s="2"/>
      <c r="AM115" s="74"/>
    </row>
    <row r="116" spans="1:39" x14ac:dyDescent="0.25">
      <c r="A116" s="33"/>
      <c r="B116" s="33"/>
      <c r="C116" s="48"/>
      <c r="D116" s="48"/>
      <c r="E116" s="48"/>
      <c r="F116" s="48"/>
      <c r="G116" s="48"/>
      <c r="H116" s="48"/>
      <c r="I116" s="48"/>
      <c r="J116" s="48"/>
      <c r="K116" s="48"/>
      <c r="L116" s="48"/>
      <c r="M116" s="48"/>
      <c r="N116" s="45"/>
      <c r="O116" s="2"/>
      <c r="AM116" s="74"/>
    </row>
    <row r="117" spans="1:39" x14ac:dyDescent="0.25">
      <c r="A117" s="33"/>
      <c r="B117" s="33"/>
      <c r="C117" s="48"/>
      <c r="D117" s="48"/>
      <c r="E117" s="48"/>
      <c r="F117" s="48"/>
      <c r="G117" s="48"/>
      <c r="H117" s="48"/>
      <c r="I117" s="48"/>
      <c r="J117" s="48"/>
      <c r="K117" s="48"/>
      <c r="L117" s="48"/>
      <c r="M117" s="48"/>
      <c r="N117" s="45"/>
      <c r="O117" s="2"/>
      <c r="AM117" s="74"/>
    </row>
    <row r="118" spans="1:39" x14ac:dyDescent="0.25">
      <c r="A118" s="33"/>
      <c r="B118" s="33"/>
      <c r="C118" s="48"/>
      <c r="D118" s="48"/>
      <c r="E118" s="48"/>
      <c r="F118" s="48"/>
      <c r="G118" s="48"/>
      <c r="H118" s="48"/>
      <c r="I118" s="48"/>
      <c r="J118" s="48"/>
      <c r="K118" s="48"/>
      <c r="L118" s="48"/>
      <c r="M118" s="48"/>
      <c r="N118" s="45"/>
      <c r="O118" s="2"/>
      <c r="AM118" s="74"/>
    </row>
    <row r="119" spans="1:39" x14ac:dyDescent="0.25">
      <c r="A119" s="33"/>
      <c r="B119" s="33"/>
      <c r="C119" s="48"/>
      <c r="D119" s="48"/>
      <c r="E119" s="48"/>
      <c r="F119" s="48"/>
      <c r="G119" s="48"/>
      <c r="H119" s="48"/>
      <c r="I119" s="48"/>
      <c r="J119" s="48"/>
      <c r="K119" s="48"/>
      <c r="L119" s="48"/>
      <c r="M119" s="48"/>
      <c r="N119" s="45"/>
      <c r="O119" s="2"/>
      <c r="AM119" s="74"/>
    </row>
    <row r="120" spans="1:39" x14ac:dyDescent="0.25">
      <c r="A120" s="33"/>
      <c r="B120" s="33"/>
      <c r="C120" s="48"/>
      <c r="D120" s="48"/>
      <c r="E120" s="48"/>
      <c r="F120" s="48"/>
      <c r="G120" s="48"/>
      <c r="H120" s="48"/>
      <c r="I120" s="48"/>
      <c r="J120" s="48"/>
      <c r="K120" s="48"/>
      <c r="L120" s="48"/>
      <c r="M120" s="48"/>
      <c r="N120" s="45"/>
      <c r="O120" s="2"/>
      <c r="AM120" s="74"/>
    </row>
    <row r="121" spans="1:39" x14ac:dyDescent="0.25">
      <c r="A121" s="33"/>
      <c r="B121" s="33"/>
      <c r="C121" s="48"/>
      <c r="D121" s="48"/>
      <c r="E121" s="48"/>
      <c r="F121" s="48"/>
      <c r="G121" s="48"/>
      <c r="H121" s="48"/>
      <c r="I121" s="48"/>
      <c r="J121" s="48"/>
      <c r="K121" s="48"/>
      <c r="L121" s="48"/>
      <c r="M121" s="48"/>
      <c r="N121" s="45"/>
      <c r="O121" s="2"/>
      <c r="AM121" s="74"/>
    </row>
    <row r="122" spans="1:39" x14ac:dyDescent="0.25">
      <c r="A122" s="33"/>
      <c r="B122" s="33"/>
      <c r="C122" s="48"/>
      <c r="D122" s="48"/>
      <c r="E122" s="48"/>
      <c r="F122" s="48"/>
      <c r="G122" s="48"/>
      <c r="H122" s="48"/>
      <c r="I122" s="48"/>
      <c r="J122" s="48"/>
      <c r="K122" s="48"/>
      <c r="L122" s="48"/>
      <c r="M122" s="48"/>
      <c r="N122" s="45"/>
      <c r="O122" s="2"/>
      <c r="AM122" s="74"/>
    </row>
    <row r="123" spans="1:39" x14ac:dyDescent="0.25">
      <c r="A123" s="33"/>
      <c r="B123" s="33"/>
      <c r="C123" s="48"/>
      <c r="D123" s="48"/>
      <c r="E123" s="48"/>
      <c r="F123" s="48"/>
      <c r="G123" s="48"/>
      <c r="H123" s="48"/>
      <c r="I123" s="48"/>
      <c r="J123" s="48"/>
      <c r="K123" s="48"/>
      <c r="L123" s="48"/>
      <c r="M123" s="48"/>
      <c r="N123" s="45"/>
      <c r="O123" s="2"/>
      <c r="AM123" s="74"/>
    </row>
    <row r="124" spans="1:39" x14ac:dyDescent="0.25">
      <c r="AM124" s="74"/>
    </row>
    <row r="125" spans="1:39" ht="15.75" customHeight="1" x14ac:dyDescent="0.25">
      <c r="A125" s="197" t="s">
        <v>298</v>
      </c>
      <c r="B125" s="195" t="s">
        <v>118</v>
      </c>
      <c r="C125" s="195" t="s">
        <v>2</v>
      </c>
      <c r="D125" s="195" t="s">
        <v>4</v>
      </c>
      <c r="E125" s="199" t="s">
        <v>6</v>
      </c>
      <c r="F125" s="201" t="s">
        <v>8</v>
      </c>
      <c r="G125" s="202"/>
      <c r="H125" s="195" t="s">
        <v>10</v>
      </c>
      <c r="I125" s="195" t="s">
        <v>14</v>
      </c>
      <c r="J125" s="195" t="s">
        <v>12</v>
      </c>
      <c r="K125" s="193" t="s">
        <v>119</v>
      </c>
      <c r="L125" s="194"/>
      <c r="M125" s="195" t="s">
        <v>20</v>
      </c>
      <c r="N125" s="206" t="s">
        <v>22</v>
      </c>
      <c r="O125" s="34"/>
      <c r="AM125" s="74"/>
    </row>
    <row r="126" spans="1:39" ht="15.75" x14ac:dyDescent="0.25">
      <c r="A126" s="198"/>
      <c r="B126" s="196"/>
      <c r="C126" s="196"/>
      <c r="D126" s="196"/>
      <c r="E126" s="200"/>
      <c r="F126" s="38" t="s">
        <v>122</v>
      </c>
      <c r="G126" s="38" t="s">
        <v>123</v>
      </c>
      <c r="H126" s="196"/>
      <c r="I126" s="196"/>
      <c r="J126" s="196"/>
      <c r="K126" s="59" t="s">
        <v>124</v>
      </c>
      <c r="L126" s="59" t="s">
        <v>299</v>
      </c>
      <c r="M126" s="196"/>
      <c r="N126" s="207"/>
      <c r="O126" s="2"/>
      <c r="AM126" s="74"/>
    </row>
    <row r="127" spans="1:39" x14ac:dyDescent="0.25">
      <c r="A127" s="33"/>
      <c r="B127" s="33"/>
      <c r="C127" s="48"/>
      <c r="D127" s="48"/>
      <c r="E127" s="48"/>
      <c r="F127" s="48"/>
      <c r="G127" s="48"/>
      <c r="H127" s="48"/>
      <c r="I127" s="48"/>
      <c r="J127" s="45"/>
      <c r="K127" s="45"/>
      <c r="L127" s="45"/>
      <c r="M127" s="45"/>
      <c r="N127" s="45"/>
      <c r="O127" s="2"/>
      <c r="AM127" s="74"/>
    </row>
    <row r="128" spans="1:39" x14ac:dyDescent="0.25">
      <c r="A128" s="33"/>
      <c r="B128" s="33"/>
      <c r="C128" s="48"/>
      <c r="D128" s="48"/>
      <c r="E128" s="48"/>
      <c r="F128" s="48"/>
      <c r="G128" s="48"/>
      <c r="H128" s="48"/>
      <c r="I128" s="48"/>
      <c r="J128" s="48"/>
      <c r="K128" s="48"/>
      <c r="L128" s="48"/>
      <c r="M128" s="48"/>
      <c r="N128" s="45"/>
      <c r="O128" s="2"/>
      <c r="AM128" s="74"/>
    </row>
    <row r="129" spans="1:39" x14ac:dyDescent="0.25">
      <c r="A129" s="33"/>
      <c r="B129" s="33"/>
      <c r="C129" s="48"/>
      <c r="D129" s="48"/>
      <c r="E129" s="48"/>
      <c r="F129" s="48"/>
      <c r="G129" s="48"/>
      <c r="H129" s="48"/>
      <c r="I129" s="48"/>
      <c r="J129" s="48"/>
      <c r="K129" s="48"/>
      <c r="L129" s="48"/>
      <c r="M129" s="48"/>
      <c r="N129" s="45"/>
      <c r="O129" s="2"/>
      <c r="AM129" s="74"/>
    </row>
    <row r="130" spans="1:39" x14ac:dyDescent="0.25">
      <c r="A130" s="33"/>
      <c r="B130" s="33"/>
      <c r="C130" s="48"/>
      <c r="D130" s="48"/>
      <c r="E130" s="48"/>
      <c r="F130" s="48"/>
      <c r="G130" s="48"/>
      <c r="H130" s="48"/>
      <c r="I130" s="48"/>
      <c r="J130" s="48"/>
      <c r="K130" s="48"/>
      <c r="L130" s="48"/>
      <c r="M130" s="48"/>
      <c r="N130" s="45"/>
      <c r="O130" s="2"/>
      <c r="AM130" s="74"/>
    </row>
    <row r="131" spans="1:39" x14ac:dyDescent="0.25">
      <c r="A131" s="33"/>
      <c r="B131" s="33"/>
      <c r="C131" s="48"/>
      <c r="D131" s="48"/>
      <c r="E131" s="48"/>
      <c r="F131" s="48"/>
      <c r="G131" s="48"/>
      <c r="H131" s="48"/>
      <c r="I131" s="48"/>
      <c r="J131" s="48"/>
      <c r="K131" s="48"/>
      <c r="L131" s="48"/>
      <c r="M131" s="48"/>
      <c r="N131" s="45"/>
      <c r="O131" s="2"/>
      <c r="AM131" s="74"/>
    </row>
    <row r="132" spans="1:39" x14ac:dyDescent="0.25">
      <c r="A132" s="33"/>
      <c r="B132" s="33"/>
      <c r="C132" s="48"/>
      <c r="D132" s="48"/>
      <c r="E132" s="48"/>
      <c r="F132" s="48"/>
      <c r="G132" s="48"/>
      <c r="H132" s="48"/>
      <c r="I132" s="48"/>
      <c r="J132" s="48"/>
      <c r="K132" s="48"/>
      <c r="L132" s="48"/>
      <c r="M132" s="48"/>
      <c r="N132" s="45"/>
      <c r="O132" s="2"/>
      <c r="AM132" s="74"/>
    </row>
    <row r="133" spans="1:39" x14ac:dyDescent="0.25">
      <c r="A133" s="33"/>
      <c r="B133" s="33"/>
      <c r="C133" s="48"/>
      <c r="D133" s="48"/>
      <c r="E133" s="48"/>
      <c r="F133" s="48"/>
      <c r="G133" s="48"/>
      <c r="H133" s="48"/>
      <c r="I133" s="48"/>
      <c r="J133" s="48"/>
      <c r="K133" s="48"/>
      <c r="L133" s="48"/>
      <c r="M133" s="48"/>
      <c r="N133" s="45"/>
      <c r="O133" s="2"/>
      <c r="AM133" s="74"/>
    </row>
    <row r="134" spans="1:39" x14ac:dyDescent="0.25">
      <c r="A134" s="33"/>
      <c r="B134" s="33"/>
      <c r="C134" s="48"/>
      <c r="D134" s="48"/>
      <c r="E134" s="48"/>
      <c r="F134" s="48"/>
      <c r="G134" s="48"/>
      <c r="H134" s="48"/>
      <c r="I134" s="48"/>
      <c r="J134" s="48"/>
      <c r="K134" s="48"/>
      <c r="L134" s="48"/>
      <c r="M134" s="48"/>
      <c r="N134" s="45"/>
      <c r="O134" s="2"/>
      <c r="AM134" s="74"/>
    </row>
    <row r="135" spans="1:39" x14ac:dyDescent="0.25">
      <c r="A135" s="33"/>
      <c r="B135" s="33"/>
      <c r="C135" s="48"/>
      <c r="D135" s="48"/>
      <c r="E135" s="48"/>
      <c r="F135" s="48"/>
      <c r="G135" s="48"/>
      <c r="H135" s="48"/>
      <c r="I135" s="48"/>
      <c r="J135" s="48"/>
      <c r="K135" s="48"/>
      <c r="L135" s="48"/>
      <c r="M135" s="48"/>
      <c r="N135" s="45"/>
      <c r="O135" s="2"/>
      <c r="AM135" s="74"/>
    </row>
    <row r="136" spans="1:39" x14ac:dyDescent="0.25">
      <c r="A136" s="49"/>
      <c r="B136" s="49"/>
      <c r="O136" s="2"/>
      <c r="AM136" s="74"/>
    </row>
    <row r="137" spans="1:39" x14ac:dyDescent="0.25">
      <c r="A137" s="74"/>
      <c r="B137" s="74"/>
      <c r="C137" s="74"/>
      <c r="D137" s="74"/>
      <c r="E137" s="74"/>
      <c r="F137" s="74"/>
      <c r="G137" s="74"/>
      <c r="H137" s="74"/>
      <c r="I137" s="74"/>
      <c r="J137" s="74"/>
      <c r="K137" s="74"/>
      <c r="L137" s="74"/>
      <c r="M137" s="74"/>
      <c r="N137" s="74"/>
      <c r="O137" s="75"/>
      <c r="P137" s="75"/>
      <c r="Q137" s="75"/>
      <c r="R137" s="75"/>
      <c r="S137" s="75"/>
      <c r="T137" s="75"/>
      <c r="U137" s="75"/>
      <c r="V137" s="75"/>
      <c r="W137" s="75"/>
      <c r="X137" s="75"/>
      <c r="Y137" s="75"/>
      <c r="Z137" s="75"/>
      <c r="AA137" s="75"/>
      <c r="AB137" s="75"/>
      <c r="AC137" s="75"/>
      <c r="AD137" s="75"/>
      <c r="AE137" s="75"/>
      <c r="AF137" s="75"/>
      <c r="AG137" s="75"/>
      <c r="AH137" s="75"/>
      <c r="AI137" s="75"/>
      <c r="AJ137" s="75"/>
      <c r="AK137" s="75"/>
      <c r="AL137" s="74"/>
      <c r="AM137" s="74"/>
    </row>
    <row r="138" spans="1:39" x14ac:dyDescent="0.25">
      <c r="A138" s="74"/>
      <c r="B138" s="74"/>
      <c r="C138" s="74"/>
      <c r="D138" s="74"/>
      <c r="E138" s="74"/>
      <c r="F138" s="74"/>
      <c r="G138" s="74"/>
      <c r="H138" s="74"/>
      <c r="I138" s="74"/>
      <c r="J138" s="74"/>
      <c r="K138" s="74"/>
      <c r="L138" s="74"/>
      <c r="M138" s="74"/>
      <c r="N138" s="74"/>
      <c r="O138" s="75"/>
      <c r="P138" s="75"/>
      <c r="Q138" s="75"/>
      <c r="R138" s="75"/>
      <c r="S138" s="75"/>
      <c r="T138" s="75"/>
      <c r="U138" s="75"/>
      <c r="V138" s="75"/>
      <c r="W138" s="75"/>
      <c r="X138" s="75"/>
      <c r="Y138" s="75"/>
      <c r="Z138" s="75"/>
      <c r="AA138" s="75"/>
      <c r="AB138" s="75"/>
      <c r="AC138" s="75"/>
      <c r="AD138" s="75"/>
      <c r="AE138" s="75"/>
      <c r="AF138" s="75"/>
      <c r="AG138" s="75"/>
      <c r="AH138" s="75"/>
      <c r="AI138" s="75"/>
      <c r="AJ138" s="75"/>
      <c r="AK138" s="75"/>
      <c r="AL138" s="74"/>
      <c r="AM138" s="74"/>
    </row>
  </sheetData>
  <mergeCells count="97">
    <mergeCell ref="B4:G4"/>
    <mergeCell ref="O8:Y8"/>
    <mergeCell ref="AC9:AC10"/>
    <mergeCell ref="AD9:AD10"/>
    <mergeCell ref="AE9:AE10"/>
    <mergeCell ref="N9:N10"/>
    <mergeCell ref="AG9:AG10"/>
    <mergeCell ref="Z8:AK8"/>
    <mergeCell ref="AK9:AK10"/>
    <mergeCell ref="M125:M126"/>
    <mergeCell ref="Y9:Y10"/>
    <mergeCell ref="Z9:Z10"/>
    <mergeCell ref="AA9:AA10"/>
    <mergeCell ref="O9:O10"/>
    <mergeCell ref="P9:P10"/>
    <mergeCell ref="Q9:Q10"/>
    <mergeCell ref="R9:R10"/>
    <mergeCell ref="N89:N90"/>
    <mergeCell ref="N101:N102"/>
    <mergeCell ref="N113:N114"/>
    <mergeCell ref="N125:N126"/>
    <mergeCell ref="M113:M114"/>
    <mergeCell ref="AF9:AF10"/>
    <mergeCell ref="S9:S10"/>
    <mergeCell ref="T9:T10"/>
    <mergeCell ref="U9:U10"/>
    <mergeCell ref="V9:V10"/>
    <mergeCell ref="W9:W10"/>
    <mergeCell ref="X9:X10"/>
    <mergeCell ref="AB9:AB10"/>
    <mergeCell ref="A55:A60"/>
    <mergeCell ref="A61:A68"/>
    <mergeCell ref="A69:A76"/>
    <mergeCell ref="A77:A81"/>
    <mergeCell ref="A11:A21"/>
    <mergeCell ref="J89:J90"/>
    <mergeCell ref="M89:M90"/>
    <mergeCell ref="K89:L89"/>
    <mergeCell ref="I101:I102"/>
    <mergeCell ref="A89:A90"/>
    <mergeCell ref="E89:E90"/>
    <mergeCell ref="F89:G89"/>
    <mergeCell ref="H89:H90"/>
    <mergeCell ref="I89:I90"/>
    <mergeCell ref="B89:B90"/>
    <mergeCell ref="C89:C90"/>
    <mergeCell ref="D89:D90"/>
    <mergeCell ref="M101:M102"/>
    <mergeCell ref="C101:C102"/>
    <mergeCell ref="D101:D102"/>
    <mergeCell ref="A101:A102"/>
    <mergeCell ref="B101:B102"/>
    <mergeCell ref="A22:A47"/>
    <mergeCell ref="A48:A50"/>
    <mergeCell ref="A51:A54"/>
    <mergeCell ref="K125:L125"/>
    <mergeCell ref="F125:G125"/>
    <mergeCell ref="H125:H126"/>
    <mergeCell ref="I125:I126"/>
    <mergeCell ref="K101:L101"/>
    <mergeCell ref="K113:L113"/>
    <mergeCell ref="A85:N85"/>
    <mergeCell ref="A113:A114"/>
    <mergeCell ref="B113:B114"/>
    <mergeCell ref="C113:C114"/>
    <mergeCell ref="D113:D114"/>
    <mergeCell ref="E113:E114"/>
    <mergeCell ref="A1:AJ1"/>
    <mergeCell ref="F9:G9"/>
    <mergeCell ref="C9:C10"/>
    <mergeCell ref="A9:A10"/>
    <mergeCell ref="D9:D10"/>
    <mergeCell ref="E9:E10"/>
    <mergeCell ref="H9:H10"/>
    <mergeCell ref="I9:I10"/>
    <mergeCell ref="J9:J10"/>
    <mergeCell ref="M9:M10"/>
    <mergeCell ref="AJ9:AJ10"/>
    <mergeCell ref="A8:M8"/>
    <mergeCell ref="B9:B10"/>
    <mergeCell ref="K9:L9"/>
    <mergeCell ref="AH9:AH10"/>
    <mergeCell ref="AI9:AI10"/>
    <mergeCell ref="A125:A126"/>
    <mergeCell ref="B125:B126"/>
    <mergeCell ref="C125:C126"/>
    <mergeCell ref="D125:D126"/>
    <mergeCell ref="E125:E126"/>
    <mergeCell ref="H113:H114"/>
    <mergeCell ref="I113:I114"/>
    <mergeCell ref="E101:E102"/>
    <mergeCell ref="J113:J114"/>
    <mergeCell ref="J125:J126"/>
    <mergeCell ref="F101:G101"/>
    <mergeCell ref="H101:H102"/>
    <mergeCell ref="J101:J102"/>
    <mergeCell ref="F113:G113"/>
  </mergeCells>
  <phoneticPr fontId="37" type="noConversion"/>
  <conditionalFormatting sqref="O11:O81">
    <cfRule type="cellIs" dxfId="42" priority="316" stopIfTrue="1" operator="equal">
      <formula>"x"</formula>
    </cfRule>
  </conditionalFormatting>
  <conditionalFormatting sqref="P11:P81">
    <cfRule type="cellIs" dxfId="41" priority="315" operator="equal">
      <formula>"x"</formula>
    </cfRule>
  </conditionalFormatting>
  <conditionalFormatting sqref="Q11:Q81">
    <cfRule type="cellIs" dxfId="40" priority="314" operator="equal">
      <formula>"x"</formula>
    </cfRule>
  </conditionalFormatting>
  <conditionalFormatting sqref="R11:R81">
    <cfRule type="cellIs" dxfId="39" priority="313" stopIfTrue="1" operator="equal">
      <formula>"x"</formula>
    </cfRule>
  </conditionalFormatting>
  <conditionalFormatting sqref="S11:S81">
    <cfRule type="cellIs" dxfId="38" priority="312" operator="equal">
      <formula>"x"</formula>
    </cfRule>
  </conditionalFormatting>
  <conditionalFormatting sqref="T11:T81">
    <cfRule type="cellIs" dxfId="37" priority="4" stopIfTrue="1" operator="equal">
      <formula>$AQ$7</formula>
    </cfRule>
    <cfRule type="cellIs" dxfId="36" priority="7" stopIfTrue="1" operator="equal">
      <formula>$AQ$6</formula>
    </cfRule>
  </conditionalFormatting>
  <conditionalFormatting sqref="AQ6:AQ7">
    <cfRule type="cellIs" dxfId="35" priority="317" stopIfTrue="1" operator="equal">
      <formula>$AQ$6</formula>
    </cfRule>
  </conditionalFormatting>
  <dataValidations count="1">
    <dataValidation type="list" allowBlank="1" showInputMessage="1" showErrorMessage="1" sqref="T11:T81" xr:uid="{00000000-0002-0000-0100-000000000000}">
      <formula1>$AQ$6:$AQ$7</formula1>
    </dataValidation>
  </dataValidations>
  <hyperlinks>
    <hyperlink ref="M16" r:id="rId1" xr:uid="{B787CB61-D513-4400-BB3C-445782E3AD5C}"/>
    <hyperlink ref="M52" r:id="rId2" xr:uid="{A38B56A6-C632-4E23-BEAA-987CB98D8FBB}"/>
    <hyperlink ref="M54" r:id="rId3" xr:uid="{B049C5FA-7B51-4667-8A62-F5C8FA23DCB6}"/>
  </hyperlinks>
  <pageMargins left="0.511811024" right="0.511811024" top="0.78740157499999996" bottom="0.78740157499999996" header="0.31496062000000002" footer="0.31496062000000002"/>
  <pageSetup orientation="portrait" r:id="rId4"/>
  <extLst>
    <ext xmlns:x14="http://schemas.microsoft.com/office/spreadsheetml/2009/9/main" uri="{CCE6A557-97BC-4b89-ADB6-D9C93CAAB3DF}">
      <x14:dataValidations xmlns:xm="http://schemas.microsoft.com/office/excel/2006/main" count="1">
        <x14:dataValidation type="list" allowBlank="1" showInputMessage="1" showErrorMessage="1" xr:uid="{8A8329F9-4E41-4217-964B-BD1F9155BE60}">
          <x14:formula1>
            <xm:f>LEGENDA!$A$46:$A$60</xm:f>
          </x14:formula1>
          <xm:sqref>N91:N99 N127:N136 N115:N123 N103:N111 AK11:AK81 N11:N81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Planilha3">
    <pageSetUpPr fitToPage="1"/>
  </sheetPr>
  <dimension ref="A1:AD45"/>
  <sheetViews>
    <sheetView showGridLines="0" zoomScale="80" zoomScaleNormal="80" zoomScalePageLayoutView="70" workbookViewId="0">
      <selection activeCell="E32" sqref="E32"/>
    </sheetView>
  </sheetViews>
  <sheetFormatPr defaultRowHeight="15" x14ac:dyDescent="0.25"/>
  <cols>
    <col min="1" max="1" width="2.85546875" customWidth="1"/>
    <col min="2" max="2" width="3.85546875" customWidth="1"/>
    <col min="3" max="3" width="53" bestFit="1" customWidth="1"/>
    <col min="4" max="4" width="12" bestFit="1" customWidth="1"/>
    <col min="5" max="5" width="7.42578125" customWidth="1"/>
    <col min="6" max="6" width="12" bestFit="1" customWidth="1"/>
    <col min="7" max="7" width="8.140625" customWidth="1"/>
    <col min="8" max="8" width="9.140625" customWidth="1"/>
    <col min="24" max="24" width="2.85546875" customWidth="1"/>
    <col min="25" max="25" width="6.42578125" customWidth="1"/>
    <col min="26" max="26" width="7.85546875" customWidth="1"/>
    <col min="27" max="27" width="8.42578125" customWidth="1"/>
    <col min="28" max="28" width="13.140625" customWidth="1"/>
    <col min="29" max="29" width="4.140625" customWidth="1"/>
  </cols>
  <sheetData>
    <row r="1" spans="1:28" x14ac:dyDescent="0.25">
      <c r="A1" s="76"/>
      <c r="B1" s="265" t="s">
        <v>109</v>
      </c>
      <c r="C1" s="265"/>
      <c r="D1" s="265"/>
      <c r="E1" s="265"/>
      <c r="F1" s="265"/>
      <c r="G1" s="265"/>
      <c r="H1" s="265"/>
      <c r="I1" s="265"/>
      <c r="J1" s="265"/>
      <c r="K1" s="265"/>
      <c r="L1" s="265"/>
      <c r="M1" s="265"/>
      <c r="N1" s="265"/>
      <c r="O1" s="265"/>
      <c r="P1" s="265"/>
      <c r="Q1" s="265"/>
      <c r="R1" s="265"/>
      <c r="S1" s="265"/>
      <c r="T1" s="265"/>
      <c r="U1" s="265"/>
      <c r="V1" s="265"/>
      <c r="W1" s="265"/>
      <c r="X1" s="76"/>
    </row>
    <row r="2" spans="1:28" s="11" customFormat="1" ht="21" customHeight="1" x14ac:dyDescent="0.25">
      <c r="A2" s="77"/>
      <c r="B2" s="265"/>
      <c r="C2" s="265"/>
      <c r="D2" s="265"/>
      <c r="E2" s="265"/>
      <c r="F2" s="265"/>
      <c r="G2" s="265"/>
      <c r="H2" s="265"/>
      <c r="I2" s="265"/>
      <c r="J2" s="265"/>
      <c r="K2" s="265"/>
      <c r="L2" s="265"/>
      <c r="M2" s="265"/>
      <c r="N2" s="265"/>
      <c r="O2" s="265"/>
      <c r="P2" s="265"/>
      <c r="Q2" s="265"/>
      <c r="R2" s="265"/>
      <c r="S2" s="265"/>
      <c r="T2" s="265"/>
      <c r="U2" s="265"/>
      <c r="V2" s="265"/>
      <c r="W2" s="265"/>
      <c r="X2" s="77"/>
    </row>
    <row r="3" spans="1:28" ht="33.75" customHeight="1" x14ac:dyDescent="0.35">
      <c r="A3" s="76"/>
      <c r="B3" s="272" t="str">
        <f>'Monitoria Anual - 1'!A2</f>
        <v>Plano de Ação Nacional para a Conservação dos Insetos Polinizadores Ameaçados de Extinção - PAN Insetos Polinizadores</v>
      </c>
      <c r="C3" s="272"/>
      <c r="D3" s="272"/>
      <c r="E3" s="272"/>
      <c r="F3" s="272"/>
      <c r="G3" s="272"/>
      <c r="H3" s="272"/>
      <c r="I3" s="272"/>
      <c r="J3" s="272"/>
      <c r="K3" s="272"/>
      <c r="L3" s="272"/>
      <c r="M3" s="272"/>
      <c r="N3" s="272"/>
      <c r="O3" s="272"/>
      <c r="P3" s="272"/>
      <c r="Q3" s="272"/>
      <c r="R3" s="272"/>
      <c r="S3" s="272"/>
      <c r="T3" s="272"/>
      <c r="U3" s="272"/>
      <c r="V3" s="272"/>
      <c r="W3" s="272"/>
      <c r="X3" s="76"/>
    </row>
    <row r="4" spans="1:28" x14ac:dyDescent="0.25">
      <c r="A4" s="76"/>
      <c r="J4" s="8"/>
      <c r="K4" s="8"/>
      <c r="L4" s="8"/>
      <c r="M4" s="8"/>
      <c r="N4" s="8"/>
      <c r="O4" s="8"/>
      <c r="X4" s="76"/>
    </row>
    <row r="5" spans="1:28" s="2" customFormat="1" ht="45" customHeight="1" x14ac:dyDescent="0.25">
      <c r="A5" s="74"/>
      <c r="B5" s="277" t="s">
        <v>303</v>
      </c>
      <c r="C5" s="277"/>
      <c r="D5" s="278" t="str">
        <f>'Monitoria Anual - 1'!B4</f>
        <v>Reduzir o risco de extinção dos insetos polinizadores, com ações integradas da sociedade civil e instituições governamentais, promovendo a conservação de seus habitats e a manutenção das funções e serviços ecossistêmicos de polinização</v>
      </c>
      <c r="E5" s="278"/>
      <c r="F5" s="278"/>
      <c r="G5" s="278"/>
      <c r="H5" s="278"/>
      <c r="I5" s="278"/>
      <c r="J5" s="278"/>
      <c r="K5" s="278"/>
      <c r="L5" s="278"/>
      <c r="M5" s="278"/>
      <c r="N5" s="278"/>
      <c r="O5" s="278"/>
      <c r="P5" s="278"/>
      <c r="Q5" s="278"/>
      <c r="R5" s="278"/>
      <c r="S5" s="278"/>
      <c r="T5" s="278"/>
      <c r="U5" s="279"/>
      <c r="X5" s="74"/>
    </row>
    <row r="6" spans="1:28" x14ac:dyDescent="0.25">
      <c r="A6" s="76"/>
      <c r="J6" s="8"/>
      <c r="K6" s="8"/>
      <c r="L6" s="8"/>
      <c r="M6" s="8"/>
      <c r="N6" s="8"/>
      <c r="O6" s="8"/>
      <c r="X6" s="76"/>
    </row>
    <row r="7" spans="1:28" ht="26.25" customHeight="1" x14ac:dyDescent="0.25">
      <c r="A7" s="76"/>
      <c r="B7" s="277" t="s">
        <v>111</v>
      </c>
      <c r="C7" s="277"/>
      <c r="D7" s="31" t="str">
        <f>'Monitoria Anual - 1'!B6</f>
        <v>04/03/2024 - 12/03/2024 (virtual)</v>
      </c>
      <c r="E7" s="31"/>
      <c r="F7" s="31"/>
      <c r="G7" s="32"/>
      <c r="H7" s="2"/>
      <c r="I7" s="10"/>
      <c r="J7" s="8"/>
      <c r="K7" s="8"/>
      <c r="L7" s="8"/>
      <c r="M7" s="8"/>
      <c r="N7" s="8"/>
      <c r="O7" s="8"/>
      <c r="X7" s="76"/>
    </row>
    <row r="8" spans="1:28" x14ac:dyDescent="0.25">
      <c r="A8" s="76"/>
      <c r="X8" s="76"/>
    </row>
    <row r="9" spans="1:28" ht="31.5" customHeight="1" x14ac:dyDescent="0.25">
      <c r="A9" s="76"/>
      <c r="B9" s="265" t="s">
        <v>304</v>
      </c>
      <c r="C9" s="265"/>
      <c r="D9" s="265"/>
      <c r="E9" s="265"/>
      <c r="F9" s="265"/>
      <c r="G9" s="265"/>
      <c r="H9" s="265"/>
      <c r="I9" s="265"/>
      <c r="J9" s="265"/>
      <c r="K9" s="265"/>
      <c r="L9" s="265"/>
      <c r="M9" s="265"/>
      <c r="N9" s="265"/>
      <c r="O9" s="265"/>
      <c r="P9" s="265"/>
      <c r="Q9" s="265"/>
      <c r="R9" s="265"/>
      <c r="S9" s="265"/>
      <c r="T9" s="265"/>
      <c r="U9" s="265"/>
      <c r="V9" s="265"/>
      <c r="W9" s="265"/>
      <c r="X9" s="76"/>
    </row>
    <row r="10" spans="1:28" x14ac:dyDescent="0.25">
      <c r="A10" s="76"/>
      <c r="G10" s="7"/>
      <c r="H10" s="7"/>
      <c r="I10" s="7"/>
      <c r="X10" s="76"/>
    </row>
    <row r="11" spans="1:28" ht="15.75" x14ac:dyDescent="0.25">
      <c r="A11" s="76"/>
      <c r="B11" s="266" t="s">
        <v>305</v>
      </c>
      <c r="C11" s="267"/>
      <c r="D11" s="30"/>
      <c r="E11" s="30"/>
      <c r="F11" s="30"/>
      <c r="G11" s="30"/>
      <c r="H11" s="30"/>
      <c r="I11" s="30"/>
      <c r="J11" s="30"/>
      <c r="K11" s="30"/>
      <c r="L11" s="30"/>
      <c r="M11" s="30"/>
      <c r="N11" s="30"/>
      <c r="O11" s="30"/>
      <c r="P11" s="30"/>
      <c r="Q11" s="30"/>
      <c r="R11" s="30"/>
      <c r="S11" s="30"/>
      <c r="T11" s="30"/>
      <c r="U11" s="30"/>
      <c r="V11" s="30"/>
      <c r="W11" s="30"/>
      <c r="X11" s="76"/>
    </row>
    <row r="12" spans="1:28" ht="15.75" thickBot="1" x14ac:dyDescent="0.3">
      <c r="A12" s="76"/>
      <c r="F12" s="273"/>
      <c r="G12" s="273"/>
      <c r="H12" s="69"/>
      <c r="X12" s="76"/>
    </row>
    <row r="13" spans="1:28" ht="33.75" customHeight="1" x14ac:dyDescent="0.25">
      <c r="A13" s="76"/>
      <c r="C13" s="274" t="s">
        <v>306</v>
      </c>
      <c r="D13" s="275"/>
      <c r="E13" s="275"/>
      <c r="F13" s="275"/>
      <c r="G13" s="276"/>
      <c r="H13" s="3"/>
      <c r="X13" s="76"/>
    </row>
    <row r="14" spans="1:28" s="2" customFormat="1" ht="34.5" customHeight="1" x14ac:dyDescent="0.25">
      <c r="A14" s="74"/>
      <c r="C14" s="82" t="s">
        <v>307</v>
      </c>
      <c r="D14" s="78" t="s">
        <v>308</v>
      </c>
      <c r="E14" s="79" t="s">
        <v>309</v>
      </c>
      <c r="F14" s="80" t="s">
        <v>310</v>
      </c>
      <c r="G14" s="81" t="s">
        <v>309</v>
      </c>
      <c r="H14" s="6"/>
      <c r="X14" s="74"/>
    </row>
    <row r="15" spans="1:28" ht="15.75" x14ac:dyDescent="0.25">
      <c r="A15" s="76"/>
      <c r="C15" s="83" t="s">
        <v>311</v>
      </c>
      <c r="D15" s="56"/>
      <c r="E15" s="64"/>
      <c r="F15" s="56">
        <f>COUNTA('Monitoria Anual - 1'!T11:T921)</f>
        <v>3</v>
      </c>
      <c r="G15" s="64">
        <f t="shared" ref="G15:G21" si="0">F15/$F$22</f>
        <v>4.4117647058823532E-2</v>
      </c>
      <c r="H15" s="65"/>
      <c r="X15" s="76"/>
    </row>
    <row r="16" spans="1:28" ht="15.75" x14ac:dyDescent="0.25">
      <c r="A16" s="76"/>
      <c r="C16" s="84" t="s">
        <v>312</v>
      </c>
      <c r="D16" s="57">
        <f>COUNTA('Monitoria Anual - 1'!O11:O921)</f>
        <v>9</v>
      </c>
      <c r="E16" s="66">
        <f>D16/$D$22</f>
        <v>0.12676056338028169</v>
      </c>
      <c r="F16" s="57">
        <f>D16-AB16</f>
        <v>8</v>
      </c>
      <c r="G16" s="66">
        <f t="shared" si="0"/>
        <v>0.11764705882352941</v>
      </c>
      <c r="H16" s="65"/>
      <c r="X16" s="76"/>
      <c r="Z16">
        <f>COUNTIFS('Monitoria Anual - 1'!O:O,"x",'Monitoria Anual - 1'!T:T,"Excluída")</f>
        <v>1</v>
      </c>
      <c r="AA16">
        <f>COUNTIFS('Monitoria Anual - 1'!O:O,"x",'Monitoria Anual - 1'!T:T,"Agrupada")</f>
        <v>0</v>
      </c>
      <c r="AB16">
        <f>Z16+AA16</f>
        <v>1</v>
      </c>
    </row>
    <row r="17" spans="1:28" ht="15.75" x14ac:dyDescent="0.25">
      <c r="A17" s="76"/>
      <c r="C17" s="85" t="s">
        <v>313</v>
      </c>
      <c r="D17" s="57">
        <f>COUNTA('Monitoria Anual - 1'!P11:P921)</f>
        <v>14</v>
      </c>
      <c r="E17" s="66">
        <f>D17/$D$22</f>
        <v>0.19718309859154928</v>
      </c>
      <c r="F17" s="57">
        <f>D17-AB17</f>
        <v>13</v>
      </c>
      <c r="G17" s="66">
        <f t="shared" si="0"/>
        <v>0.19117647058823528</v>
      </c>
      <c r="H17" s="65"/>
      <c r="X17" s="76"/>
      <c r="Z17">
        <f t="array" ref="Z17">COUNTIFS('Monitoria Anual - 1'!P:P,"x",'Monitoria Anual - 1'!T:T,"Excluída")</f>
        <v>1</v>
      </c>
      <c r="AA17">
        <f t="array" ref="AA17">COUNTIFS('Monitoria Anual - 1'!P:P,"x",'Monitoria Anual - 1'!T:T,"Agrupada")</f>
        <v>0</v>
      </c>
      <c r="AB17">
        <f>Z17+AA17</f>
        <v>1</v>
      </c>
    </row>
    <row r="18" spans="1:28" ht="15.75" x14ac:dyDescent="0.25">
      <c r="A18" s="76"/>
      <c r="C18" s="86" t="s">
        <v>314</v>
      </c>
      <c r="D18" s="57">
        <f>COUNTA('Monitoria Anual - 1'!Q11:Q921)</f>
        <v>18</v>
      </c>
      <c r="E18" s="66">
        <f>D18/$D$22</f>
        <v>0.25352112676056338</v>
      </c>
      <c r="F18" s="57">
        <f>D18-AB18</f>
        <v>17</v>
      </c>
      <c r="G18" s="66">
        <f t="shared" si="0"/>
        <v>0.25</v>
      </c>
      <c r="H18" s="65"/>
      <c r="X18" s="76"/>
      <c r="Z18">
        <f t="array" ref="Z18">COUNTIFS('Monitoria Anual - 1'!Q:Q,"x",'Monitoria Anual - 1'!T:T,"Excluída")</f>
        <v>0</v>
      </c>
      <c r="AA18">
        <f t="array" ref="AA18">COUNTIFS('Monitoria Anual - 1'!Q:Q,"x",'Monitoria Anual - 1'!T:T,"Agrupada")</f>
        <v>1</v>
      </c>
      <c r="AB18">
        <f>Z18+AA18</f>
        <v>1</v>
      </c>
    </row>
    <row r="19" spans="1:28" ht="15.75" x14ac:dyDescent="0.25">
      <c r="A19" s="76"/>
      <c r="C19" s="87" t="s">
        <v>315</v>
      </c>
      <c r="D19" s="57">
        <f>COUNTA('Monitoria Anual - 1'!R11:R921)</f>
        <v>28</v>
      </c>
      <c r="E19" s="66">
        <f>D19/$D$22</f>
        <v>0.39436619718309857</v>
      </c>
      <c r="F19" s="57">
        <f t="shared" ref="F19:F20" si="1">D19-AB19</f>
        <v>28</v>
      </c>
      <c r="G19" s="66">
        <f t="shared" si="0"/>
        <v>0.41176470588235292</v>
      </c>
      <c r="H19" s="65"/>
      <c r="X19" s="76"/>
      <c r="Z19">
        <f t="array" ref="Z19">COUNTIFS('Monitoria Anual - 1'!R:R,"x",'Monitoria Anual - 1'!T:T,"Excluída")</f>
        <v>0</v>
      </c>
      <c r="AA19">
        <f t="array" ref="AA19">COUNTIFS('Monitoria Anual - 1'!R:R,"x",'Monitoria Anual - 1'!T:T,"Agrupada")</f>
        <v>0</v>
      </c>
      <c r="AB19">
        <f>Z19+AA19</f>
        <v>0</v>
      </c>
    </row>
    <row r="20" spans="1:28" ht="15.75" x14ac:dyDescent="0.25">
      <c r="A20" s="76"/>
      <c r="C20" s="88" t="s">
        <v>316</v>
      </c>
      <c r="D20" s="57">
        <f>COUNTA('Monitoria Anual - 1'!S11:S921)</f>
        <v>2</v>
      </c>
      <c r="E20" s="66">
        <f>D20/$D$22</f>
        <v>2.8169014084507043E-2</v>
      </c>
      <c r="F20" s="57">
        <f t="shared" si="1"/>
        <v>2</v>
      </c>
      <c r="G20" s="66">
        <f t="shared" si="0"/>
        <v>2.9411764705882353E-2</v>
      </c>
      <c r="H20" s="65"/>
      <c r="X20" s="76"/>
      <c r="Z20">
        <f t="array" ref="Z20">COUNTIFS('Monitoria Anual - 1'!S:S,"x",'Monitoria Anual - 1'!T:T,"Excluída")</f>
        <v>0</v>
      </c>
      <c r="AA20">
        <f t="array" ref="AA20">COUNTIFS('Monitoria Anual - 1'!S:S,"x",'Monitoria Anual - 1'!T:T,"Agrupada")</f>
        <v>0</v>
      </c>
      <c r="AB20">
        <f>Z20+AA20</f>
        <v>0</v>
      </c>
    </row>
    <row r="21" spans="1:28" ht="16.5" thickBot="1" x14ac:dyDescent="0.3">
      <c r="A21" s="76"/>
      <c r="C21" s="89" t="s">
        <v>317</v>
      </c>
      <c r="D21" s="58"/>
      <c r="E21" s="67"/>
      <c r="F21" s="58">
        <f>'Monitoria Anual - 1'!C87</f>
        <v>0</v>
      </c>
      <c r="G21" s="67">
        <f t="shared" si="0"/>
        <v>0</v>
      </c>
      <c r="H21" s="65"/>
      <c r="X21" s="76"/>
    </row>
    <row r="22" spans="1:28" ht="16.5" thickBot="1" x14ac:dyDescent="0.3">
      <c r="A22" s="76"/>
      <c r="C22" s="90" t="s">
        <v>318</v>
      </c>
      <c r="D22" s="91">
        <f>SUM(D16:D20)</f>
        <v>71</v>
      </c>
      <c r="E22" s="92">
        <f>SUM(E15:E21)</f>
        <v>1</v>
      </c>
      <c r="F22" s="93">
        <f>SUM(F16:F21)</f>
        <v>68</v>
      </c>
      <c r="G22" s="94">
        <f>SUM(G16:G21)</f>
        <v>1</v>
      </c>
      <c r="H22" s="65"/>
      <c r="X22" s="76"/>
    </row>
    <row r="23" spans="1:28" x14ac:dyDescent="0.25">
      <c r="A23" s="76"/>
      <c r="C23" s="96" t="s">
        <v>319</v>
      </c>
      <c r="D23" s="268">
        <f>COUNTIF('Monitoria Anual - 1'!T11:T921,"Agrupada")</f>
        <v>1</v>
      </c>
      <c r="E23" s="268"/>
      <c r="F23" s="268"/>
      <c r="G23" s="269"/>
      <c r="H23" s="5"/>
      <c r="X23" s="76"/>
    </row>
    <row r="24" spans="1:28" ht="15.75" thickBot="1" x14ac:dyDescent="0.3">
      <c r="A24" s="76"/>
      <c r="C24" s="95" t="s">
        <v>320</v>
      </c>
      <c r="D24" s="270">
        <f>COUNTIF('Monitoria Anual - 1'!T11:T82,"Excluída")</f>
        <v>2</v>
      </c>
      <c r="E24" s="270"/>
      <c r="F24" s="270"/>
      <c r="G24" s="271"/>
      <c r="X24" s="76"/>
    </row>
    <row r="25" spans="1:28" x14ac:dyDescent="0.25">
      <c r="A25" s="76"/>
      <c r="X25" s="76"/>
    </row>
    <row r="26" spans="1:28" x14ac:dyDescent="0.25">
      <c r="A26" s="76"/>
      <c r="X26" s="76"/>
    </row>
    <row r="27" spans="1:28" ht="15.75" x14ac:dyDescent="0.25">
      <c r="A27" s="76"/>
      <c r="B27" s="266" t="s">
        <v>321</v>
      </c>
      <c r="C27" s="267"/>
      <c r="D27" s="30"/>
      <c r="E27" s="30"/>
      <c r="F27" s="30"/>
      <c r="G27" s="30"/>
      <c r="X27" s="76"/>
    </row>
    <row r="28" spans="1:28" ht="16.5" thickBot="1" x14ac:dyDescent="0.3">
      <c r="A28" s="76"/>
      <c r="B28" s="30"/>
      <c r="C28" s="12"/>
      <c r="D28" s="12"/>
      <c r="E28" s="12"/>
      <c r="F28" s="12"/>
      <c r="G28" s="12"/>
      <c r="H28" s="30"/>
      <c r="I28" s="30"/>
      <c r="J28" s="30"/>
      <c r="K28" s="30"/>
      <c r="L28" s="30"/>
      <c r="M28" s="30"/>
      <c r="N28" s="30"/>
      <c r="O28" s="30"/>
      <c r="P28" s="30"/>
      <c r="Q28" s="30"/>
      <c r="R28" s="30"/>
      <c r="S28" s="30"/>
      <c r="T28" s="30"/>
      <c r="U28" s="30"/>
      <c r="V28" s="30"/>
      <c r="W28" s="30"/>
      <c r="X28" s="76"/>
    </row>
    <row r="29" spans="1:28" ht="16.5" thickBot="1" x14ac:dyDescent="0.3">
      <c r="A29" s="76"/>
      <c r="B29" s="12"/>
      <c r="C29" s="105" t="s">
        <v>322</v>
      </c>
      <c r="D29" s="52">
        <f>COUNTA('Monitoria Anual - 1'!A11:A81)</f>
        <v>8</v>
      </c>
      <c r="H29" s="12"/>
      <c r="I29" s="12"/>
      <c r="J29" s="12"/>
      <c r="K29" s="12"/>
      <c r="L29" s="12"/>
      <c r="M29" s="12"/>
      <c r="N29" s="12"/>
      <c r="O29" s="12"/>
      <c r="P29" s="12"/>
      <c r="Q29" s="12"/>
      <c r="R29" s="12"/>
      <c r="S29" s="12"/>
      <c r="T29" s="12"/>
      <c r="U29" s="12"/>
      <c r="V29" s="12"/>
      <c r="W29" s="12"/>
      <c r="X29" s="76"/>
    </row>
    <row r="30" spans="1:28" ht="15.75" thickBot="1" x14ac:dyDescent="0.3">
      <c r="A30" s="76"/>
      <c r="X30" s="76"/>
    </row>
    <row r="31" spans="1:28" ht="15.75" thickBot="1" x14ac:dyDescent="0.3">
      <c r="A31" s="76"/>
      <c r="C31" s="106" t="s">
        <v>323</v>
      </c>
      <c r="D31" s="106" t="s">
        <v>324</v>
      </c>
      <c r="E31" s="13"/>
      <c r="F31" s="14"/>
      <c r="G31" s="15"/>
      <c r="H31" s="17"/>
      <c r="I31" s="18"/>
      <c r="J31" s="19"/>
      <c r="W31" s="1"/>
      <c r="X31" s="76"/>
    </row>
    <row r="32" spans="1:28" x14ac:dyDescent="0.25">
      <c r="A32" s="76"/>
      <c r="C32" s="53" t="s">
        <v>325</v>
      </c>
      <c r="D32" s="61">
        <f>SUM(F32:J32)</f>
        <v>11</v>
      </c>
      <c r="E32" s="23">
        <f>COUNTA('Monitoria Anual - 1'!T11:T21)</f>
        <v>0</v>
      </c>
      <c r="F32" s="50">
        <f>COUNTA('Monitoria Anual - 1'!O11:O21)</f>
        <v>0</v>
      </c>
      <c r="G32" s="50">
        <f>COUNTA('Monitoria Anual - 1'!P11:P21)</f>
        <v>3</v>
      </c>
      <c r="H32" s="50">
        <f>COUNTA('Monitoria Anual - 1'!Q11:Q21)</f>
        <v>4</v>
      </c>
      <c r="I32" s="50">
        <f>COUNTA('Monitoria Anual - 1'!R11:R21)</f>
        <v>4</v>
      </c>
      <c r="J32" s="51">
        <f>COUNTA('Monitoria Anual - 1'!S11:S21)</f>
        <v>0</v>
      </c>
      <c r="W32" s="1"/>
      <c r="X32" s="76"/>
    </row>
    <row r="33" spans="1:30" x14ac:dyDescent="0.25">
      <c r="A33" s="76"/>
      <c r="C33" s="54" t="s">
        <v>326</v>
      </c>
      <c r="D33" s="53">
        <f>SUM(F33:J33)</f>
        <v>26</v>
      </c>
      <c r="E33" s="24">
        <f>COUNTA('Monitoria Anual - 1'!T22:T47)</f>
        <v>2</v>
      </c>
      <c r="F33" s="25">
        <f>COUNTA('Monitoria Anual - 1'!O22:O47)</f>
        <v>4</v>
      </c>
      <c r="G33" s="25">
        <f>COUNTA('Monitoria Anual - 1'!P22:P47)</f>
        <v>4</v>
      </c>
      <c r="H33" s="25">
        <f>COUNTA('Monitoria Anual - 1'!Q22:Q47)</f>
        <v>6</v>
      </c>
      <c r="I33" s="25">
        <f>COUNTA('Monitoria Anual - 1'!R22:R47)</f>
        <v>10</v>
      </c>
      <c r="J33" s="26">
        <f>COUNTA('Monitoria Anual - 1'!S22:S47)</f>
        <v>2</v>
      </c>
      <c r="W33" s="1"/>
      <c r="X33" s="76"/>
    </row>
    <row r="34" spans="1:30" x14ac:dyDescent="0.25">
      <c r="A34" s="76"/>
      <c r="C34" s="54" t="s">
        <v>327</v>
      </c>
      <c r="D34" s="53">
        <f t="shared" ref="D34:D39" si="2">SUM(F34:J34)</f>
        <v>3</v>
      </c>
      <c r="E34" s="24">
        <f>COUNTA('Monitoria Anual - 1'!T48:T50)</f>
        <v>0</v>
      </c>
      <c r="F34" s="25">
        <f>COUNTA('Monitoria Anual - 1'!O48:O50)</f>
        <v>0</v>
      </c>
      <c r="G34" s="25">
        <f>COUNTA('Monitoria Anual - 1'!P48:P50)</f>
        <v>2</v>
      </c>
      <c r="H34" s="25">
        <f>COUNTA('Monitoria Anual - 1'!Q48:Q50)</f>
        <v>1</v>
      </c>
      <c r="I34" s="25">
        <f>COUNTA('Monitoria Anual - 1'!R48:R50)</f>
        <v>0</v>
      </c>
      <c r="J34" s="26">
        <f>COUNTA('Monitoria Anual - 1'!S48:S50)</f>
        <v>0</v>
      </c>
      <c r="W34" s="1"/>
      <c r="X34" s="76"/>
    </row>
    <row r="35" spans="1:30" x14ac:dyDescent="0.25">
      <c r="A35" s="76"/>
      <c r="C35" s="54" t="s">
        <v>328</v>
      </c>
      <c r="D35" s="53">
        <f t="shared" si="2"/>
        <v>4</v>
      </c>
      <c r="E35" s="24">
        <f>COUNTA('Monitoria Anual - 1'!T51:T54)</f>
        <v>0</v>
      </c>
      <c r="F35" s="25">
        <f>COUNTA('Monitoria Anual - 1'!O51:O54)</f>
        <v>0</v>
      </c>
      <c r="G35" s="25">
        <f>COUNTA('Monitoria Anual - 1'!P51:P54)</f>
        <v>0</v>
      </c>
      <c r="H35" s="25">
        <f>COUNTA('Monitoria Anual - 1'!Q51:Q54)</f>
        <v>2</v>
      </c>
      <c r="I35" s="25">
        <f>COUNTA('Monitoria Anual - 1'!R51:R54)</f>
        <v>2</v>
      </c>
      <c r="J35" s="26">
        <f>COUNTA('Monitoria Anual - 1'!S51:S54)</f>
        <v>0</v>
      </c>
      <c r="W35" s="1"/>
      <c r="X35" s="76"/>
    </row>
    <row r="36" spans="1:30" x14ac:dyDescent="0.25">
      <c r="A36" s="76"/>
      <c r="C36" s="54" t="s">
        <v>329</v>
      </c>
      <c r="D36" s="53">
        <f t="shared" si="2"/>
        <v>6</v>
      </c>
      <c r="E36" s="24">
        <f>COUNTA('Monitoria Anual - 1'!T55:T60)</f>
        <v>0</v>
      </c>
      <c r="F36" s="25">
        <f>COUNTA('Monitoria Anual - 1'!O55:O60)</f>
        <v>0</v>
      </c>
      <c r="G36" s="25">
        <f>COUNTA('Monitoria Anual - 1'!P55:P60)</f>
        <v>3</v>
      </c>
      <c r="H36" s="25">
        <f>COUNTA('Monitoria Anual - 1'!Q55:Q60)</f>
        <v>1</v>
      </c>
      <c r="I36" s="25">
        <f>COUNTA('Monitoria Anual - 1'!R55:R60)</f>
        <v>2</v>
      </c>
      <c r="J36" s="26">
        <f>COUNTA('Monitoria Anual - 1'!S55:S60)</f>
        <v>0</v>
      </c>
      <c r="W36" s="1"/>
      <c r="X36" s="76"/>
    </row>
    <row r="37" spans="1:30" x14ac:dyDescent="0.25">
      <c r="A37" s="76"/>
      <c r="C37" s="54" t="s">
        <v>330</v>
      </c>
      <c r="D37" s="53">
        <f t="shared" si="2"/>
        <v>8</v>
      </c>
      <c r="E37" s="24">
        <f>COUNTA('Monitoria Anual - 1'!T61:T68)</f>
        <v>0</v>
      </c>
      <c r="F37" s="25">
        <f>COUNTA('Monitoria Anual - 1'!O61:O68)</f>
        <v>0</v>
      </c>
      <c r="G37" s="25">
        <f>COUNTA('Monitoria Anual - 1'!P61:P68)</f>
        <v>1</v>
      </c>
      <c r="H37" s="25">
        <f>COUNTA('Monitoria Anual - 1'!Q61:Q68)</f>
        <v>1</v>
      </c>
      <c r="I37" s="25">
        <f>COUNTA('Monitoria Anual - 1'!R61:R68)</f>
        <v>6</v>
      </c>
      <c r="J37" s="26">
        <f>COUNTA('Monitoria Anual - 1'!S61:S68)</f>
        <v>0</v>
      </c>
      <c r="W37" s="1"/>
      <c r="X37" s="76"/>
    </row>
    <row r="38" spans="1:30" x14ac:dyDescent="0.25">
      <c r="A38" s="76"/>
      <c r="C38" s="54" t="s">
        <v>331</v>
      </c>
      <c r="D38" s="53">
        <f t="shared" si="2"/>
        <v>8</v>
      </c>
      <c r="E38" s="24">
        <f>COUNTA('Monitoria Anual - 1'!T69:T76)</f>
        <v>1</v>
      </c>
      <c r="F38" s="25">
        <f>COUNTA('Monitoria Anual - 1'!O69:O76)</f>
        <v>4</v>
      </c>
      <c r="G38" s="25">
        <f>COUNTA('Monitoria Anual - 1'!P69:P76)</f>
        <v>1</v>
      </c>
      <c r="H38" s="25">
        <f>COUNTA('Monitoria Anual - 1'!Q69:Q76)</f>
        <v>1</v>
      </c>
      <c r="I38" s="25">
        <f>COUNTA('Monitoria Anual - 1'!R69:R76)</f>
        <v>2</v>
      </c>
      <c r="J38" s="26">
        <f>COUNTA('Monitoria Anual - 1'!S69:S76)</f>
        <v>0</v>
      </c>
      <c r="W38" s="1"/>
      <c r="X38" s="76"/>
    </row>
    <row r="39" spans="1:30" x14ac:dyDescent="0.25">
      <c r="A39" s="76"/>
      <c r="C39" s="54" t="s">
        <v>332</v>
      </c>
      <c r="D39" s="53">
        <f t="shared" si="2"/>
        <v>5</v>
      </c>
      <c r="E39" s="24">
        <f>COUNTA('Monitoria Anual - 1'!T77:T81)</f>
        <v>0</v>
      </c>
      <c r="F39" s="25">
        <f>COUNTA('Monitoria Anual - 1'!O77:O81)</f>
        <v>1</v>
      </c>
      <c r="G39" s="25">
        <f>COUNTA('Monitoria Anual - 1'!P77:P81)</f>
        <v>0</v>
      </c>
      <c r="H39" s="25">
        <f>COUNTA('Monitoria Anual - 1'!Q77:Q81)</f>
        <v>2</v>
      </c>
      <c r="I39" s="25">
        <f>COUNTA('Monitoria Anual - 1'!R77:R81)</f>
        <v>2</v>
      </c>
      <c r="J39" s="26">
        <f>COUNTA('Monitoria Anual - 1'!S77:S81)</f>
        <v>0</v>
      </c>
      <c r="W39" s="1"/>
      <c r="X39" s="76"/>
    </row>
    <row r="40" spans="1:30" x14ac:dyDescent="0.25">
      <c r="A40" s="76"/>
      <c r="X40" s="76"/>
    </row>
    <row r="41" spans="1:30" x14ac:dyDescent="0.25">
      <c r="A41" s="76"/>
      <c r="B41" s="76"/>
      <c r="C41" s="76"/>
      <c r="D41" s="76"/>
      <c r="E41" s="76"/>
      <c r="F41" s="76"/>
      <c r="G41" s="76"/>
      <c r="H41" s="76"/>
      <c r="I41" s="76"/>
      <c r="J41" s="76"/>
      <c r="K41" s="76"/>
      <c r="L41" s="76"/>
      <c r="M41" s="76"/>
      <c r="N41" s="76"/>
      <c r="O41" s="76"/>
      <c r="P41" s="76"/>
      <c r="Q41" s="76"/>
      <c r="R41" s="76"/>
      <c r="S41" s="76"/>
      <c r="T41" s="76"/>
      <c r="U41" s="76"/>
      <c r="V41" s="76"/>
      <c r="W41" s="76"/>
      <c r="X41" s="76"/>
    </row>
    <row r="43" spans="1:30" x14ac:dyDescent="0.25">
      <c r="A43" s="63"/>
      <c r="B43" s="63"/>
      <c r="C43" s="63"/>
      <c r="D43" s="63"/>
      <c r="E43" s="63"/>
      <c r="F43" s="63"/>
      <c r="G43" s="63"/>
      <c r="H43" s="63"/>
      <c r="I43" s="63"/>
      <c r="J43" s="63"/>
      <c r="K43" s="63"/>
      <c r="L43" s="63"/>
      <c r="M43" s="63"/>
      <c r="N43" s="63"/>
      <c r="O43" s="63"/>
      <c r="P43" s="63"/>
      <c r="Q43" s="63"/>
      <c r="R43" s="63"/>
      <c r="S43" s="63"/>
      <c r="T43" s="63"/>
      <c r="U43" s="63"/>
      <c r="V43" s="63"/>
      <c r="W43" s="63"/>
      <c r="X43" s="63"/>
      <c r="Y43" s="63"/>
      <c r="Z43" s="63"/>
      <c r="AA43" s="63"/>
      <c r="AB43" s="63"/>
      <c r="AC43" s="63"/>
      <c r="AD43" s="63"/>
    </row>
    <row r="44" spans="1:30" x14ac:dyDescent="0.25">
      <c r="A44" s="63"/>
      <c r="B44" s="63"/>
      <c r="C44" s="63"/>
      <c r="D44" s="63"/>
      <c r="E44" s="63"/>
      <c r="F44" s="63"/>
      <c r="G44" s="63"/>
      <c r="H44" s="63"/>
      <c r="I44" s="63"/>
      <c r="J44" s="63"/>
      <c r="K44" s="63"/>
      <c r="L44" s="63"/>
      <c r="M44" s="63"/>
      <c r="N44" s="63"/>
      <c r="O44" s="63"/>
      <c r="P44" s="63"/>
      <c r="Q44" s="63"/>
      <c r="R44" s="63"/>
      <c r="S44" s="63"/>
      <c r="T44" s="63"/>
      <c r="U44" s="63"/>
      <c r="V44" s="63"/>
      <c r="W44" s="63"/>
      <c r="X44" s="63"/>
      <c r="Y44" s="63"/>
      <c r="Z44" s="63"/>
      <c r="AA44" s="63"/>
      <c r="AB44" s="63"/>
      <c r="AC44" s="63"/>
      <c r="AD44" s="63"/>
    </row>
    <row r="45" spans="1:30" x14ac:dyDescent="0.25">
      <c r="A45" s="63"/>
      <c r="B45" s="63"/>
      <c r="C45" s="63"/>
      <c r="D45" s="63"/>
      <c r="E45" s="63"/>
      <c r="F45" s="63"/>
      <c r="G45" s="63"/>
      <c r="H45" s="63"/>
      <c r="I45" s="63"/>
      <c r="J45" s="63"/>
      <c r="K45" s="63"/>
      <c r="L45" s="63"/>
      <c r="M45" s="63"/>
      <c r="N45" s="63"/>
      <c r="O45" s="63"/>
      <c r="P45" s="63"/>
      <c r="Q45" s="63"/>
      <c r="R45" s="63"/>
      <c r="S45" s="63"/>
      <c r="T45" s="63"/>
      <c r="U45" s="63"/>
      <c r="V45" s="63"/>
      <c r="W45" s="63"/>
      <c r="X45" s="63"/>
      <c r="Y45" s="63"/>
      <c r="Z45" s="63"/>
      <c r="AA45" s="63"/>
      <c r="AB45" s="63"/>
      <c r="AC45" s="63"/>
      <c r="AD45" s="63"/>
    </row>
  </sheetData>
  <protectedRanges>
    <protectedRange algorithmName="SHA-512" hashValue="zzhv/Dq6/XQDdy4PArewFSu9VLQOsBZ9SvRQwEaPRryxU9jlfehRY4wDYvbp7yw2VZjtzuEFQ9mRoLL/NIyBnw==" saltValue="sDMcZXVTWsRsrO+dPIlxTA==" spinCount="100000" sqref="A40:AD45 A1:AD39" name="Intervalo1"/>
  </protectedRanges>
  <mergeCells count="12">
    <mergeCell ref="B1:W2"/>
    <mergeCell ref="B27:C27"/>
    <mergeCell ref="D23:G23"/>
    <mergeCell ref="D24:G24"/>
    <mergeCell ref="B3:W3"/>
    <mergeCell ref="B11:C11"/>
    <mergeCell ref="B9:W9"/>
    <mergeCell ref="F12:G12"/>
    <mergeCell ref="C13:G13"/>
    <mergeCell ref="B5:C5"/>
    <mergeCell ref="B7:C7"/>
    <mergeCell ref="D5:U5"/>
  </mergeCells>
  <conditionalFormatting sqref="E32:J39">
    <cfRule type="cellIs" dxfId="34" priority="5" stopIfTrue="1" operator="equal">
      <formula>0</formula>
    </cfRule>
  </conditionalFormatting>
  <pageMargins left="0.25" right="0.25" top="0.75" bottom="0.75" header="0.3" footer="0.3"/>
  <pageSetup paperSize="9" scale="52" fitToHeight="0" orientation="landscape" r:id="rId1"/>
  <colBreaks count="1" manualBreakCount="1">
    <brk id="11"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Planilha4"/>
  <dimension ref="A1:AQ138"/>
  <sheetViews>
    <sheetView showGridLines="0" zoomScale="80" zoomScaleNormal="80" workbookViewId="0">
      <selection activeCell="W46" sqref="W46"/>
    </sheetView>
  </sheetViews>
  <sheetFormatPr defaultColWidth="8.85546875" defaultRowHeight="15" x14ac:dyDescent="0.25"/>
  <cols>
    <col min="1" max="1" width="72.5703125" style="2" customWidth="1"/>
    <col min="2" max="2" width="7.28515625" style="2" customWidth="1"/>
    <col min="3" max="3" width="73.5703125" style="2" customWidth="1"/>
    <col min="4" max="4" width="18.7109375" style="2" customWidth="1"/>
    <col min="5" max="5" width="19.42578125" style="2" customWidth="1"/>
    <col min="6" max="6" width="25.7109375" style="2" customWidth="1"/>
    <col min="7" max="7" width="27.5703125" style="2" customWidth="1"/>
    <col min="8" max="12" width="25.140625" style="2" customWidth="1"/>
    <col min="13" max="13" width="27.7109375" style="2" bestFit="1" customWidth="1"/>
    <col min="14" max="14" width="27.7109375" style="2" customWidth="1"/>
    <col min="15" max="20" width="26.7109375" style="43" customWidth="1"/>
    <col min="21" max="21" width="37.85546875" style="2" customWidth="1"/>
    <col min="22" max="22" width="28.7109375" style="2" customWidth="1"/>
    <col min="23" max="23" width="40" style="2" customWidth="1"/>
    <col min="24" max="25" width="26.7109375" style="2" customWidth="1"/>
    <col min="26" max="28" width="28.85546875" style="2" customWidth="1"/>
    <col min="29" max="33" width="18.7109375" style="2" customWidth="1"/>
    <col min="34" max="34" width="23" style="2" bestFit="1" customWidth="1"/>
    <col min="35" max="35" width="18.7109375" style="2" customWidth="1"/>
    <col min="36" max="37" width="22.7109375" style="2" customWidth="1"/>
    <col min="38" max="38" width="2.7109375" style="2" customWidth="1"/>
    <col min="39" max="39" width="7" style="2" customWidth="1"/>
    <col min="40" max="42" width="8.85546875" style="2"/>
    <col min="43" max="43" width="8.85546875" style="2" hidden="1" customWidth="1"/>
    <col min="44" max="16384" width="8.85546875" style="2"/>
  </cols>
  <sheetData>
    <row r="1" spans="1:43" ht="33.75" customHeight="1" x14ac:dyDescent="0.25">
      <c r="A1" s="208" t="s">
        <v>109</v>
      </c>
      <c r="B1" s="208"/>
      <c r="C1" s="208"/>
      <c r="D1" s="208"/>
      <c r="E1" s="208"/>
      <c r="F1" s="208"/>
      <c r="G1" s="208"/>
      <c r="H1" s="208"/>
      <c r="I1" s="208"/>
      <c r="J1" s="208"/>
      <c r="K1" s="208"/>
      <c r="L1" s="208"/>
      <c r="M1" s="208"/>
      <c r="N1" s="208"/>
      <c r="O1" s="208"/>
      <c r="P1" s="208"/>
      <c r="Q1" s="208"/>
      <c r="R1" s="208"/>
      <c r="S1" s="208"/>
      <c r="T1" s="208"/>
      <c r="U1" s="208"/>
      <c r="V1" s="208"/>
      <c r="W1" s="208"/>
      <c r="X1" s="208"/>
      <c r="Y1" s="208"/>
      <c r="Z1" s="208"/>
      <c r="AA1" s="208"/>
      <c r="AB1" s="208"/>
      <c r="AC1" s="208"/>
      <c r="AD1" s="208"/>
      <c r="AE1" s="208"/>
      <c r="AF1" s="208"/>
      <c r="AG1" s="208"/>
      <c r="AH1" s="208"/>
      <c r="AI1" s="208"/>
      <c r="AJ1" s="208"/>
      <c r="AK1" s="72"/>
      <c r="AL1" s="127"/>
      <c r="AM1" s="74"/>
    </row>
    <row r="2" spans="1:43" ht="33.75" customHeight="1" x14ac:dyDescent="0.25">
      <c r="A2" s="107" t="str">
        <f>'Monitoria Anual - 1'!A2</f>
        <v>Plano de Ação Nacional para a Conservação dos Insetos Polinizadores Ameaçados de Extinção - PAN Insetos Polinizadores</v>
      </c>
      <c r="B2" s="107"/>
      <c r="C2" s="107"/>
      <c r="D2" s="107"/>
      <c r="E2" s="107"/>
      <c r="F2" s="107"/>
      <c r="G2" s="107"/>
      <c r="H2" s="107"/>
      <c r="I2" s="107"/>
      <c r="J2" s="107"/>
      <c r="K2" s="107"/>
      <c r="L2" s="107"/>
      <c r="M2" s="107"/>
      <c r="N2" s="107"/>
      <c r="O2" s="107"/>
      <c r="P2" s="107"/>
      <c r="Q2" s="107"/>
      <c r="R2" s="107"/>
      <c r="S2" s="107"/>
      <c r="T2" s="107"/>
      <c r="U2" s="107"/>
      <c r="V2" s="107"/>
      <c r="W2" s="107"/>
      <c r="X2" s="107"/>
      <c r="Y2" s="107"/>
      <c r="Z2" s="107"/>
      <c r="AA2" s="107"/>
      <c r="AB2" s="107"/>
      <c r="AC2" s="107"/>
      <c r="AD2" s="107"/>
      <c r="AE2" s="107"/>
      <c r="AF2" s="107"/>
      <c r="AG2" s="107"/>
      <c r="AH2" s="107"/>
      <c r="AI2" s="107"/>
      <c r="AJ2" s="107"/>
      <c r="AK2" s="107"/>
      <c r="AL2" s="128"/>
      <c r="AM2" s="74"/>
    </row>
    <row r="3" spans="1:43" ht="15.75" thickTop="1" x14ac:dyDescent="0.25">
      <c r="AL3" s="124"/>
      <c r="AM3" s="74"/>
    </row>
    <row r="4" spans="1:43" ht="45" customHeight="1" x14ac:dyDescent="0.25">
      <c r="A4" s="73" t="s">
        <v>110</v>
      </c>
      <c r="B4" s="246" t="str">
        <f>'Monitoria Anual - 1'!B4</f>
        <v>Reduzir o risco de extinção dos insetos polinizadores, com ações integradas da sociedade civil e instituições governamentais, promovendo a conservação de seus habitats e a manutenção das funções e serviços ecossistêmicos de polinização</v>
      </c>
      <c r="C4" s="246"/>
      <c r="D4" s="246"/>
      <c r="E4" s="246"/>
      <c r="F4" s="246"/>
      <c r="G4" s="247"/>
      <c r="H4" s="9"/>
      <c r="I4" s="9"/>
      <c r="J4" s="9"/>
      <c r="K4" s="9"/>
      <c r="L4" s="9"/>
      <c r="M4" s="9"/>
      <c r="N4" s="9"/>
      <c r="O4" s="9"/>
      <c r="P4" s="9"/>
      <c r="Q4" s="9"/>
      <c r="R4" s="9"/>
      <c r="S4" s="9"/>
      <c r="T4" s="2"/>
      <c r="AL4" s="124"/>
      <c r="AM4" s="74"/>
    </row>
    <row r="5" spans="1:43" x14ac:dyDescent="0.25">
      <c r="AL5" s="124"/>
      <c r="AM5" s="74"/>
    </row>
    <row r="6" spans="1:43" ht="27" customHeight="1" x14ac:dyDescent="0.25">
      <c r="A6" s="73" t="s">
        <v>111</v>
      </c>
      <c r="B6" s="130" t="s">
        <v>1008</v>
      </c>
      <c r="C6" s="131"/>
      <c r="M6" s="43"/>
      <c r="N6" s="43"/>
      <c r="AL6" s="124"/>
      <c r="AM6" s="74"/>
      <c r="AQ6" s="2" t="s">
        <v>112</v>
      </c>
    </row>
    <row r="7" spans="1:43" ht="15.75" thickBot="1" x14ac:dyDescent="0.3">
      <c r="AL7" s="124"/>
      <c r="AM7" s="74"/>
      <c r="AQ7" s="44" t="s">
        <v>113</v>
      </c>
    </row>
    <row r="8" spans="1:43" ht="27" customHeight="1" thickBot="1" x14ac:dyDescent="0.3">
      <c r="A8" s="248" t="s">
        <v>114</v>
      </c>
      <c r="B8" s="249"/>
      <c r="C8" s="249"/>
      <c r="D8" s="249"/>
      <c r="E8" s="249"/>
      <c r="F8" s="249"/>
      <c r="G8" s="249"/>
      <c r="H8" s="249"/>
      <c r="I8" s="249"/>
      <c r="J8" s="249"/>
      <c r="K8" s="249"/>
      <c r="L8" s="249"/>
      <c r="M8" s="250"/>
      <c r="N8" s="70"/>
      <c r="O8" s="210" t="s">
        <v>115</v>
      </c>
      <c r="P8" s="211"/>
      <c r="Q8" s="211"/>
      <c r="R8" s="211"/>
      <c r="S8" s="211"/>
      <c r="T8" s="211"/>
      <c r="U8" s="211"/>
      <c r="V8" s="211"/>
      <c r="W8" s="211"/>
      <c r="X8" s="211"/>
      <c r="Y8" s="211"/>
      <c r="Z8" s="212" t="s">
        <v>116</v>
      </c>
      <c r="AA8" s="213"/>
      <c r="AB8" s="213"/>
      <c r="AC8" s="213"/>
      <c r="AD8" s="213"/>
      <c r="AE8" s="213"/>
      <c r="AF8" s="213"/>
      <c r="AG8" s="213"/>
      <c r="AH8" s="213"/>
      <c r="AI8" s="213"/>
      <c r="AJ8" s="213"/>
      <c r="AK8" s="214"/>
      <c r="AL8" s="125"/>
      <c r="AM8" s="74"/>
    </row>
    <row r="9" spans="1:43" ht="64.5" customHeight="1" x14ac:dyDescent="0.25">
      <c r="A9" s="217" t="s">
        <v>117</v>
      </c>
      <c r="B9" s="215" t="s">
        <v>118</v>
      </c>
      <c r="C9" s="215" t="s">
        <v>2</v>
      </c>
      <c r="D9" s="215" t="s">
        <v>4</v>
      </c>
      <c r="E9" s="219" t="s">
        <v>6</v>
      </c>
      <c r="F9" s="221" t="s">
        <v>8</v>
      </c>
      <c r="G9" s="222"/>
      <c r="H9" s="215" t="s">
        <v>10</v>
      </c>
      <c r="I9" s="215" t="s">
        <v>14</v>
      </c>
      <c r="J9" s="215" t="s">
        <v>12</v>
      </c>
      <c r="K9" s="223" t="s">
        <v>119</v>
      </c>
      <c r="L9" s="224"/>
      <c r="M9" s="215" t="s">
        <v>20</v>
      </c>
      <c r="N9" s="215" t="s">
        <v>22</v>
      </c>
      <c r="O9" s="236" t="s">
        <v>25</v>
      </c>
      <c r="P9" s="238" t="s">
        <v>120</v>
      </c>
      <c r="Q9" s="240" t="s">
        <v>29</v>
      </c>
      <c r="R9" s="244" t="s">
        <v>31</v>
      </c>
      <c r="S9" s="242" t="s">
        <v>33</v>
      </c>
      <c r="T9" s="251" t="s">
        <v>35</v>
      </c>
      <c r="U9" s="230" t="s">
        <v>41</v>
      </c>
      <c r="V9" s="230" t="s">
        <v>43</v>
      </c>
      <c r="W9" s="230" t="s">
        <v>45</v>
      </c>
      <c r="X9" s="230" t="s">
        <v>47</v>
      </c>
      <c r="Y9" s="232" t="s">
        <v>49</v>
      </c>
      <c r="Z9" s="234" t="s">
        <v>52</v>
      </c>
      <c r="AA9" s="225" t="s">
        <v>54</v>
      </c>
      <c r="AB9" s="225" t="s">
        <v>56</v>
      </c>
      <c r="AC9" s="225" t="s">
        <v>58</v>
      </c>
      <c r="AD9" s="225" t="s">
        <v>60</v>
      </c>
      <c r="AE9" s="225" t="s">
        <v>62</v>
      </c>
      <c r="AF9" s="225" t="s">
        <v>64</v>
      </c>
      <c r="AG9" s="225" t="s">
        <v>66</v>
      </c>
      <c r="AH9" s="225" t="s">
        <v>68</v>
      </c>
      <c r="AI9" s="225" t="s">
        <v>70</v>
      </c>
      <c r="AJ9" s="225" t="s">
        <v>121</v>
      </c>
      <c r="AK9" s="225" t="s">
        <v>74</v>
      </c>
      <c r="AL9" s="126"/>
      <c r="AM9" s="74"/>
    </row>
    <row r="10" spans="1:43" ht="45.75" customHeight="1" thickBot="1" x14ac:dyDescent="0.3">
      <c r="A10" s="218"/>
      <c r="B10" s="216"/>
      <c r="C10" s="216"/>
      <c r="D10" s="216"/>
      <c r="E10" s="220"/>
      <c r="F10" s="39" t="s">
        <v>122</v>
      </c>
      <c r="G10" s="39" t="s">
        <v>123</v>
      </c>
      <c r="H10" s="216"/>
      <c r="I10" s="216"/>
      <c r="J10" s="216"/>
      <c r="K10" s="60" t="s">
        <v>124</v>
      </c>
      <c r="L10" s="60" t="s">
        <v>125</v>
      </c>
      <c r="M10" s="216"/>
      <c r="N10" s="216"/>
      <c r="O10" s="237"/>
      <c r="P10" s="239"/>
      <c r="Q10" s="241"/>
      <c r="R10" s="245"/>
      <c r="S10" s="243"/>
      <c r="T10" s="252"/>
      <c r="U10" s="231"/>
      <c r="V10" s="231"/>
      <c r="W10" s="231"/>
      <c r="X10" s="231"/>
      <c r="Y10" s="233"/>
      <c r="Z10" s="235"/>
      <c r="AA10" s="226"/>
      <c r="AB10" s="226"/>
      <c r="AC10" s="226"/>
      <c r="AD10" s="226"/>
      <c r="AE10" s="226"/>
      <c r="AF10" s="226"/>
      <c r="AG10" s="226"/>
      <c r="AH10" s="226"/>
      <c r="AI10" s="226"/>
      <c r="AJ10" s="226"/>
      <c r="AK10" s="226"/>
      <c r="AL10" s="126"/>
      <c r="AM10" s="74"/>
    </row>
    <row r="11" spans="1:43" ht="30" customHeight="1" x14ac:dyDescent="0.25">
      <c r="A11" s="253" t="s">
        <v>815</v>
      </c>
      <c r="B11" s="157" t="s">
        <v>127</v>
      </c>
      <c r="C11" s="158" t="s">
        <v>366</v>
      </c>
      <c r="D11" s="158" t="s">
        <v>367</v>
      </c>
      <c r="E11" s="158" t="s">
        <v>368</v>
      </c>
      <c r="F11" s="159">
        <v>45292</v>
      </c>
      <c r="G11" s="159">
        <v>45809</v>
      </c>
      <c r="H11" s="158" t="s">
        <v>369</v>
      </c>
      <c r="I11" s="161">
        <v>0</v>
      </c>
      <c r="J11" s="158" t="s">
        <v>1009</v>
      </c>
      <c r="K11" s="158" t="s">
        <v>371</v>
      </c>
      <c r="L11" s="158" t="s">
        <v>372</v>
      </c>
      <c r="M11" s="158"/>
      <c r="N11" s="45"/>
      <c r="O11" s="45"/>
      <c r="P11" s="46" t="s">
        <v>128</v>
      </c>
      <c r="Q11" s="45"/>
      <c r="R11" s="45"/>
      <c r="S11" s="45"/>
      <c r="T11" s="47"/>
      <c r="U11" s="158" t="s">
        <v>1085</v>
      </c>
      <c r="V11" s="158"/>
      <c r="W11" s="158" t="s">
        <v>1086</v>
      </c>
      <c r="X11" s="158" t="s">
        <v>1087</v>
      </c>
      <c r="Y11" s="158" t="s">
        <v>1088</v>
      </c>
      <c r="Z11" s="158"/>
      <c r="AA11" s="158"/>
      <c r="AB11" s="158"/>
      <c r="AC11" s="158"/>
      <c r="AD11" s="176">
        <v>45992</v>
      </c>
      <c r="AE11" s="158"/>
      <c r="AF11" s="158"/>
      <c r="AG11" s="158"/>
      <c r="AH11" s="158"/>
      <c r="AI11" s="158"/>
      <c r="AJ11" s="158"/>
      <c r="AK11" s="45"/>
      <c r="AL11" s="126"/>
      <c r="AM11" s="74"/>
    </row>
    <row r="12" spans="1:43" ht="30" customHeight="1" x14ac:dyDescent="0.25">
      <c r="A12" s="254"/>
      <c r="B12" s="162" t="s">
        <v>129</v>
      </c>
      <c r="C12" s="163" t="s">
        <v>1010</v>
      </c>
      <c r="D12" s="163" t="s">
        <v>821</v>
      </c>
      <c r="E12" s="163" t="s">
        <v>375</v>
      </c>
      <c r="F12" s="164">
        <v>44927</v>
      </c>
      <c r="G12" s="164">
        <v>45689</v>
      </c>
      <c r="H12" s="163" t="s">
        <v>376</v>
      </c>
      <c r="I12" s="166" t="s">
        <v>377</v>
      </c>
      <c r="J12" s="163" t="s">
        <v>1011</v>
      </c>
      <c r="K12" s="163" t="s">
        <v>379</v>
      </c>
      <c r="L12" s="163" t="s">
        <v>372</v>
      </c>
      <c r="M12" s="163" t="s">
        <v>1012</v>
      </c>
      <c r="N12" s="45"/>
      <c r="O12" s="45"/>
      <c r="P12" s="45"/>
      <c r="Q12" s="45"/>
      <c r="R12" s="45" t="s">
        <v>128</v>
      </c>
      <c r="S12" s="45"/>
      <c r="T12" s="47"/>
      <c r="U12" s="163" t="s">
        <v>1089</v>
      </c>
      <c r="V12" s="163" t="s">
        <v>1090</v>
      </c>
      <c r="W12" s="163" t="s">
        <v>1091</v>
      </c>
      <c r="X12" s="163" t="s">
        <v>1092</v>
      </c>
      <c r="Y12" s="163" t="s">
        <v>1093</v>
      </c>
      <c r="Z12" s="163"/>
      <c r="AA12" s="163"/>
      <c r="AB12" s="163"/>
      <c r="AC12" s="163"/>
      <c r="AD12" s="176">
        <v>46082</v>
      </c>
      <c r="AE12" s="163"/>
      <c r="AF12" s="163"/>
      <c r="AG12" s="163"/>
      <c r="AH12" s="163"/>
      <c r="AI12" s="163"/>
      <c r="AJ12" s="163"/>
      <c r="AK12" s="45"/>
      <c r="AL12" s="126"/>
      <c r="AM12" s="74"/>
    </row>
    <row r="13" spans="1:43" ht="30" customHeight="1" x14ac:dyDescent="0.25">
      <c r="A13" s="254"/>
      <c r="B13" s="162" t="s">
        <v>130</v>
      </c>
      <c r="C13" s="163" t="s">
        <v>381</v>
      </c>
      <c r="D13" s="163" t="s">
        <v>1013</v>
      </c>
      <c r="E13" s="163" t="s">
        <v>383</v>
      </c>
      <c r="F13" s="164">
        <v>45139</v>
      </c>
      <c r="G13" s="164">
        <v>46539</v>
      </c>
      <c r="H13" s="163" t="s">
        <v>384</v>
      </c>
      <c r="I13" s="166" t="s">
        <v>385</v>
      </c>
      <c r="J13" s="163" t="s">
        <v>1014</v>
      </c>
      <c r="K13" s="163" t="s">
        <v>387</v>
      </c>
      <c r="L13" s="163" t="s">
        <v>372</v>
      </c>
      <c r="M13" s="163" t="s">
        <v>1015</v>
      </c>
      <c r="N13" s="45"/>
      <c r="O13" s="45"/>
      <c r="P13" s="45"/>
      <c r="Q13" s="45" t="s">
        <v>128</v>
      </c>
      <c r="R13" s="45"/>
      <c r="S13" s="45"/>
      <c r="T13" s="47"/>
      <c r="U13" s="163" t="s">
        <v>1094</v>
      </c>
      <c r="V13" s="163"/>
      <c r="W13" s="163"/>
      <c r="X13" s="163"/>
      <c r="Y13" s="163" t="s">
        <v>1095</v>
      </c>
      <c r="Z13" s="163"/>
      <c r="AA13" s="163"/>
      <c r="AB13" s="163"/>
      <c r="AC13" s="163"/>
      <c r="AD13" s="163"/>
      <c r="AE13" s="163"/>
      <c r="AF13" s="163"/>
      <c r="AG13" s="163" t="s">
        <v>1096</v>
      </c>
      <c r="AH13" s="163"/>
      <c r="AI13" s="163"/>
      <c r="AJ13" s="163"/>
      <c r="AK13" s="45"/>
      <c r="AL13" s="126"/>
      <c r="AM13" s="74"/>
    </row>
    <row r="14" spans="1:43" ht="30" customHeight="1" x14ac:dyDescent="0.25">
      <c r="A14" s="254"/>
      <c r="B14" s="162" t="s">
        <v>131</v>
      </c>
      <c r="C14" s="163" t="s">
        <v>389</v>
      </c>
      <c r="D14" s="163" t="s">
        <v>1016</v>
      </c>
      <c r="E14" s="163" t="s">
        <v>391</v>
      </c>
      <c r="F14" s="164">
        <v>45078</v>
      </c>
      <c r="G14" s="164">
        <v>45658</v>
      </c>
      <c r="H14" s="163" t="s">
        <v>392</v>
      </c>
      <c r="I14" s="166" t="s">
        <v>393</v>
      </c>
      <c r="J14" s="163" t="s">
        <v>412</v>
      </c>
      <c r="K14" s="163" t="s">
        <v>395</v>
      </c>
      <c r="L14" s="163" t="s">
        <v>372</v>
      </c>
      <c r="M14" s="163" t="s">
        <v>396</v>
      </c>
      <c r="N14" s="45"/>
      <c r="O14" s="45"/>
      <c r="P14" s="45"/>
      <c r="Q14" s="45" t="s">
        <v>128</v>
      </c>
      <c r="R14" s="45"/>
      <c r="S14" s="45"/>
      <c r="T14" s="47"/>
      <c r="U14" s="163" t="s">
        <v>1097</v>
      </c>
      <c r="V14" s="163"/>
      <c r="W14" s="163"/>
      <c r="X14" s="163"/>
      <c r="Y14" s="163" t="s">
        <v>1098</v>
      </c>
      <c r="Z14" s="163" t="s">
        <v>1099</v>
      </c>
      <c r="AA14" s="163" t="s">
        <v>1100</v>
      </c>
      <c r="AB14" s="163"/>
      <c r="AC14" s="163"/>
      <c r="AD14" s="176">
        <v>46082</v>
      </c>
      <c r="AE14" s="163"/>
      <c r="AF14" s="163"/>
      <c r="AG14" s="163"/>
      <c r="AH14" s="163"/>
      <c r="AI14" s="163"/>
      <c r="AJ14" s="163"/>
      <c r="AK14" s="45"/>
      <c r="AL14" s="126"/>
      <c r="AM14" s="74"/>
    </row>
    <row r="15" spans="1:43" ht="30" customHeight="1" x14ac:dyDescent="0.25">
      <c r="A15" s="254"/>
      <c r="B15" s="162" t="s">
        <v>132</v>
      </c>
      <c r="C15" s="163" t="s">
        <v>397</v>
      </c>
      <c r="D15" s="163" t="s">
        <v>1017</v>
      </c>
      <c r="E15" s="163" t="s">
        <v>1018</v>
      </c>
      <c r="F15" s="164">
        <v>45292</v>
      </c>
      <c r="G15" s="164">
        <v>45809</v>
      </c>
      <c r="H15" s="163" t="s">
        <v>400</v>
      </c>
      <c r="I15" s="166">
        <v>0</v>
      </c>
      <c r="J15" s="163" t="s">
        <v>1019</v>
      </c>
      <c r="K15" s="163" t="s">
        <v>371</v>
      </c>
      <c r="L15" s="163" t="s">
        <v>372</v>
      </c>
      <c r="M15" s="163" t="s">
        <v>1020</v>
      </c>
      <c r="N15" s="45"/>
      <c r="O15" s="45"/>
      <c r="P15" s="45"/>
      <c r="Q15" s="45"/>
      <c r="R15" s="45" t="s">
        <v>128</v>
      </c>
      <c r="S15" s="45"/>
      <c r="T15" s="47"/>
      <c r="U15" s="163" t="s">
        <v>1101</v>
      </c>
      <c r="V15" s="163" t="s">
        <v>1102</v>
      </c>
      <c r="W15" s="163" t="s">
        <v>1103</v>
      </c>
      <c r="X15" s="163" t="s">
        <v>1104</v>
      </c>
      <c r="Y15" s="163" t="s">
        <v>1105</v>
      </c>
      <c r="Z15" s="163"/>
      <c r="AA15" s="163" t="s">
        <v>1106</v>
      </c>
      <c r="AB15" s="163"/>
      <c r="AC15" s="163"/>
      <c r="AD15" s="176">
        <v>46082</v>
      </c>
      <c r="AE15" s="163"/>
      <c r="AF15" s="163"/>
      <c r="AG15" s="163" t="s">
        <v>1096</v>
      </c>
      <c r="AH15" s="163"/>
      <c r="AI15" s="163"/>
      <c r="AJ15" s="163"/>
      <c r="AK15" s="45"/>
      <c r="AL15" s="126"/>
      <c r="AM15" s="74"/>
    </row>
    <row r="16" spans="1:43" ht="30" customHeight="1" x14ac:dyDescent="0.25">
      <c r="A16" s="254"/>
      <c r="B16" s="162" t="s">
        <v>133</v>
      </c>
      <c r="C16" s="163" t="s">
        <v>403</v>
      </c>
      <c r="D16" s="163" t="s">
        <v>404</v>
      </c>
      <c r="E16" s="163" t="s">
        <v>405</v>
      </c>
      <c r="F16" s="164">
        <v>45139</v>
      </c>
      <c r="G16" s="164">
        <v>45474</v>
      </c>
      <c r="H16" s="163" t="s">
        <v>406</v>
      </c>
      <c r="I16" s="166">
        <v>0</v>
      </c>
      <c r="J16" s="163" t="s">
        <v>407</v>
      </c>
      <c r="K16" s="163" t="s">
        <v>371</v>
      </c>
      <c r="L16" s="163" t="s">
        <v>372</v>
      </c>
      <c r="M16" s="173" t="s">
        <v>408</v>
      </c>
      <c r="N16" s="45"/>
      <c r="O16" s="45"/>
      <c r="P16" s="45" t="s">
        <v>128</v>
      </c>
      <c r="Q16" s="45"/>
      <c r="R16" s="45"/>
      <c r="S16" s="45"/>
      <c r="T16" s="47"/>
      <c r="U16" s="163" t="s">
        <v>1107</v>
      </c>
      <c r="V16" s="163"/>
      <c r="W16" s="163"/>
      <c r="X16" s="163"/>
      <c r="Y16" s="163"/>
      <c r="Z16" s="163"/>
      <c r="AA16" s="163"/>
      <c r="AB16" s="163"/>
      <c r="AC16" s="163"/>
      <c r="AD16" s="176">
        <v>46082</v>
      </c>
      <c r="AE16" s="163"/>
      <c r="AF16" s="163"/>
      <c r="AG16" s="163"/>
      <c r="AH16" s="163"/>
      <c r="AI16" s="163"/>
      <c r="AJ16" s="163"/>
      <c r="AK16" s="45"/>
      <c r="AL16" s="126"/>
      <c r="AM16" s="74"/>
    </row>
    <row r="17" spans="1:39" ht="30" customHeight="1" x14ac:dyDescent="0.25">
      <c r="A17" s="254"/>
      <c r="B17" s="162" t="s">
        <v>134</v>
      </c>
      <c r="C17" s="163" t="s">
        <v>409</v>
      </c>
      <c r="D17" s="163" t="s">
        <v>839</v>
      </c>
      <c r="E17" s="163" t="s">
        <v>411</v>
      </c>
      <c r="F17" s="164">
        <v>44927</v>
      </c>
      <c r="G17" s="164">
        <v>45627</v>
      </c>
      <c r="H17" s="163" t="s">
        <v>412</v>
      </c>
      <c r="I17" s="166">
        <v>0</v>
      </c>
      <c r="J17" s="163" t="s">
        <v>1021</v>
      </c>
      <c r="K17" s="163" t="s">
        <v>414</v>
      </c>
      <c r="L17" s="163" t="s">
        <v>372</v>
      </c>
      <c r="M17" s="163" t="s">
        <v>415</v>
      </c>
      <c r="N17" s="45"/>
      <c r="O17" s="45"/>
      <c r="P17" s="45"/>
      <c r="Q17" s="45"/>
      <c r="R17" s="45" t="s">
        <v>128</v>
      </c>
      <c r="S17" s="45"/>
      <c r="T17" s="47"/>
      <c r="U17" s="163" t="s">
        <v>1108</v>
      </c>
      <c r="V17" s="163"/>
      <c r="W17" s="163" t="s">
        <v>1086</v>
      </c>
      <c r="X17" s="163" t="s">
        <v>1109</v>
      </c>
      <c r="Y17" s="163" t="s">
        <v>1110</v>
      </c>
      <c r="Z17" s="163"/>
      <c r="AA17" s="163"/>
      <c r="AB17" s="163"/>
      <c r="AC17" s="163"/>
      <c r="AD17" s="176">
        <v>45992</v>
      </c>
      <c r="AE17" s="163"/>
      <c r="AF17" s="163"/>
      <c r="AG17" s="163" t="s">
        <v>1096</v>
      </c>
      <c r="AH17" s="163"/>
      <c r="AI17" s="163"/>
      <c r="AJ17" s="163"/>
      <c r="AK17" s="45"/>
      <c r="AL17" s="126"/>
      <c r="AM17" s="74"/>
    </row>
    <row r="18" spans="1:39" ht="30" customHeight="1" x14ac:dyDescent="0.25">
      <c r="A18" s="254"/>
      <c r="B18" s="162" t="s">
        <v>135</v>
      </c>
      <c r="C18" s="163" t="s">
        <v>416</v>
      </c>
      <c r="D18" s="163" t="s">
        <v>1022</v>
      </c>
      <c r="E18" s="163" t="s">
        <v>418</v>
      </c>
      <c r="F18" s="164">
        <v>44958</v>
      </c>
      <c r="G18" s="164">
        <v>46539</v>
      </c>
      <c r="H18" s="163" t="s">
        <v>412</v>
      </c>
      <c r="I18" s="166">
        <v>0</v>
      </c>
      <c r="J18" s="163" t="s">
        <v>419</v>
      </c>
      <c r="K18" s="163" t="s">
        <v>372</v>
      </c>
      <c r="L18" s="163" t="s">
        <v>372</v>
      </c>
      <c r="M18" s="163" t="s">
        <v>420</v>
      </c>
      <c r="N18" s="45"/>
      <c r="O18" s="45"/>
      <c r="P18" s="45"/>
      <c r="Q18" s="45"/>
      <c r="R18" s="45" t="s">
        <v>128</v>
      </c>
      <c r="S18" s="45"/>
      <c r="T18" s="47"/>
      <c r="U18" s="163" t="s">
        <v>1111</v>
      </c>
      <c r="V18" s="163"/>
      <c r="W18" s="163" t="s">
        <v>1086</v>
      </c>
      <c r="X18" s="163" t="s">
        <v>1112</v>
      </c>
      <c r="Y18" s="163" t="s">
        <v>1110</v>
      </c>
      <c r="Z18" s="163"/>
      <c r="AA18" s="163"/>
      <c r="AB18" s="163"/>
      <c r="AC18" s="163"/>
      <c r="AD18" s="163"/>
      <c r="AE18" s="163"/>
      <c r="AF18" s="163"/>
      <c r="AG18" s="163" t="s">
        <v>1096</v>
      </c>
      <c r="AH18" s="163"/>
      <c r="AI18" s="163"/>
      <c r="AJ18" s="163"/>
      <c r="AK18" s="45"/>
      <c r="AL18" s="126"/>
      <c r="AM18" s="74"/>
    </row>
    <row r="19" spans="1:39" ht="30" customHeight="1" x14ac:dyDescent="0.25">
      <c r="A19" s="254"/>
      <c r="B19" s="162" t="s">
        <v>137</v>
      </c>
      <c r="C19" s="163" t="s">
        <v>421</v>
      </c>
      <c r="D19" s="163" t="s">
        <v>422</v>
      </c>
      <c r="E19" s="163" t="s">
        <v>423</v>
      </c>
      <c r="F19" s="164">
        <v>44927</v>
      </c>
      <c r="G19" s="164">
        <v>46054</v>
      </c>
      <c r="H19" s="163" t="s">
        <v>412</v>
      </c>
      <c r="I19" s="166" t="s">
        <v>424</v>
      </c>
      <c r="J19" s="163" t="s">
        <v>425</v>
      </c>
      <c r="K19" s="163" t="s">
        <v>371</v>
      </c>
      <c r="L19" s="163" t="s">
        <v>372</v>
      </c>
      <c r="M19" s="163" t="s">
        <v>426</v>
      </c>
      <c r="N19" s="45"/>
      <c r="O19" s="45"/>
      <c r="P19" s="45"/>
      <c r="Q19" s="45"/>
      <c r="R19" s="45" t="s">
        <v>128</v>
      </c>
      <c r="S19" s="45"/>
      <c r="T19" s="47"/>
      <c r="U19" s="163" t="s">
        <v>1113</v>
      </c>
      <c r="V19" s="163"/>
      <c r="W19" s="163" t="s">
        <v>1086</v>
      </c>
      <c r="X19" s="163" t="s">
        <v>1109</v>
      </c>
      <c r="Y19" s="163"/>
      <c r="Z19" s="163"/>
      <c r="AA19" s="163"/>
      <c r="AB19" s="163"/>
      <c r="AC19" s="163"/>
      <c r="AD19" s="163"/>
      <c r="AE19" s="163"/>
      <c r="AF19" s="163"/>
      <c r="AG19" s="163" t="s">
        <v>1114</v>
      </c>
      <c r="AH19" s="163"/>
      <c r="AI19" s="163"/>
      <c r="AJ19" s="163"/>
      <c r="AK19" s="45"/>
      <c r="AL19" s="126"/>
      <c r="AM19" s="74"/>
    </row>
    <row r="20" spans="1:39" ht="30" customHeight="1" x14ac:dyDescent="0.25">
      <c r="A20" s="254"/>
      <c r="B20" s="162" t="s">
        <v>138</v>
      </c>
      <c r="C20" s="163" t="s">
        <v>427</v>
      </c>
      <c r="D20" s="163" t="s">
        <v>428</v>
      </c>
      <c r="E20" s="163"/>
      <c r="F20" s="164">
        <v>44958</v>
      </c>
      <c r="G20" s="164">
        <v>45292</v>
      </c>
      <c r="H20" s="174" t="s">
        <v>429</v>
      </c>
      <c r="I20" s="166" t="s">
        <v>430</v>
      </c>
      <c r="J20" s="163" t="s">
        <v>412</v>
      </c>
      <c r="K20" s="163" t="s">
        <v>371</v>
      </c>
      <c r="L20" s="163" t="s">
        <v>372</v>
      </c>
      <c r="M20" s="163" t="s">
        <v>432</v>
      </c>
      <c r="N20" s="45"/>
      <c r="O20" s="45"/>
      <c r="P20" s="45"/>
      <c r="Q20" s="45" t="s">
        <v>128</v>
      </c>
      <c r="R20" s="45"/>
      <c r="S20" s="45"/>
      <c r="T20" s="47"/>
      <c r="U20" s="163"/>
      <c r="V20" s="163"/>
      <c r="W20" s="163"/>
      <c r="X20" s="163"/>
      <c r="Y20" s="158" t="s">
        <v>1115</v>
      </c>
      <c r="Z20" s="163"/>
      <c r="AA20" s="163"/>
      <c r="AB20" s="163"/>
      <c r="AC20" s="163"/>
      <c r="AD20" s="176">
        <v>46082</v>
      </c>
      <c r="AE20" s="163" t="s">
        <v>1116</v>
      </c>
      <c r="AF20" s="163"/>
      <c r="AG20" s="163"/>
      <c r="AH20" s="163"/>
      <c r="AI20" s="163"/>
      <c r="AJ20" s="163"/>
      <c r="AK20" s="45"/>
      <c r="AL20" s="126"/>
      <c r="AM20" s="74"/>
    </row>
    <row r="21" spans="1:39" ht="30" customHeight="1" x14ac:dyDescent="0.25">
      <c r="A21" s="254"/>
      <c r="B21" s="162" t="s">
        <v>139</v>
      </c>
      <c r="C21" s="163" t="s">
        <v>433</v>
      </c>
      <c r="D21" s="163" t="s">
        <v>1023</v>
      </c>
      <c r="E21" s="163" t="s">
        <v>1408</v>
      </c>
      <c r="F21" s="164">
        <v>45352</v>
      </c>
      <c r="G21" s="164">
        <v>45689</v>
      </c>
      <c r="H21" s="163" t="s">
        <v>412</v>
      </c>
      <c r="I21" s="166" t="s">
        <v>435</v>
      </c>
      <c r="J21" s="163" t="s">
        <v>1024</v>
      </c>
      <c r="K21" s="163" t="s">
        <v>414</v>
      </c>
      <c r="L21" s="163" t="s">
        <v>372</v>
      </c>
      <c r="M21" s="163" t="s">
        <v>1025</v>
      </c>
      <c r="N21" s="45"/>
      <c r="O21" s="45"/>
      <c r="P21" s="45"/>
      <c r="Q21" s="45" t="s">
        <v>128</v>
      </c>
      <c r="R21" s="45"/>
      <c r="S21" s="45"/>
      <c r="T21" s="47"/>
      <c r="U21" s="163" t="s">
        <v>1117</v>
      </c>
      <c r="V21" s="163" t="s">
        <v>1118</v>
      </c>
      <c r="W21" s="163" t="s">
        <v>1086</v>
      </c>
      <c r="X21" s="163" t="s">
        <v>1109</v>
      </c>
      <c r="Y21" s="163" t="s">
        <v>1119</v>
      </c>
      <c r="Z21" s="163"/>
      <c r="AA21" s="163"/>
      <c r="AB21" s="163"/>
      <c r="AC21" s="163"/>
      <c r="AD21" s="176">
        <v>45992</v>
      </c>
      <c r="AE21" s="163"/>
      <c r="AF21" s="163"/>
      <c r="AG21" s="163" t="s">
        <v>1096</v>
      </c>
      <c r="AH21" s="163"/>
      <c r="AI21" s="163"/>
      <c r="AJ21" s="163"/>
      <c r="AK21" s="45"/>
      <c r="AL21" s="126"/>
      <c r="AM21" s="74"/>
    </row>
    <row r="22" spans="1:39" ht="30" customHeight="1" x14ac:dyDescent="0.25">
      <c r="A22" s="263" t="s">
        <v>814</v>
      </c>
      <c r="B22" s="162" t="s">
        <v>145</v>
      </c>
      <c r="C22" s="163" t="s">
        <v>438</v>
      </c>
      <c r="D22" s="163" t="s">
        <v>1026</v>
      </c>
      <c r="E22" s="163" t="s">
        <v>440</v>
      </c>
      <c r="F22" s="164">
        <v>44927</v>
      </c>
      <c r="G22" s="164">
        <v>46722</v>
      </c>
      <c r="H22" s="163" t="s">
        <v>441</v>
      </c>
      <c r="I22" s="166" t="s">
        <v>442</v>
      </c>
      <c r="J22" s="163" t="s">
        <v>1027</v>
      </c>
      <c r="K22" s="163" t="s">
        <v>444</v>
      </c>
      <c r="L22" s="163" t="s">
        <v>372</v>
      </c>
      <c r="M22" s="163" t="s">
        <v>1028</v>
      </c>
      <c r="N22" s="45"/>
      <c r="O22" s="45"/>
      <c r="P22" s="45"/>
      <c r="Q22" s="45"/>
      <c r="R22" s="45" t="s">
        <v>128</v>
      </c>
      <c r="S22" s="45"/>
      <c r="T22" s="47"/>
      <c r="U22" s="163" t="s">
        <v>1120</v>
      </c>
      <c r="V22" s="163"/>
      <c r="W22" s="163" t="s">
        <v>1121</v>
      </c>
      <c r="X22" s="163" t="s">
        <v>1122</v>
      </c>
      <c r="Y22" s="163"/>
      <c r="Z22" s="163"/>
      <c r="AA22" s="163"/>
      <c r="AB22" s="163"/>
      <c r="AC22" s="163"/>
      <c r="AD22" s="163"/>
      <c r="AE22" s="163"/>
      <c r="AF22" s="163"/>
      <c r="AG22" s="163" t="s">
        <v>1123</v>
      </c>
      <c r="AH22" s="163"/>
      <c r="AI22" s="163"/>
      <c r="AJ22" s="163"/>
      <c r="AK22" s="45"/>
      <c r="AL22" s="126"/>
      <c r="AM22" s="74"/>
    </row>
    <row r="23" spans="1:39" ht="30" customHeight="1" x14ac:dyDescent="0.25">
      <c r="A23" s="254"/>
      <c r="B23" s="162" t="s">
        <v>146</v>
      </c>
      <c r="C23" s="163" t="s">
        <v>446</v>
      </c>
      <c r="D23" s="163" t="s">
        <v>447</v>
      </c>
      <c r="E23" s="163" t="s">
        <v>448</v>
      </c>
      <c r="F23" s="164">
        <v>44927</v>
      </c>
      <c r="G23" s="164">
        <v>45992</v>
      </c>
      <c r="H23" s="163" t="s">
        <v>392</v>
      </c>
      <c r="I23" s="166" t="s">
        <v>449</v>
      </c>
      <c r="J23" s="163" t="s">
        <v>1029</v>
      </c>
      <c r="K23" s="163" t="s">
        <v>414</v>
      </c>
      <c r="L23" s="163" t="s">
        <v>372</v>
      </c>
      <c r="M23" s="163" t="s">
        <v>451</v>
      </c>
      <c r="N23" s="45"/>
      <c r="O23" s="45"/>
      <c r="P23" s="45"/>
      <c r="Q23" s="45"/>
      <c r="R23" s="45" t="s">
        <v>128</v>
      </c>
      <c r="S23" s="45"/>
      <c r="T23" s="47"/>
      <c r="U23" s="163" t="s">
        <v>1124</v>
      </c>
      <c r="V23" s="163"/>
      <c r="W23" s="163"/>
      <c r="X23" s="163"/>
      <c r="Y23" s="163"/>
      <c r="Z23" s="163"/>
      <c r="AA23" s="163"/>
      <c r="AB23" s="163"/>
      <c r="AC23" s="163"/>
      <c r="AD23" s="176">
        <v>46722</v>
      </c>
      <c r="AE23" s="163"/>
      <c r="AF23" s="163"/>
      <c r="AG23" s="163" t="s">
        <v>1125</v>
      </c>
      <c r="AH23" s="163"/>
      <c r="AI23" s="163"/>
      <c r="AJ23" s="163"/>
      <c r="AK23" s="45"/>
      <c r="AL23" s="126"/>
      <c r="AM23" s="74"/>
    </row>
    <row r="24" spans="1:39" ht="30" customHeight="1" x14ac:dyDescent="0.25">
      <c r="A24" s="254"/>
      <c r="B24" s="162" t="s">
        <v>147</v>
      </c>
      <c r="C24" s="158" t="s">
        <v>452</v>
      </c>
      <c r="D24" s="158" t="s">
        <v>453</v>
      </c>
      <c r="E24" s="158" t="s">
        <v>454</v>
      </c>
      <c r="F24" s="159">
        <v>44927</v>
      </c>
      <c r="G24" s="159">
        <v>46539</v>
      </c>
      <c r="H24" s="158" t="s">
        <v>407</v>
      </c>
      <c r="I24" s="161" t="s">
        <v>455</v>
      </c>
      <c r="J24" s="158" t="s">
        <v>456</v>
      </c>
      <c r="K24" s="158" t="s">
        <v>414</v>
      </c>
      <c r="L24" s="158" t="s">
        <v>372</v>
      </c>
      <c r="M24" s="158" t="s">
        <v>457</v>
      </c>
      <c r="N24" s="45"/>
      <c r="O24" s="45"/>
      <c r="P24" s="45"/>
      <c r="Q24" s="45"/>
      <c r="R24" s="45" t="s">
        <v>128</v>
      </c>
      <c r="S24" s="45"/>
      <c r="T24" s="47"/>
      <c r="U24" s="158" t="s">
        <v>1126</v>
      </c>
      <c r="V24" s="158" t="s">
        <v>1127</v>
      </c>
      <c r="W24" s="158"/>
      <c r="X24" s="158" t="s">
        <v>896</v>
      </c>
      <c r="Y24" s="158"/>
      <c r="Z24" s="158"/>
      <c r="AA24" s="158"/>
      <c r="AB24" s="158"/>
      <c r="AC24" s="158"/>
      <c r="AD24" s="158"/>
      <c r="AE24" s="158"/>
      <c r="AF24" s="158"/>
      <c r="AG24" s="158"/>
      <c r="AH24" s="158"/>
      <c r="AI24" s="158"/>
      <c r="AJ24" s="158"/>
      <c r="AK24" s="45"/>
      <c r="AL24" s="126"/>
      <c r="AM24" s="74"/>
    </row>
    <row r="25" spans="1:39" ht="30" customHeight="1" x14ac:dyDescent="0.25">
      <c r="A25" s="254"/>
      <c r="B25" s="162" t="s">
        <v>148</v>
      </c>
      <c r="C25" s="158" t="s">
        <v>458</v>
      </c>
      <c r="D25" s="158" t="s">
        <v>459</v>
      </c>
      <c r="E25" s="158" t="s">
        <v>460</v>
      </c>
      <c r="F25" s="159">
        <v>44927</v>
      </c>
      <c r="G25" s="159">
        <v>45261</v>
      </c>
      <c r="H25" s="158" t="s">
        <v>392</v>
      </c>
      <c r="I25" s="161" t="s">
        <v>461</v>
      </c>
      <c r="J25" s="158" t="s">
        <v>462</v>
      </c>
      <c r="K25" s="158" t="s">
        <v>463</v>
      </c>
      <c r="L25" s="158" t="s">
        <v>372</v>
      </c>
      <c r="M25" s="158" t="s">
        <v>1030</v>
      </c>
      <c r="N25" s="45"/>
      <c r="O25" s="45"/>
      <c r="P25" s="45"/>
      <c r="Q25" s="45"/>
      <c r="R25" s="45" t="s">
        <v>128</v>
      </c>
      <c r="S25" s="45"/>
      <c r="T25" s="47"/>
      <c r="U25" s="158" t="s">
        <v>1128</v>
      </c>
      <c r="V25" s="158"/>
      <c r="W25" s="158" t="s">
        <v>1129</v>
      </c>
      <c r="X25" s="158" t="s">
        <v>1130</v>
      </c>
      <c r="Y25" s="158" t="s">
        <v>1131</v>
      </c>
      <c r="Z25" s="158"/>
      <c r="AA25" s="158"/>
      <c r="AB25" s="158"/>
      <c r="AC25" s="158"/>
      <c r="AD25" s="176">
        <v>46082</v>
      </c>
      <c r="AE25" s="158"/>
      <c r="AF25" s="158"/>
      <c r="AG25" s="158"/>
      <c r="AH25" s="158"/>
      <c r="AI25" s="158"/>
      <c r="AJ25" s="158"/>
      <c r="AK25" s="45"/>
      <c r="AL25" s="126"/>
      <c r="AM25" s="74"/>
    </row>
    <row r="26" spans="1:39" ht="30" customHeight="1" x14ac:dyDescent="0.25">
      <c r="A26" s="254"/>
      <c r="B26" s="162" t="s">
        <v>149</v>
      </c>
      <c r="C26" s="158" t="s">
        <v>465</v>
      </c>
      <c r="D26" s="158" t="s">
        <v>466</v>
      </c>
      <c r="E26" s="158" t="s">
        <v>467</v>
      </c>
      <c r="F26" s="159">
        <v>45505</v>
      </c>
      <c r="G26" s="159">
        <v>45809</v>
      </c>
      <c r="H26" s="158" t="s">
        <v>392</v>
      </c>
      <c r="I26" s="161">
        <v>0</v>
      </c>
      <c r="J26" s="158" t="s">
        <v>468</v>
      </c>
      <c r="K26" s="158" t="s">
        <v>469</v>
      </c>
      <c r="L26" s="158" t="s">
        <v>372</v>
      </c>
      <c r="M26" s="158"/>
      <c r="N26" s="45"/>
      <c r="O26" s="45"/>
      <c r="P26" s="45" t="s">
        <v>128</v>
      </c>
      <c r="Q26" s="45"/>
      <c r="R26" s="45"/>
      <c r="S26" s="45"/>
      <c r="T26" s="47"/>
      <c r="U26" s="158" t="s">
        <v>1132</v>
      </c>
      <c r="V26" s="158"/>
      <c r="W26" s="158"/>
      <c r="X26" s="158"/>
      <c r="Y26" s="158"/>
      <c r="Z26" s="158"/>
      <c r="AA26" s="158"/>
      <c r="AB26" s="158"/>
      <c r="AC26" s="158"/>
      <c r="AD26" s="176">
        <v>45992</v>
      </c>
      <c r="AE26" s="158"/>
      <c r="AF26" s="158"/>
      <c r="AG26" s="158"/>
      <c r="AH26" s="158"/>
      <c r="AI26" s="158"/>
      <c r="AJ26" s="158"/>
      <c r="AK26" s="45"/>
      <c r="AL26" s="126"/>
      <c r="AM26" s="74"/>
    </row>
    <row r="27" spans="1:39" ht="30" customHeight="1" x14ac:dyDescent="0.25">
      <c r="A27" s="254"/>
      <c r="B27" s="162" t="s">
        <v>150</v>
      </c>
      <c r="C27" s="158" t="s">
        <v>470</v>
      </c>
      <c r="D27" s="158" t="s">
        <v>1031</v>
      </c>
      <c r="E27" s="158" t="s">
        <v>472</v>
      </c>
      <c r="F27" s="159">
        <v>45352</v>
      </c>
      <c r="G27" s="159">
        <v>45627</v>
      </c>
      <c r="H27" s="158" t="s">
        <v>392</v>
      </c>
      <c r="I27" s="161">
        <v>0</v>
      </c>
      <c r="J27" s="158" t="s">
        <v>1032</v>
      </c>
      <c r="K27" s="158" t="s">
        <v>474</v>
      </c>
      <c r="L27" s="158" t="s">
        <v>372</v>
      </c>
      <c r="M27" s="158" t="s">
        <v>1033</v>
      </c>
      <c r="N27" s="45"/>
      <c r="O27" s="45"/>
      <c r="P27" s="45"/>
      <c r="Q27" s="45"/>
      <c r="R27" s="45" t="s">
        <v>128</v>
      </c>
      <c r="S27" s="45"/>
      <c r="T27" s="47"/>
      <c r="U27" s="158"/>
      <c r="V27" s="158"/>
      <c r="W27" s="158"/>
      <c r="X27" s="158"/>
      <c r="Y27" s="158" t="s">
        <v>1133</v>
      </c>
      <c r="Z27" s="158"/>
      <c r="AA27" s="158"/>
      <c r="AB27" s="158"/>
      <c r="AC27" s="158"/>
      <c r="AD27" s="176">
        <v>46082</v>
      </c>
      <c r="AE27" s="158"/>
      <c r="AF27" s="158"/>
      <c r="AG27" s="158"/>
      <c r="AH27" s="158"/>
      <c r="AI27" s="158"/>
      <c r="AJ27" s="158"/>
      <c r="AK27" s="45"/>
      <c r="AL27" s="126"/>
      <c r="AM27" s="74"/>
    </row>
    <row r="28" spans="1:39" ht="30" customHeight="1" x14ac:dyDescent="0.25">
      <c r="A28" s="254"/>
      <c r="B28" s="162" t="s">
        <v>151</v>
      </c>
      <c r="C28" s="158" t="s">
        <v>476</v>
      </c>
      <c r="D28" s="158" t="s">
        <v>477</v>
      </c>
      <c r="E28" s="158" t="s">
        <v>478</v>
      </c>
      <c r="F28" s="159">
        <v>44927</v>
      </c>
      <c r="G28" s="159">
        <v>46539</v>
      </c>
      <c r="H28" s="158" t="s">
        <v>392</v>
      </c>
      <c r="I28" s="161" t="s">
        <v>479</v>
      </c>
      <c r="J28" s="158" t="s">
        <v>480</v>
      </c>
      <c r="K28" s="158" t="s">
        <v>481</v>
      </c>
      <c r="L28" s="158" t="s">
        <v>372</v>
      </c>
      <c r="M28" s="158" t="s">
        <v>482</v>
      </c>
      <c r="N28" s="45"/>
      <c r="O28" s="45"/>
      <c r="P28" s="45"/>
      <c r="Q28" s="45"/>
      <c r="R28" s="45" t="s">
        <v>128</v>
      </c>
      <c r="S28" s="45"/>
      <c r="T28" s="47"/>
      <c r="U28" s="158" t="s">
        <v>1134</v>
      </c>
      <c r="V28" s="158"/>
      <c r="W28" s="158"/>
      <c r="X28" s="158"/>
      <c r="Y28" s="158" t="s">
        <v>1135</v>
      </c>
      <c r="Z28" s="158"/>
      <c r="AA28" s="158"/>
      <c r="AB28" s="158"/>
      <c r="AC28" s="158"/>
      <c r="AD28" s="158"/>
      <c r="AE28" s="158"/>
      <c r="AF28" s="158"/>
      <c r="AG28" s="158"/>
      <c r="AH28" s="158"/>
      <c r="AI28" s="158"/>
      <c r="AJ28" s="158"/>
      <c r="AK28" s="45"/>
      <c r="AL28" s="126"/>
      <c r="AM28" s="74"/>
    </row>
    <row r="29" spans="1:39" ht="30" customHeight="1" x14ac:dyDescent="0.25">
      <c r="A29" s="254"/>
      <c r="B29" s="162" t="s">
        <v>152</v>
      </c>
      <c r="C29" s="158" t="s">
        <v>483</v>
      </c>
      <c r="D29" s="158" t="s">
        <v>484</v>
      </c>
      <c r="E29" s="158"/>
      <c r="F29" s="159">
        <v>45292</v>
      </c>
      <c r="G29" s="159">
        <v>45992</v>
      </c>
      <c r="H29" s="158" t="s">
        <v>1034</v>
      </c>
      <c r="I29" s="161" t="s">
        <v>424</v>
      </c>
      <c r="J29" s="158" t="s">
        <v>486</v>
      </c>
      <c r="K29" s="158" t="s">
        <v>414</v>
      </c>
      <c r="L29" s="158" t="s">
        <v>372</v>
      </c>
      <c r="M29" s="158" t="s">
        <v>487</v>
      </c>
      <c r="N29" s="45"/>
      <c r="O29" s="45"/>
      <c r="P29" s="45"/>
      <c r="Q29" s="45"/>
      <c r="R29" s="45" t="s">
        <v>128</v>
      </c>
      <c r="S29" s="45"/>
      <c r="T29" s="47"/>
      <c r="U29" s="158" t="s">
        <v>1136</v>
      </c>
      <c r="V29" s="158"/>
      <c r="W29" s="158"/>
      <c r="X29" s="158"/>
      <c r="Y29" s="158" t="s">
        <v>1137</v>
      </c>
      <c r="Z29" s="158" t="s">
        <v>1138</v>
      </c>
      <c r="AA29" s="158"/>
      <c r="AB29" s="158"/>
      <c r="AC29" s="158"/>
      <c r="AD29" s="158"/>
      <c r="AE29" s="158"/>
      <c r="AF29" s="158"/>
      <c r="AG29" s="158"/>
      <c r="AH29" s="158"/>
      <c r="AI29" s="158"/>
      <c r="AJ29" s="158"/>
      <c r="AK29" s="45"/>
      <c r="AL29" s="126"/>
      <c r="AM29" s="74"/>
    </row>
    <row r="30" spans="1:39" ht="30" customHeight="1" x14ac:dyDescent="0.25">
      <c r="A30" s="254"/>
      <c r="B30" s="162" t="s">
        <v>153</v>
      </c>
      <c r="C30" s="158" t="s">
        <v>488</v>
      </c>
      <c r="D30" s="158" t="s">
        <v>489</v>
      </c>
      <c r="E30" s="158" t="s">
        <v>490</v>
      </c>
      <c r="F30" s="159">
        <v>45292</v>
      </c>
      <c r="G30" s="159">
        <v>46478</v>
      </c>
      <c r="H30" s="175" t="s">
        <v>429</v>
      </c>
      <c r="I30" s="161">
        <v>0</v>
      </c>
      <c r="J30" s="158" t="s">
        <v>1035</v>
      </c>
      <c r="K30" s="158" t="s">
        <v>492</v>
      </c>
      <c r="L30" s="158" t="s">
        <v>372</v>
      </c>
      <c r="M30" s="158" t="s">
        <v>493</v>
      </c>
      <c r="N30" s="45"/>
      <c r="O30" s="45"/>
      <c r="P30" s="45"/>
      <c r="Q30" s="45"/>
      <c r="R30" s="45" t="s">
        <v>128</v>
      </c>
      <c r="S30" s="45"/>
      <c r="T30" s="47"/>
      <c r="U30" s="158" t="s">
        <v>1139</v>
      </c>
      <c r="V30" s="158" t="s">
        <v>1140</v>
      </c>
      <c r="W30" s="158" t="s">
        <v>1129</v>
      </c>
      <c r="X30" s="158" t="s">
        <v>1130</v>
      </c>
      <c r="Y30" s="158" t="s">
        <v>1141</v>
      </c>
      <c r="Z30" s="158"/>
      <c r="AA30" s="158"/>
      <c r="AB30" s="158"/>
      <c r="AC30" s="158"/>
      <c r="AD30" s="158"/>
      <c r="AE30" s="163" t="s">
        <v>1116</v>
      </c>
      <c r="AF30" s="158"/>
      <c r="AG30" s="158"/>
      <c r="AH30" s="158"/>
      <c r="AI30" s="158"/>
      <c r="AJ30" s="158" t="s">
        <v>1142</v>
      </c>
      <c r="AK30" s="45"/>
      <c r="AL30" s="126"/>
      <c r="AM30" s="74"/>
    </row>
    <row r="31" spans="1:39" ht="30" customHeight="1" x14ac:dyDescent="0.25">
      <c r="A31" s="254"/>
      <c r="B31" s="162" t="s">
        <v>154</v>
      </c>
      <c r="C31" s="158" t="s">
        <v>494</v>
      </c>
      <c r="D31" s="158" t="s">
        <v>495</v>
      </c>
      <c r="E31" s="158" t="s">
        <v>496</v>
      </c>
      <c r="F31" s="159">
        <v>44927</v>
      </c>
      <c r="G31" s="159">
        <v>45261</v>
      </c>
      <c r="H31" s="158" t="s">
        <v>1036</v>
      </c>
      <c r="I31" s="161" t="s">
        <v>498</v>
      </c>
      <c r="J31" s="158" t="s">
        <v>1037</v>
      </c>
      <c r="K31" s="158" t="s">
        <v>414</v>
      </c>
      <c r="L31" s="158" t="s">
        <v>372</v>
      </c>
      <c r="M31" s="158" t="s">
        <v>500</v>
      </c>
      <c r="N31" s="45"/>
      <c r="O31" s="45"/>
      <c r="P31" s="45"/>
      <c r="Q31" s="45"/>
      <c r="R31" s="45"/>
      <c r="S31" s="45" t="s">
        <v>128</v>
      </c>
      <c r="T31" s="47"/>
      <c r="U31" s="158" t="s">
        <v>1143</v>
      </c>
      <c r="V31" s="158" t="s">
        <v>877</v>
      </c>
      <c r="W31" s="158"/>
      <c r="X31" s="158"/>
      <c r="Y31" s="158"/>
      <c r="Z31" s="158"/>
      <c r="AA31" s="158"/>
      <c r="AB31" s="158"/>
      <c r="AC31" s="158"/>
      <c r="AD31" s="158"/>
      <c r="AE31" s="158"/>
      <c r="AF31" s="158"/>
      <c r="AG31" s="158"/>
      <c r="AH31" s="158"/>
      <c r="AI31" s="158"/>
      <c r="AJ31" s="158"/>
      <c r="AK31" s="45"/>
      <c r="AL31" s="126"/>
      <c r="AM31" s="74"/>
    </row>
    <row r="32" spans="1:39" ht="30" customHeight="1" x14ac:dyDescent="0.25">
      <c r="A32" s="254"/>
      <c r="B32" s="162" t="s">
        <v>155</v>
      </c>
      <c r="C32" s="158" t="s">
        <v>501</v>
      </c>
      <c r="D32" s="158" t="s">
        <v>502</v>
      </c>
      <c r="E32" s="158" t="s">
        <v>503</v>
      </c>
      <c r="F32" s="159">
        <v>44927</v>
      </c>
      <c r="G32" s="159">
        <v>46539</v>
      </c>
      <c r="H32" s="158" t="s">
        <v>486</v>
      </c>
      <c r="I32" s="161" t="s">
        <v>504</v>
      </c>
      <c r="J32" s="158" t="s">
        <v>1038</v>
      </c>
      <c r="K32" s="158" t="s">
        <v>506</v>
      </c>
      <c r="L32" s="158" t="s">
        <v>372</v>
      </c>
      <c r="M32" s="158" t="s">
        <v>507</v>
      </c>
      <c r="N32" s="45"/>
      <c r="O32" s="45"/>
      <c r="P32" s="45"/>
      <c r="Q32" s="45" t="s">
        <v>128</v>
      </c>
      <c r="R32" s="45"/>
      <c r="S32" s="45"/>
      <c r="T32" s="47"/>
      <c r="U32" s="158" t="s">
        <v>1144</v>
      </c>
      <c r="V32" s="158"/>
      <c r="W32" s="158"/>
      <c r="X32" s="158"/>
      <c r="Y32" s="158" t="s">
        <v>1145</v>
      </c>
      <c r="Z32" s="158" t="s">
        <v>1146</v>
      </c>
      <c r="AA32" s="158"/>
      <c r="AB32" s="158"/>
      <c r="AC32" s="158"/>
      <c r="AD32" s="158"/>
      <c r="AE32" s="158"/>
      <c r="AF32" s="158"/>
      <c r="AG32" s="158" t="s">
        <v>1096</v>
      </c>
      <c r="AH32" s="158"/>
      <c r="AI32" s="158"/>
      <c r="AJ32" s="158"/>
      <c r="AK32" s="45"/>
      <c r="AL32" s="126"/>
      <c r="AM32" s="74"/>
    </row>
    <row r="33" spans="1:39" ht="30" customHeight="1" x14ac:dyDescent="0.25">
      <c r="A33" s="254"/>
      <c r="B33" s="162" t="s">
        <v>156</v>
      </c>
      <c r="C33" s="158" t="s">
        <v>508</v>
      </c>
      <c r="D33" s="158" t="s">
        <v>1039</v>
      </c>
      <c r="E33" s="158" t="s">
        <v>1040</v>
      </c>
      <c r="F33" s="159">
        <v>44927</v>
      </c>
      <c r="G33" s="159">
        <v>45717</v>
      </c>
      <c r="H33" s="158" t="s">
        <v>511</v>
      </c>
      <c r="I33" s="161" t="s">
        <v>512</v>
      </c>
      <c r="J33" s="158" t="s">
        <v>1041</v>
      </c>
      <c r="K33" s="158" t="s">
        <v>514</v>
      </c>
      <c r="L33" s="158" t="s">
        <v>372</v>
      </c>
      <c r="M33" s="158" t="s">
        <v>515</v>
      </c>
      <c r="N33" s="45"/>
      <c r="O33" s="45"/>
      <c r="P33" s="45"/>
      <c r="Q33" s="45"/>
      <c r="R33" s="45" t="s">
        <v>128</v>
      </c>
      <c r="S33" s="45"/>
      <c r="T33" s="47"/>
      <c r="U33" s="158" t="s">
        <v>1147</v>
      </c>
      <c r="V33" s="158"/>
      <c r="W33" s="158"/>
      <c r="X33" s="158"/>
      <c r="Y33" s="158"/>
      <c r="Z33" s="158"/>
      <c r="AA33" s="158"/>
      <c r="AB33" s="158"/>
      <c r="AC33" s="158"/>
      <c r="AD33" s="176">
        <v>46722</v>
      </c>
      <c r="AE33" s="158"/>
      <c r="AF33" s="158"/>
      <c r="AG33" s="158"/>
      <c r="AH33" s="158"/>
      <c r="AI33" s="158"/>
      <c r="AJ33" s="158"/>
      <c r="AK33" s="45"/>
      <c r="AL33" s="126"/>
      <c r="AM33" s="74"/>
    </row>
    <row r="34" spans="1:39" ht="30" customHeight="1" x14ac:dyDescent="0.25">
      <c r="A34" s="254"/>
      <c r="B34" s="162" t="s">
        <v>157</v>
      </c>
      <c r="C34" s="158" t="s">
        <v>1042</v>
      </c>
      <c r="D34" s="158"/>
      <c r="E34" s="158"/>
      <c r="F34" s="161"/>
      <c r="G34" s="161"/>
      <c r="H34" s="158"/>
      <c r="I34" s="161"/>
      <c r="J34" s="158"/>
      <c r="K34" s="158"/>
      <c r="L34" s="158"/>
      <c r="M34" s="158"/>
      <c r="N34" s="45"/>
      <c r="O34" s="45"/>
      <c r="P34" s="45"/>
      <c r="Q34" s="45"/>
      <c r="R34" s="45"/>
      <c r="S34" s="45"/>
      <c r="T34" s="47" t="s">
        <v>113</v>
      </c>
      <c r="U34" s="158" t="s">
        <v>1564</v>
      </c>
      <c r="V34" s="158"/>
      <c r="W34" s="158"/>
      <c r="X34" s="158"/>
      <c r="Y34" s="158"/>
      <c r="Z34" s="158"/>
      <c r="AA34" s="158"/>
      <c r="AB34" s="158"/>
      <c r="AC34" s="158"/>
      <c r="AD34" s="158"/>
      <c r="AE34" s="158"/>
      <c r="AF34" s="158"/>
      <c r="AG34" s="158"/>
      <c r="AH34" s="158"/>
      <c r="AI34" s="158"/>
      <c r="AJ34" s="158"/>
      <c r="AK34" s="45"/>
      <c r="AL34" s="126"/>
      <c r="AM34" s="74"/>
    </row>
    <row r="35" spans="1:39" ht="30" customHeight="1" x14ac:dyDescent="0.25">
      <c r="A35" s="254"/>
      <c r="B35" s="162" t="s">
        <v>158</v>
      </c>
      <c r="C35" s="158" t="s">
        <v>523</v>
      </c>
      <c r="D35" s="158" t="s">
        <v>1043</v>
      </c>
      <c r="E35" s="158" t="s">
        <v>525</v>
      </c>
      <c r="F35" s="159">
        <v>45352</v>
      </c>
      <c r="G35" s="159">
        <v>45689</v>
      </c>
      <c r="H35" s="158" t="s">
        <v>392</v>
      </c>
      <c r="I35" s="161" t="s">
        <v>461</v>
      </c>
      <c r="J35" s="158" t="s">
        <v>1044</v>
      </c>
      <c r="K35" s="158" t="s">
        <v>528</v>
      </c>
      <c r="L35" s="158" t="s">
        <v>372</v>
      </c>
      <c r="M35" s="158" t="s">
        <v>1045</v>
      </c>
      <c r="N35" s="45"/>
      <c r="O35" s="45"/>
      <c r="P35" s="45" t="s">
        <v>128</v>
      </c>
      <c r="Q35" s="45"/>
      <c r="R35" s="45"/>
      <c r="S35" s="45"/>
      <c r="T35" s="47"/>
      <c r="U35" s="158" t="s">
        <v>1148</v>
      </c>
      <c r="V35" s="158"/>
      <c r="W35" s="158"/>
      <c r="X35" s="158"/>
      <c r="Y35" s="158" t="s">
        <v>1149</v>
      </c>
      <c r="Z35" s="158"/>
      <c r="AA35" s="158"/>
      <c r="AB35" s="158"/>
      <c r="AC35" s="158"/>
      <c r="AD35" s="176">
        <v>45992</v>
      </c>
      <c r="AE35" s="158"/>
      <c r="AF35" s="158"/>
      <c r="AG35" s="158"/>
      <c r="AH35" s="158"/>
      <c r="AI35" s="158"/>
      <c r="AJ35" s="158"/>
      <c r="AK35" s="45"/>
      <c r="AL35" s="126"/>
      <c r="AM35" s="74"/>
    </row>
    <row r="36" spans="1:39" ht="30" customHeight="1" x14ac:dyDescent="0.25">
      <c r="A36" s="254"/>
      <c r="B36" s="162" t="s">
        <v>159</v>
      </c>
      <c r="C36" s="158" t="s">
        <v>530</v>
      </c>
      <c r="D36" s="158" t="s">
        <v>531</v>
      </c>
      <c r="E36" s="158"/>
      <c r="F36" s="159">
        <v>45352</v>
      </c>
      <c r="G36" s="159">
        <v>45689</v>
      </c>
      <c r="H36" s="158" t="s">
        <v>392</v>
      </c>
      <c r="I36" s="161">
        <v>0</v>
      </c>
      <c r="J36" s="158" t="s">
        <v>532</v>
      </c>
      <c r="K36" s="158" t="s">
        <v>533</v>
      </c>
      <c r="L36" s="158" t="s">
        <v>372</v>
      </c>
      <c r="M36" s="158" t="s">
        <v>534</v>
      </c>
      <c r="N36" s="45"/>
      <c r="O36" s="45"/>
      <c r="P36" s="45" t="s">
        <v>128</v>
      </c>
      <c r="Q36" s="45"/>
      <c r="R36" s="45"/>
      <c r="S36" s="45"/>
      <c r="T36" s="47"/>
      <c r="U36" s="158" t="s">
        <v>1148</v>
      </c>
      <c r="V36" s="158"/>
      <c r="W36" s="158"/>
      <c r="X36" s="158"/>
      <c r="Y36" s="158" t="s">
        <v>1149</v>
      </c>
      <c r="Z36" s="158"/>
      <c r="AA36" s="158"/>
      <c r="AB36" s="158"/>
      <c r="AC36" s="158"/>
      <c r="AD36" s="176">
        <v>45992</v>
      </c>
      <c r="AE36" s="158"/>
      <c r="AF36" s="158"/>
      <c r="AG36" s="158"/>
      <c r="AH36" s="158"/>
      <c r="AI36" s="158"/>
      <c r="AJ36" s="158"/>
      <c r="AK36" s="45"/>
      <c r="AL36" s="126"/>
      <c r="AM36" s="74"/>
    </row>
    <row r="37" spans="1:39" ht="30" customHeight="1" x14ac:dyDescent="0.25">
      <c r="A37" s="254"/>
      <c r="B37" s="162" t="s">
        <v>355</v>
      </c>
      <c r="C37" s="158" t="s">
        <v>535</v>
      </c>
      <c r="D37" s="158" t="s">
        <v>536</v>
      </c>
      <c r="E37" s="158" t="s">
        <v>537</v>
      </c>
      <c r="F37" s="159">
        <v>45078</v>
      </c>
      <c r="G37" s="159">
        <v>46508</v>
      </c>
      <c r="H37" s="158" t="s">
        <v>392</v>
      </c>
      <c r="I37" s="161" t="s">
        <v>538</v>
      </c>
      <c r="J37" s="158" t="s">
        <v>539</v>
      </c>
      <c r="K37" s="158" t="s">
        <v>540</v>
      </c>
      <c r="L37" s="158" t="s">
        <v>372</v>
      </c>
      <c r="M37" s="158" t="s">
        <v>1046</v>
      </c>
      <c r="N37" s="45"/>
      <c r="O37" s="45"/>
      <c r="P37" s="45"/>
      <c r="Q37" s="45"/>
      <c r="R37" s="45"/>
      <c r="S37" s="45" t="s">
        <v>128</v>
      </c>
      <c r="T37" s="47"/>
      <c r="U37" s="158" t="s">
        <v>1143</v>
      </c>
      <c r="V37" s="158" t="s">
        <v>1150</v>
      </c>
      <c r="W37" s="158"/>
      <c r="X37" s="158"/>
      <c r="Y37" s="158"/>
      <c r="Z37" s="158"/>
      <c r="AA37" s="158"/>
      <c r="AB37" s="158"/>
      <c r="AC37" s="158"/>
      <c r="AD37" s="158"/>
      <c r="AE37" s="158"/>
      <c r="AF37" s="158"/>
      <c r="AG37" s="158"/>
      <c r="AH37" s="158"/>
      <c r="AI37" s="158"/>
      <c r="AJ37" s="158"/>
      <c r="AK37" s="45"/>
      <c r="AL37" s="126"/>
      <c r="AM37" s="74"/>
    </row>
    <row r="38" spans="1:39" ht="30" customHeight="1" x14ac:dyDescent="0.25">
      <c r="A38" s="254"/>
      <c r="B38" s="162" t="s">
        <v>356</v>
      </c>
      <c r="C38" s="158" t="s">
        <v>542</v>
      </c>
      <c r="D38" s="158" t="s">
        <v>543</v>
      </c>
      <c r="E38" s="158" t="s">
        <v>544</v>
      </c>
      <c r="F38" s="159">
        <v>45078</v>
      </c>
      <c r="G38" s="159">
        <v>46508</v>
      </c>
      <c r="H38" s="158" t="s">
        <v>545</v>
      </c>
      <c r="I38" s="161" t="s">
        <v>424</v>
      </c>
      <c r="J38" s="158" t="s">
        <v>546</v>
      </c>
      <c r="K38" s="158" t="s">
        <v>547</v>
      </c>
      <c r="L38" s="158" t="s">
        <v>372</v>
      </c>
      <c r="M38" s="158"/>
      <c r="N38" s="45"/>
      <c r="O38" s="45"/>
      <c r="P38" s="45" t="s">
        <v>128</v>
      </c>
      <c r="Q38" s="45"/>
      <c r="R38" s="45"/>
      <c r="S38" s="45"/>
      <c r="T38" s="47"/>
      <c r="U38" s="158" t="s">
        <v>1151</v>
      </c>
      <c r="V38" s="158"/>
      <c r="W38" s="158"/>
      <c r="X38" s="158"/>
      <c r="Y38" s="158"/>
      <c r="Z38" s="158"/>
      <c r="AA38" s="158"/>
      <c r="AB38" s="158"/>
      <c r="AC38" s="158"/>
      <c r="AD38" s="158"/>
      <c r="AE38" s="158"/>
      <c r="AF38" s="158"/>
      <c r="AG38" s="158"/>
      <c r="AH38" s="158"/>
      <c r="AI38" s="158"/>
      <c r="AJ38" s="158"/>
      <c r="AK38" s="45"/>
      <c r="AL38" s="126"/>
      <c r="AM38" s="74"/>
    </row>
    <row r="39" spans="1:39" ht="30" customHeight="1" x14ac:dyDescent="0.25">
      <c r="A39" s="254"/>
      <c r="B39" s="162" t="s">
        <v>357</v>
      </c>
      <c r="C39" s="158" t="s">
        <v>1047</v>
      </c>
      <c r="D39" s="158" t="s">
        <v>549</v>
      </c>
      <c r="E39" s="158" t="s">
        <v>550</v>
      </c>
      <c r="F39" s="159">
        <v>44927</v>
      </c>
      <c r="G39" s="159">
        <v>45717</v>
      </c>
      <c r="H39" s="158" t="s">
        <v>551</v>
      </c>
      <c r="I39" s="161">
        <v>0</v>
      </c>
      <c r="J39" s="158" t="s">
        <v>552</v>
      </c>
      <c r="K39" s="158" t="s">
        <v>553</v>
      </c>
      <c r="L39" s="158" t="s">
        <v>372</v>
      </c>
      <c r="M39" s="158"/>
      <c r="N39" s="45"/>
      <c r="O39" s="45"/>
      <c r="P39" s="45"/>
      <c r="Q39" s="45"/>
      <c r="R39" s="45" t="s">
        <v>128</v>
      </c>
      <c r="S39" s="45"/>
      <c r="T39" s="47"/>
      <c r="U39" s="158" t="s">
        <v>1152</v>
      </c>
      <c r="V39" s="158" t="s">
        <v>1153</v>
      </c>
      <c r="W39" s="158"/>
      <c r="X39" s="158"/>
      <c r="Y39" s="158" t="s">
        <v>1154</v>
      </c>
      <c r="Z39" s="158"/>
      <c r="AA39" s="158"/>
      <c r="AB39" s="158"/>
      <c r="AC39" s="158"/>
      <c r="AD39" s="176">
        <v>45809</v>
      </c>
      <c r="AE39" s="158"/>
      <c r="AF39" s="158"/>
      <c r="AG39" s="158"/>
      <c r="AH39" s="158"/>
      <c r="AI39" s="158"/>
      <c r="AJ39" s="158"/>
      <c r="AK39" s="45"/>
      <c r="AL39" s="126"/>
      <c r="AM39" s="74"/>
    </row>
    <row r="40" spans="1:39" ht="30" customHeight="1" x14ac:dyDescent="0.25">
      <c r="A40" s="254"/>
      <c r="B40" s="162" t="s">
        <v>358</v>
      </c>
      <c r="C40" s="158" t="s">
        <v>554</v>
      </c>
      <c r="D40" s="158" t="s">
        <v>555</v>
      </c>
      <c r="E40" s="158" t="s">
        <v>556</v>
      </c>
      <c r="F40" s="159">
        <v>45717</v>
      </c>
      <c r="G40" s="159">
        <v>46357</v>
      </c>
      <c r="H40" s="158" t="s">
        <v>392</v>
      </c>
      <c r="I40" s="161">
        <v>0</v>
      </c>
      <c r="J40" s="158" t="s">
        <v>557</v>
      </c>
      <c r="K40" s="158" t="s">
        <v>558</v>
      </c>
      <c r="L40" s="158" t="s">
        <v>372</v>
      </c>
      <c r="M40" s="158" t="s">
        <v>1048</v>
      </c>
      <c r="N40" s="45"/>
      <c r="O40" s="45"/>
      <c r="P40" s="45" t="s">
        <v>128</v>
      </c>
      <c r="Q40" s="45"/>
      <c r="R40" s="45"/>
      <c r="S40" s="45"/>
      <c r="T40" s="47" t="s">
        <v>113</v>
      </c>
      <c r="U40" s="158" t="s">
        <v>1155</v>
      </c>
      <c r="V40" s="158"/>
      <c r="W40" s="158"/>
      <c r="X40" s="158"/>
      <c r="Y40" s="158"/>
      <c r="Z40" s="158"/>
      <c r="AA40" s="158"/>
      <c r="AB40" s="158"/>
      <c r="AC40" s="158"/>
      <c r="AD40" s="158"/>
      <c r="AE40" s="158"/>
      <c r="AF40" s="158"/>
      <c r="AG40" s="158"/>
      <c r="AH40" s="158"/>
      <c r="AI40" s="158"/>
      <c r="AJ40" s="158"/>
      <c r="AK40" s="45"/>
      <c r="AL40" s="126"/>
      <c r="AM40" s="74"/>
    </row>
    <row r="41" spans="1:39" ht="30" customHeight="1" x14ac:dyDescent="0.25">
      <c r="A41" s="254"/>
      <c r="B41" s="162" t="s">
        <v>359</v>
      </c>
      <c r="C41" s="158" t="s">
        <v>560</v>
      </c>
      <c r="D41" s="158" t="s">
        <v>555</v>
      </c>
      <c r="E41" s="158" t="s">
        <v>561</v>
      </c>
      <c r="F41" s="159">
        <v>45717</v>
      </c>
      <c r="G41" s="159">
        <v>46357</v>
      </c>
      <c r="H41" s="158" t="s">
        <v>392</v>
      </c>
      <c r="I41" s="161">
        <v>0</v>
      </c>
      <c r="J41" s="158" t="s">
        <v>562</v>
      </c>
      <c r="K41" s="158" t="s">
        <v>563</v>
      </c>
      <c r="L41" s="158" t="s">
        <v>372</v>
      </c>
      <c r="M41" s="158" t="s">
        <v>1049</v>
      </c>
      <c r="N41" s="45"/>
      <c r="O41" s="45"/>
      <c r="P41" s="45" t="s">
        <v>128</v>
      </c>
      <c r="Q41" s="45"/>
      <c r="R41" s="45"/>
      <c r="S41" s="45"/>
      <c r="T41" s="47"/>
      <c r="U41" s="158"/>
      <c r="V41" s="158"/>
      <c r="W41" s="158"/>
      <c r="X41" s="158"/>
      <c r="Y41" s="158" t="s">
        <v>1156</v>
      </c>
      <c r="Z41" s="158"/>
      <c r="AA41" s="158"/>
      <c r="AB41" s="158"/>
      <c r="AC41" s="158"/>
      <c r="AD41" s="158"/>
      <c r="AE41" s="158"/>
      <c r="AF41" s="158"/>
      <c r="AG41" s="158" t="s">
        <v>1096</v>
      </c>
      <c r="AH41" s="158"/>
      <c r="AI41" s="158"/>
      <c r="AJ41" s="158"/>
      <c r="AK41" s="45"/>
      <c r="AL41" s="126"/>
      <c r="AM41" s="74"/>
    </row>
    <row r="42" spans="1:39" ht="30" customHeight="1" x14ac:dyDescent="0.25">
      <c r="A42" s="254"/>
      <c r="B42" s="162" t="s">
        <v>360</v>
      </c>
      <c r="C42" s="158" t="s">
        <v>1050</v>
      </c>
      <c r="D42" s="158"/>
      <c r="E42" s="158"/>
      <c r="F42" s="161"/>
      <c r="G42" s="161"/>
      <c r="H42" s="158"/>
      <c r="I42" s="161"/>
      <c r="J42" s="158"/>
      <c r="K42" s="158"/>
      <c r="L42" s="158"/>
      <c r="M42" s="158"/>
      <c r="N42" s="45"/>
      <c r="O42" s="45"/>
      <c r="P42" s="45"/>
      <c r="Q42" s="45"/>
      <c r="R42" s="45"/>
      <c r="S42" s="45"/>
      <c r="T42" s="47" t="s">
        <v>112</v>
      </c>
      <c r="U42" s="177" t="s">
        <v>1157</v>
      </c>
      <c r="V42" s="158"/>
      <c r="W42" s="158"/>
      <c r="X42" s="158"/>
      <c r="Y42" s="158"/>
      <c r="Z42" s="158"/>
      <c r="AA42" s="158"/>
      <c r="AB42" s="158"/>
      <c r="AC42" s="158"/>
      <c r="AD42" s="158"/>
      <c r="AE42" s="158"/>
      <c r="AF42" s="158"/>
      <c r="AG42" s="158"/>
      <c r="AH42" s="158"/>
      <c r="AI42" s="158"/>
      <c r="AJ42" s="158"/>
      <c r="AK42" s="45"/>
      <c r="AL42" s="126"/>
      <c r="AM42" s="74"/>
    </row>
    <row r="43" spans="1:39" ht="30" customHeight="1" x14ac:dyDescent="0.25">
      <c r="A43" s="254"/>
      <c r="B43" s="162" t="s">
        <v>361</v>
      </c>
      <c r="C43" s="158" t="s">
        <v>572</v>
      </c>
      <c r="D43" s="158" t="s">
        <v>1051</v>
      </c>
      <c r="E43" s="158"/>
      <c r="F43" s="159">
        <v>45078</v>
      </c>
      <c r="G43" s="159">
        <v>46539</v>
      </c>
      <c r="H43" s="158" t="s">
        <v>574</v>
      </c>
      <c r="I43" s="161">
        <v>0</v>
      </c>
      <c r="J43" s="158" t="s">
        <v>1052</v>
      </c>
      <c r="K43" s="158" t="s">
        <v>414</v>
      </c>
      <c r="L43" s="158" t="s">
        <v>372</v>
      </c>
      <c r="M43" s="158" t="s">
        <v>1053</v>
      </c>
      <c r="N43" s="45"/>
      <c r="O43" s="45"/>
      <c r="P43" s="45"/>
      <c r="Q43" s="45"/>
      <c r="R43" s="45" t="s">
        <v>128</v>
      </c>
      <c r="S43" s="45"/>
      <c r="T43" s="47"/>
      <c r="U43" s="158"/>
      <c r="V43" s="158"/>
      <c r="W43" s="158"/>
      <c r="X43" s="158"/>
      <c r="Y43" s="158" t="s">
        <v>1158</v>
      </c>
      <c r="Z43" s="158"/>
      <c r="AA43" s="158"/>
      <c r="AB43" s="158"/>
      <c r="AC43" s="158"/>
      <c r="AD43" s="158"/>
      <c r="AE43" s="158"/>
      <c r="AF43" s="158"/>
      <c r="AG43" s="158"/>
      <c r="AH43" s="158"/>
      <c r="AI43" s="158"/>
      <c r="AJ43" s="158"/>
      <c r="AK43" s="45"/>
      <c r="AL43" s="126"/>
      <c r="AM43" s="74"/>
    </row>
    <row r="44" spans="1:39" ht="30" customHeight="1" x14ac:dyDescent="0.25">
      <c r="A44" s="254"/>
      <c r="B44" s="162" t="s">
        <v>362</v>
      </c>
      <c r="C44" s="158" t="s">
        <v>577</v>
      </c>
      <c r="D44" s="158" t="s">
        <v>1054</v>
      </c>
      <c r="E44" s="158"/>
      <c r="F44" s="159">
        <v>45139</v>
      </c>
      <c r="G44" s="159">
        <v>45901</v>
      </c>
      <c r="H44" s="158" t="s">
        <v>578</v>
      </c>
      <c r="I44" s="161">
        <v>0</v>
      </c>
      <c r="J44" s="158" t="s">
        <v>1055</v>
      </c>
      <c r="K44" s="158" t="s">
        <v>580</v>
      </c>
      <c r="L44" s="158" t="s">
        <v>372</v>
      </c>
      <c r="M44" s="158" t="s">
        <v>1056</v>
      </c>
      <c r="N44" s="45"/>
      <c r="O44" s="45"/>
      <c r="P44" s="45"/>
      <c r="Q44" s="45"/>
      <c r="R44" s="45" t="s">
        <v>128</v>
      </c>
      <c r="S44" s="45"/>
      <c r="T44" s="47"/>
      <c r="U44" s="158" t="s">
        <v>1159</v>
      </c>
      <c r="V44" s="158"/>
      <c r="W44" s="158"/>
      <c r="X44" s="158"/>
      <c r="Y44" s="158"/>
      <c r="Z44" s="158"/>
      <c r="AA44" s="158"/>
      <c r="AB44" s="158"/>
      <c r="AC44" s="158"/>
      <c r="AD44" s="158"/>
      <c r="AE44" s="158"/>
      <c r="AF44" s="158"/>
      <c r="AG44" s="158"/>
      <c r="AH44" s="158"/>
      <c r="AI44" s="158"/>
      <c r="AJ44" s="158"/>
      <c r="AK44" s="45"/>
      <c r="AL44" s="126"/>
      <c r="AM44" s="74"/>
    </row>
    <row r="45" spans="1:39" ht="30" customHeight="1" x14ac:dyDescent="0.25">
      <c r="A45" s="254"/>
      <c r="B45" s="162" t="s">
        <v>363</v>
      </c>
      <c r="C45" s="158" t="s">
        <v>582</v>
      </c>
      <c r="D45" s="158" t="s">
        <v>583</v>
      </c>
      <c r="E45" s="158" t="s">
        <v>584</v>
      </c>
      <c r="F45" s="159">
        <v>44927</v>
      </c>
      <c r="G45" s="159">
        <v>46539</v>
      </c>
      <c r="H45" s="158" t="s">
        <v>585</v>
      </c>
      <c r="I45" s="161">
        <v>0</v>
      </c>
      <c r="J45" s="158" t="s">
        <v>586</v>
      </c>
      <c r="K45" s="158"/>
      <c r="L45" s="158" t="s">
        <v>372</v>
      </c>
      <c r="M45" s="158" t="s">
        <v>587</v>
      </c>
      <c r="N45" s="45"/>
      <c r="O45" s="45"/>
      <c r="P45" s="45"/>
      <c r="Q45" s="45"/>
      <c r="R45" s="45" t="s">
        <v>128</v>
      </c>
      <c r="S45" s="45"/>
      <c r="T45" s="47"/>
      <c r="U45" s="158"/>
      <c r="V45" s="158"/>
      <c r="W45" s="158"/>
      <c r="X45" s="158"/>
      <c r="Y45" s="158" t="s">
        <v>1160</v>
      </c>
      <c r="Z45" s="158"/>
      <c r="AA45" s="158"/>
      <c r="AB45" s="158"/>
      <c r="AC45" s="158"/>
      <c r="AD45" s="158"/>
      <c r="AE45" s="158"/>
      <c r="AF45" s="158"/>
      <c r="AG45" s="158"/>
      <c r="AH45" s="158"/>
      <c r="AI45" s="158"/>
      <c r="AJ45" s="158"/>
      <c r="AK45" s="45"/>
      <c r="AL45" s="126"/>
      <c r="AM45" s="74"/>
    </row>
    <row r="46" spans="1:39" ht="30" customHeight="1" x14ac:dyDescent="0.25">
      <c r="A46" s="254"/>
      <c r="B46" s="162" t="s">
        <v>364</v>
      </c>
      <c r="C46" s="158" t="s">
        <v>588</v>
      </c>
      <c r="D46" s="158" t="s">
        <v>589</v>
      </c>
      <c r="E46" s="158" t="s">
        <v>490</v>
      </c>
      <c r="F46" s="159">
        <v>44927</v>
      </c>
      <c r="G46" s="159">
        <v>46478</v>
      </c>
      <c r="H46" s="158" t="s">
        <v>392</v>
      </c>
      <c r="I46" s="161">
        <v>0</v>
      </c>
      <c r="J46" s="158" t="s">
        <v>590</v>
      </c>
      <c r="K46" s="158" t="s">
        <v>591</v>
      </c>
      <c r="L46" s="158" t="s">
        <v>372</v>
      </c>
      <c r="M46" s="158" t="s">
        <v>592</v>
      </c>
      <c r="N46" s="45"/>
      <c r="O46" s="45"/>
      <c r="P46" s="45"/>
      <c r="Q46" s="45"/>
      <c r="R46" s="45" t="s">
        <v>128</v>
      </c>
      <c r="S46" s="45"/>
      <c r="T46" s="47"/>
      <c r="U46" s="158"/>
      <c r="V46" s="158" t="s">
        <v>1161</v>
      </c>
      <c r="W46" s="158" t="s">
        <v>1162</v>
      </c>
      <c r="X46" s="158" t="s">
        <v>896</v>
      </c>
      <c r="Y46" s="158" t="s">
        <v>1163</v>
      </c>
      <c r="Z46" s="158"/>
      <c r="AA46" s="158"/>
      <c r="AB46" s="158"/>
      <c r="AC46" s="158"/>
      <c r="AD46" s="158"/>
      <c r="AE46" s="158"/>
      <c r="AF46" s="158"/>
      <c r="AG46" s="158"/>
      <c r="AH46" s="158"/>
      <c r="AI46" s="158"/>
      <c r="AJ46" s="158"/>
      <c r="AK46" s="45"/>
      <c r="AL46" s="126"/>
      <c r="AM46" s="74"/>
    </row>
    <row r="47" spans="1:39" ht="30" customHeight="1" x14ac:dyDescent="0.25">
      <c r="A47" s="264"/>
      <c r="B47" s="162" t="s">
        <v>365</v>
      </c>
      <c r="C47" s="158" t="s">
        <v>593</v>
      </c>
      <c r="D47" s="158" t="s">
        <v>594</v>
      </c>
      <c r="E47" s="158" t="s">
        <v>595</v>
      </c>
      <c r="F47" s="159">
        <v>44927</v>
      </c>
      <c r="G47" s="159">
        <v>46478</v>
      </c>
      <c r="H47" s="158" t="s">
        <v>392</v>
      </c>
      <c r="I47" s="161">
        <v>0</v>
      </c>
      <c r="J47" s="158" t="s">
        <v>596</v>
      </c>
      <c r="K47" s="158" t="s">
        <v>591</v>
      </c>
      <c r="L47" s="158" t="s">
        <v>372</v>
      </c>
      <c r="M47" s="158" t="s">
        <v>597</v>
      </c>
      <c r="N47" s="45"/>
      <c r="O47" s="45"/>
      <c r="P47" s="45"/>
      <c r="Q47" s="45"/>
      <c r="R47" s="45" t="s">
        <v>128</v>
      </c>
      <c r="S47" s="45"/>
      <c r="T47" s="47"/>
      <c r="U47" s="158" t="s">
        <v>1164</v>
      </c>
      <c r="V47" s="158" t="s">
        <v>1165</v>
      </c>
      <c r="W47" s="158"/>
      <c r="X47" s="158"/>
      <c r="Y47" s="158"/>
      <c r="Z47" s="158"/>
      <c r="AA47" s="158"/>
      <c r="AB47" s="158"/>
      <c r="AC47" s="158"/>
      <c r="AD47" s="158"/>
      <c r="AE47" s="158"/>
      <c r="AF47" s="158"/>
      <c r="AG47" s="158"/>
      <c r="AH47" s="158"/>
      <c r="AI47" s="158"/>
      <c r="AJ47" s="158"/>
      <c r="AK47" s="45"/>
      <c r="AL47" s="126"/>
      <c r="AM47" s="74"/>
    </row>
    <row r="48" spans="1:39" ht="30" customHeight="1" x14ac:dyDescent="0.25">
      <c r="A48" s="263" t="s">
        <v>813</v>
      </c>
      <c r="B48" s="162" t="s">
        <v>161</v>
      </c>
      <c r="C48" s="163" t="s">
        <v>598</v>
      </c>
      <c r="D48" s="163" t="s">
        <v>599</v>
      </c>
      <c r="E48" s="163" t="s">
        <v>600</v>
      </c>
      <c r="F48" s="164">
        <v>44927</v>
      </c>
      <c r="G48" s="164">
        <v>45992</v>
      </c>
      <c r="H48" s="163" t="s">
        <v>601</v>
      </c>
      <c r="I48" s="166" t="s">
        <v>602</v>
      </c>
      <c r="J48" s="163" t="s">
        <v>1057</v>
      </c>
      <c r="K48" s="163" t="s">
        <v>604</v>
      </c>
      <c r="L48" s="163" t="s">
        <v>372</v>
      </c>
      <c r="M48" s="163" t="s">
        <v>605</v>
      </c>
      <c r="N48" s="45"/>
      <c r="O48" s="45"/>
      <c r="P48" s="45"/>
      <c r="Q48" s="45"/>
      <c r="R48" s="45" t="s">
        <v>128</v>
      </c>
      <c r="S48" s="45"/>
      <c r="T48" s="47"/>
      <c r="U48" s="163" t="s">
        <v>1166</v>
      </c>
      <c r="V48" s="163"/>
      <c r="W48" s="163" t="s">
        <v>1167</v>
      </c>
      <c r="X48" s="163" t="s">
        <v>1168</v>
      </c>
      <c r="Y48" s="163" t="s">
        <v>1169</v>
      </c>
      <c r="Z48" s="163"/>
      <c r="AA48" s="163"/>
      <c r="AB48" s="163"/>
      <c r="AC48" s="163"/>
      <c r="AD48" s="163"/>
      <c r="AE48" s="163"/>
      <c r="AF48" s="163"/>
      <c r="AG48" s="163"/>
      <c r="AH48" s="163"/>
      <c r="AI48" s="163"/>
      <c r="AJ48" s="163" t="s">
        <v>1170</v>
      </c>
      <c r="AK48" s="45"/>
      <c r="AL48" s="126"/>
      <c r="AM48" s="74"/>
    </row>
    <row r="49" spans="1:39" ht="30" customHeight="1" x14ac:dyDescent="0.25">
      <c r="A49" s="254"/>
      <c r="B49" s="162" t="s">
        <v>163</v>
      </c>
      <c r="C49" s="163" t="s">
        <v>606</v>
      </c>
      <c r="D49" s="163" t="s">
        <v>607</v>
      </c>
      <c r="E49" s="163" t="s">
        <v>608</v>
      </c>
      <c r="F49" s="164">
        <v>45139</v>
      </c>
      <c r="G49" s="164">
        <v>45901</v>
      </c>
      <c r="H49" s="163" t="s">
        <v>609</v>
      </c>
      <c r="I49" s="166" t="s">
        <v>393</v>
      </c>
      <c r="J49" s="163" t="s">
        <v>1058</v>
      </c>
      <c r="K49" s="163" t="s">
        <v>611</v>
      </c>
      <c r="L49" s="163" t="s">
        <v>372</v>
      </c>
      <c r="M49" s="163" t="s">
        <v>612</v>
      </c>
      <c r="N49" s="45"/>
      <c r="O49" s="45"/>
      <c r="P49" s="45"/>
      <c r="Q49" s="45"/>
      <c r="R49" s="45" t="s">
        <v>128</v>
      </c>
      <c r="S49" s="45"/>
      <c r="T49" s="47"/>
      <c r="U49" s="163" t="s">
        <v>1171</v>
      </c>
      <c r="V49" s="163"/>
      <c r="W49" s="163"/>
      <c r="X49" s="163"/>
      <c r="Y49" s="163" t="s">
        <v>1172</v>
      </c>
      <c r="Z49" s="163" t="s">
        <v>927</v>
      </c>
      <c r="AA49" s="163"/>
      <c r="AB49" s="163"/>
      <c r="AC49" s="163"/>
      <c r="AD49" s="163"/>
      <c r="AE49" s="163"/>
      <c r="AF49" s="163"/>
      <c r="AG49" s="163"/>
      <c r="AH49" s="163"/>
      <c r="AI49" s="163"/>
      <c r="AJ49" s="163"/>
      <c r="AK49" s="45"/>
      <c r="AL49" s="126"/>
      <c r="AM49" s="74"/>
    </row>
    <row r="50" spans="1:39" ht="30" customHeight="1" x14ac:dyDescent="0.25">
      <c r="A50" s="254"/>
      <c r="B50" s="162" t="s">
        <v>164</v>
      </c>
      <c r="C50" s="163" t="s">
        <v>613</v>
      </c>
      <c r="D50" s="163" t="s">
        <v>1059</v>
      </c>
      <c r="E50" s="163"/>
      <c r="F50" s="164">
        <v>44927</v>
      </c>
      <c r="G50" s="164">
        <v>45627</v>
      </c>
      <c r="H50" s="163" t="s">
        <v>615</v>
      </c>
      <c r="I50" s="166" t="s">
        <v>461</v>
      </c>
      <c r="J50" s="163" t="s">
        <v>616</v>
      </c>
      <c r="K50" s="163" t="s">
        <v>514</v>
      </c>
      <c r="L50" s="163" t="s">
        <v>372</v>
      </c>
      <c r="M50" s="163" t="s">
        <v>1060</v>
      </c>
      <c r="N50" s="45"/>
      <c r="O50" s="45"/>
      <c r="P50" s="45" t="s">
        <v>128</v>
      </c>
      <c r="Q50" s="45"/>
      <c r="R50" s="45"/>
      <c r="S50" s="45"/>
      <c r="T50" s="47"/>
      <c r="U50" s="163" t="s">
        <v>1173</v>
      </c>
      <c r="V50" s="163"/>
      <c r="W50" s="163"/>
      <c r="X50" s="163"/>
      <c r="Y50" s="163"/>
      <c r="Z50" s="163"/>
      <c r="AA50" s="163"/>
      <c r="AB50" s="163"/>
      <c r="AC50" s="163"/>
      <c r="AD50" s="176">
        <v>46082</v>
      </c>
      <c r="AE50" s="163" t="s">
        <v>1174</v>
      </c>
      <c r="AF50" s="163"/>
      <c r="AG50" s="158" t="s">
        <v>1096</v>
      </c>
      <c r="AH50" s="163"/>
      <c r="AI50" s="163"/>
      <c r="AJ50" s="163"/>
      <c r="AK50" s="45"/>
      <c r="AL50" s="126"/>
      <c r="AM50" s="74"/>
    </row>
    <row r="51" spans="1:39" ht="30" customHeight="1" x14ac:dyDescent="0.25">
      <c r="A51" s="263" t="s">
        <v>812</v>
      </c>
      <c r="B51" s="162" t="s">
        <v>178</v>
      </c>
      <c r="C51" s="163" t="s">
        <v>618</v>
      </c>
      <c r="D51" s="163" t="s">
        <v>619</v>
      </c>
      <c r="E51" s="163" t="s">
        <v>620</v>
      </c>
      <c r="F51" s="164">
        <v>44927</v>
      </c>
      <c r="G51" s="164">
        <v>45627</v>
      </c>
      <c r="H51" s="163" t="s">
        <v>621</v>
      </c>
      <c r="I51" s="166" t="s">
        <v>622</v>
      </c>
      <c r="J51" s="163" t="s">
        <v>1061</v>
      </c>
      <c r="K51" s="163" t="s">
        <v>624</v>
      </c>
      <c r="L51" s="163" t="s">
        <v>372</v>
      </c>
      <c r="M51" s="163" t="s">
        <v>625</v>
      </c>
      <c r="N51" s="45"/>
      <c r="O51" s="45"/>
      <c r="P51" s="45"/>
      <c r="Q51" s="45"/>
      <c r="R51" s="45" t="s">
        <v>128</v>
      </c>
      <c r="S51" s="45"/>
      <c r="T51" s="47"/>
      <c r="U51" s="163" t="s">
        <v>1175</v>
      </c>
      <c r="V51" s="163"/>
      <c r="W51" s="163"/>
      <c r="X51" s="163" t="s">
        <v>1176</v>
      </c>
      <c r="Y51" s="163" t="s">
        <v>1177</v>
      </c>
      <c r="Z51" s="163"/>
      <c r="AA51" s="163"/>
      <c r="AB51" s="163"/>
      <c r="AC51" s="163"/>
      <c r="AD51" s="176">
        <v>46722</v>
      </c>
      <c r="AE51" s="163"/>
      <c r="AF51" s="163"/>
      <c r="AG51" s="163"/>
      <c r="AH51" s="163"/>
      <c r="AI51" s="163"/>
      <c r="AJ51" s="163"/>
      <c r="AK51" s="45"/>
      <c r="AL51" s="126"/>
      <c r="AM51" s="74"/>
    </row>
    <row r="52" spans="1:39" ht="30" customHeight="1" x14ac:dyDescent="0.25">
      <c r="A52" s="254"/>
      <c r="B52" s="162" t="s">
        <v>180</v>
      </c>
      <c r="C52" s="163" t="s">
        <v>626</v>
      </c>
      <c r="D52" s="163" t="s">
        <v>627</v>
      </c>
      <c r="E52" s="163" t="s">
        <v>628</v>
      </c>
      <c r="F52" s="164">
        <v>45292</v>
      </c>
      <c r="G52" s="164">
        <v>45627</v>
      </c>
      <c r="H52" s="163" t="s">
        <v>400</v>
      </c>
      <c r="I52" s="166">
        <v>0</v>
      </c>
      <c r="J52" s="163" t="s">
        <v>1062</v>
      </c>
      <c r="K52" s="163"/>
      <c r="L52" s="163" t="s">
        <v>372</v>
      </c>
      <c r="M52" s="167" t="s">
        <v>630</v>
      </c>
      <c r="N52" s="45"/>
      <c r="O52" s="45"/>
      <c r="P52" s="45"/>
      <c r="Q52" s="45"/>
      <c r="R52" s="45" t="s">
        <v>128</v>
      </c>
      <c r="S52" s="45"/>
      <c r="T52" s="47"/>
      <c r="U52" s="163" t="s">
        <v>1178</v>
      </c>
      <c r="V52" s="163" t="s">
        <v>1179</v>
      </c>
      <c r="W52" s="163" t="s">
        <v>1180</v>
      </c>
      <c r="X52" s="163" t="s">
        <v>1181</v>
      </c>
      <c r="Y52" s="163"/>
      <c r="Z52" s="163"/>
      <c r="AA52" s="163"/>
      <c r="AB52" s="163"/>
      <c r="AC52" s="163"/>
      <c r="AD52" s="176">
        <v>46722</v>
      </c>
      <c r="AE52" s="163"/>
      <c r="AF52" s="163"/>
      <c r="AG52" s="158" t="s">
        <v>1096</v>
      </c>
      <c r="AH52" s="163"/>
      <c r="AI52" s="163"/>
      <c r="AJ52" s="163"/>
      <c r="AK52" s="45"/>
      <c r="AL52" s="126"/>
      <c r="AM52" s="74"/>
    </row>
    <row r="53" spans="1:39" ht="30" customHeight="1" x14ac:dyDescent="0.25">
      <c r="A53" s="254"/>
      <c r="B53" s="162" t="s">
        <v>181</v>
      </c>
      <c r="C53" s="163" t="s">
        <v>631</v>
      </c>
      <c r="D53" s="163" t="s">
        <v>1063</v>
      </c>
      <c r="E53" s="163"/>
      <c r="F53" s="164">
        <v>45078</v>
      </c>
      <c r="G53" s="164">
        <v>46508</v>
      </c>
      <c r="H53" s="163" t="s">
        <v>633</v>
      </c>
      <c r="I53" s="166" t="s">
        <v>634</v>
      </c>
      <c r="J53" s="163" t="s">
        <v>635</v>
      </c>
      <c r="K53" s="163" t="s">
        <v>636</v>
      </c>
      <c r="L53" s="163" t="s">
        <v>637</v>
      </c>
      <c r="M53" s="163" t="s">
        <v>638</v>
      </c>
      <c r="N53" s="45"/>
      <c r="O53" s="45"/>
      <c r="P53" s="45"/>
      <c r="Q53" s="45" t="s">
        <v>128</v>
      </c>
      <c r="R53" s="45"/>
      <c r="S53" s="45"/>
      <c r="T53" s="47"/>
      <c r="U53" s="163" t="s">
        <v>1182</v>
      </c>
      <c r="V53" s="163"/>
      <c r="W53" s="163"/>
      <c r="X53" s="163"/>
      <c r="Y53" s="163" t="s">
        <v>1183</v>
      </c>
      <c r="Z53" s="163"/>
      <c r="AA53" s="163"/>
      <c r="AB53" s="163"/>
      <c r="AC53" s="163"/>
      <c r="AD53" s="163"/>
      <c r="AE53" s="163"/>
      <c r="AF53" s="163"/>
      <c r="AG53" s="163"/>
      <c r="AH53" s="163"/>
      <c r="AI53" s="163"/>
      <c r="AJ53" s="163"/>
      <c r="AK53" s="45"/>
      <c r="AL53" s="126"/>
      <c r="AM53" s="74"/>
    </row>
    <row r="54" spans="1:39" ht="30" customHeight="1" x14ac:dyDescent="0.25">
      <c r="A54" s="254"/>
      <c r="B54" s="162" t="s">
        <v>182</v>
      </c>
      <c r="C54" s="163" t="s">
        <v>639</v>
      </c>
      <c r="D54" s="163" t="s">
        <v>1064</v>
      </c>
      <c r="E54" s="163" t="s">
        <v>641</v>
      </c>
      <c r="F54" s="164">
        <v>45292</v>
      </c>
      <c r="G54" s="164">
        <v>45992</v>
      </c>
      <c r="H54" s="163" t="s">
        <v>400</v>
      </c>
      <c r="I54" s="166">
        <v>0</v>
      </c>
      <c r="J54" s="163" t="s">
        <v>1065</v>
      </c>
      <c r="K54" s="163" t="s">
        <v>643</v>
      </c>
      <c r="L54" s="163" t="s">
        <v>372</v>
      </c>
      <c r="M54" s="167" t="s">
        <v>644</v>
      </c>
      <c r="N54" s="45"/>
      <c r="O54" s="45"/>
      <c r="P54" s="45"/>
      <c r="Q54" s="45" t="s">
        <v>128</v>
      </c>
      <c r="R54" s="45"/>
      <c r="S54" s="45"/>
      <c r="T54" s="47"/>
      <c r="U54" s="163" t="s">
        <v>1184</v>
      </c>
      <c r="V54" s="163"/>
      <c r="W54" s="163"/>
      <c r="X54" s="163"/>
      <c r="Y54" s="163" t="s">
        <v>1185</v>
      </c>
      <c r="Z54" s="163"/>
      <c r="AA54" s="163"/>
      <c r="AB54" s="163"/>
      <c r="AC54" s="163"/>
      <c r="AD54" s="163"/>
      <c r="AE54" s="163"/>
      <c r="AF54" s="163"/>
      <c r="AG54" s="163"/>
      <c r="AH54" s="163"/>
      <c r="AI54" s="163"/>
      <c r="AJ54" s="163"/>
      <c r="AK54" s="45"/>
      <c r="AL54" s="126"/>
      <c r="AM54" s="74"/>
    </row>
    <row r="55" spans="1:39" ht="30" customHeight="1" x14ac:dyDescent="0.25">
      <c r="A55" s="263" t="s">
        <v>811</v>
      </c>
      <c r="B55" s="162" t="s">
        <v>195</v>
      </c>
      <c r="C55" s="163" t="s">
        <v>645</v>
      </c>
      <c r="D55" s="163" t="s">
        <v>646</v>
      </c>
      <c r="E55" s="163" t="s">
        <v>647</v>
      </c>
      <c r="F55" s="164">
        <v>44927</v>
      </c>
      <c r="G55" s="164">
        <v>46539</v>
      </c>
      <c r="H55" s="163" t="s">
        <v>648</v>
      </c>
      <c r="I55" s="166" t="s">
        <v>649</v>
      </c>
      <c r="J55" s="163" t="s">
        <v>1066</v>
      </c>
      <c r="K55" s="163" t="s">
        <v>651</v>
      </c>
      <c r="L55" s="163" t="s">
        <v>665</v>
      </c>
      <c r="M55" s="163" t="s">
        <v>653</v>
      </c>
      <c r="N55" s="45"/>
      <c r="O55" s="45"/>
      <c r="P55" s="45"/>
      <c r="Q55" s="45"/>
      <c r="R55" s="45" t="s">
        <v>128</v>
      </c>
      <c r="S55" s="45"/>
      <c r="T55" s="47"/>
      <c r="U55" s="163" t="s">
        <v>1186</v>
      </c>
      <c r="V55" s="163"/>
      <c r="W55" s="163" t="s">
        <v>1187</v>
      </c>
      <c r="X55" s="163" t="s">
        <v>1188</v>
      </c>
      <c r="Y55" s="163" t="s">
        <v>1189</v>
      </c>
      <c r="Z55" s="163"/>
      <c r="AA55" s="163"/>
      <c r="AB55" s="163"/>
      <c r="AC55" s="163"/>
      <c r="AD55" s="163"/>
      <c r="AE55" s="163"/>
      <c r="AF55" s="163"/>
      <c r="AG55" s="163"/>
      <c r="AH55" s="163"/>
      <c r="AI55" s="163"/>
      <c r="AJ55" s="163"/>
      <c r="AK55" s="45"/>
      <c r="AL55" s="126"/>
      <c r="AM55" s="74"/>
    </row>
    <row r="56" spans="1:39" ht="30" customHeight="1" x14ac:dyDescent="0.25">
      <c r="A56" s="254"/>
      <c r="B56" s="162" t="s">
        <v>197</v>
      </c>
      <c r="C56" s="163" t="s">
        <v>654</v>
      </c>
      <c r="D56" s="163" t="s">
        <v>1067</v>
      </c>
      <c r="E56" s="163" t="s">
        <v>656</v>
      </c>
      <c r="F56" s="164">
        <v>44927</v>
      </c>
      <c r="G56" s="164">
        <v>46539</v>
      </c>
      <c r="H56" s="163" t="s">
        <v>657</v>
      </c>
      <c r="I56" s="166" t="s">
        <v>449</v>
      </c>
      <c r="J56" s="163" t="s">
        <v>658</v>
      </c>
      <c r="K56" s="163" t="s">
        <v>659</v>
      </c>
      <c r="L56" s="163" t="s">
        <v>660</v>
      </c>
      <c r="M56" s="163"/>
      <c r="N56" s="45"/>
      <c r="O56" s="45"/>
      <c r="P56" s="45" t="s">
        <v>128</v>
      </c>
      <c r="Q56" s="45"/>
      <c r="R56" s="45"/>
      <c r="S56" s="45"/>
      <c r="T56" s="47"/>
      <c r="U56" s="163" t="s">
        <v>1190</v>
      </c>
      <c r="V56" s="163" t="s">
        <v>1191</v>
      </c>
      <c r="W56" s="163"/>
      <c r="X56" s="163"/>
      <c r="Y56" s="163" t="s">
        <v>1192</v>
      </c>
      <c r="Z56" s="163"/>
      <c r="AA56" s="163"/>
      <c r="AB56" s="163"/>
      <c r="AC56" s="163"/>
      <c r="AD56" s="163"/>
      <c r="AE56" s="163"/>
      <c r="AF56" s="163"/>
      <c r="AG56" s="163" t="s">
        <v>1193</v>
      </c>
      <c r="AH56" s="163"/>
      <c r="AI56" s="163"/>
      <c r="AJ56" s="163"/>
      <c r="AK56" s="45"/>
      <c r="AL56" s="126"/>
      <c r="AM56" s="74"/>
    </row>
    <row r="57" spans="1:39" ht="30" customHeight="1" x14ac:dyDescent="0.25">
      <c r="A57" s="254"/>
      <c r="B57" s="162" t="s">
        <v>198</v>
      </c>
      <c r="C57" s="163" t="s">
        <v>661</v>
      </c>
      <c r="D57" s="163" t="s">
        <v>1068</v>
      </c>
      <c r="E57" s="163" t="s">
        <v>490</v>
      </c>
      <c r="F57" s="164">
        <v>44927</v>
      </c>
      <c r="G57" s="164">
        <v>46722</v>
      </c>
      <c r="H57" s="163" t="s">
        <v>663</v>
      </c>
      <c r="I57" s="166">
        <v>0</v>
      </c>
      <c r="J57" s="163"/>
      <c r="K57" s="163" t="s">
        <v>664</v>
      </c>
      <c r="L57" s="163" t="s">
        <v>665</v>
      </c>
      <c r="M57" s="163" t="s">
        <v>666</v>
      </c>
      <c r="N57" s="45"/>
      <c r="O57" s="45"/>
      <c r="P57" s="45" t="s">
        <v>128</v>
      </c>
      <c r="Q57" s="45"/>
      <c r="R57" s="45"/>
      <c r="S57" s="45"/>
      <c r="T57" s="47"/>
      <c r="U57" s="163"/>
      <c r="V57" s="163"/>
      <c r="W57" s="163"/>
      <c r="X57" s="163"/>
      <c r="Y57" s="163"/>
      <c r="Z57" s="163"/>
      <c r="AA57" s="163"/>
      <c r="AB57" s="163"/>
      <c r="AC57" s="163"/>
      <c r="AD57" s="163"/>
      <c r="AE57" s="163"/>
      <c r="AF57" s="163"/>
      <c r="AG57" s="163"/>
      <c r="AH57" s="163"/>
      <c r="AI57" s="163"/>
      <c r="AJ57" s="163"/>
      <c r="AK57" s="45"/>
      <c r="AL57" s="126"/>
      <c r="AM57" s="74"/>
    </row>
    <row r="58" spans="1:39" ht="30" customHeight="1" x14ac:dyDescent="0.25">
      <c r="A58" s="254"/>
      <c r="B58" s="162" t="s">
        <v>199</v>
      </c>
      <c r="C58" s="163" t="s">
        <v>956</v>
      </c>
      <c r="D58" s="163" t="s">
        <v>668</v>
      </c>
      <c r="E58" s="163" t="s">
        <v>669</v>
      </c>
      <c r="F58" s="164">
        <v>45292</v>
      </c>
      <c r="G58" s="164">
        <v>46722</v>
      </c>
      <c r="H58" s="163" t="s">
        <v>663</v>
      </c>
      <c r="I58" s="166" t="s">
        <v>385</v>
      </c>
      <c r="J58" s="163" t="s">
        <v>546</v>
      </c>
      <c r="K58" s="163" t="s">
        <v>553</v>
      </c>
      <c r="L58" s="163" t="s">
        <v>660</v>
      </c>
      <c r="M58" s="163"/>
      <c r="N58" s="45"/>
      <c r="O58" s="45"/>
      <c r="P58" s="45"/>
      <c r="Q58" s="45"/>
      <c r="R58" s="45" t="s">
        <v>128</v>
      </c>
      <c r="S58" s="45"/>
      <c r="T58" s="47"/>
      <c r="U58" s="163" t="s">
        <v>1194</v>
      </c>
      <c r="V58" s="163"/>
      <c r="W58" s="163"/>
      <c r="X58" s="163"/>
      <c r="Y58" s="163"/>
      <c r="Z58" s="163"/>
      <c r="AA58" s="163"/>
      <c r="AB58" s="163"/>
      <c r="AC58" s="163"/>
      <c r="AD58" s="178"/>
      <c r="AE58" s="163"/>
      <c r="AF58" s="163"/>
      <c r="AG58" s="163"/>
      <c r="AH58" s="163"/>
      <c r="AI58" s="163"/>
      <c r="AJ58" s="163"/>
      <c r="AK58" s="45"/>
      <c r="AL58" s="126"/>
      <c r="AM58" s="74"/>
    </row>
    <row r="59" spans="1:39" ht="30" customHeight="1" x14ac:dyDescent="0.25">
      <c r="A59" s="254"/>
      <c r="B59" s="162" t="s">
        <v>200</v>
      </c>
      <c r="C59" s="163" t="s">
        <v>670</v>
      </c>
      <c r="D59" s="163" t="s">
        <v>671</v>
      </c>
      <c r="E59" s="163" t="s">
        <v>672</v>
      </c>
      <c r="F59" s="164">
        <v>45078</v>
      </c>
      <c r="G59" s="164">
        <v>46508</v>
      </c>
      <c r="H59" s="163" t="s">
        <v>673</v>
      </c>
      <c r="I59" s="166" t="s">
        <v>424</v>
      </c>
      <c r="J59" s="163" t="s">
        <v>674</v>
      </c>
      <c r="K59" s="163" t="s">
        <v>675</v>
      </c>
      <c r="L59" s="163" t="s">
        <v>676</v>
      </c>
      <c r="M59" s="163" t="s">
        <v>677</v>
      </c>
      <c r="N59" s="45"/>
      <c r="O59" s="45"/>
      <c r="P59" s="45"/>
      <c r="Q59" s="45" t="s">
        <v>128</v>
      </c>
      <c r="R59" s="45"/>
      <c r="S59" s="45"/>
      <c r="T59" s="47" t="s">
        <v>112</v>
      </c>
      <c r="U59" s="163" t="s">
        <v>1195</v>
      </c>
      <c r="V59" s="163"/>
      <c r="W59" s="163"/>
      <c r="X59" s="163"/>
      <c r="Y59" s="163"/>
      <c r="Z59" s="163"/>
      <c r="AA59" s="163"/>
      <c r="AB59" s="163"/>
      <c r="AC59" s="163"/>
      <c r="AD59" s="163"/>
      <c r="AE59" s="163"/>
      <c r="AF59" s="163"/>
      <c r="AG59" s="163"/>
      <c r="AH59" s="163"/>
      <c r="AI59" s="163"/>
      <c r="AJ59" s="163"/>
      <c r="AK59" s="45"/>
      <c r="AL59" s="126"/>
      <c r="AM59" s="74"/>
    </row>
    <row r="60" spans="1:39" ht="30" customHeight="1" x14ac:dyDescent="0.25">
      <c r="A60" s="254"/>
      <c r="B60" s="162" t="s">
        <v>201</v>
      </c>
      <c r="C60" s="163" t="s">
        <v>1069</v>
      </c>
      <c r="D60" s="163" t="s">
        <v>679</v>
      </c>
      <c r="E60" s="163" t="s">
        <v>680</v>
      </c>
      <c r="F60" s="164">
        <v>45078</v>
      </c>
      <c r="G60" s="164">
        <v>46569</v>
      </c>
      <c r="H60" s="163" t="s">
        <v>681</v>
      </c>
      <c r="I60" s="166" t="s">
        <v>682</v>
      </c>
      <c r="J60" s="163" t="s">
        <v>683</v>
      </c>
      <c r="K60" s="163" t="s">
        <v>684</v>
      </c>
      <c r="L60" s="163" t="s">
        <v>665</v>
      </c>
      <c r="M60" s="163" t="s">
        <v>685</v>
      </c>
      <c r="N60" s="45"/>
      <c r="O60" s="45"/>
      <c r="P60" s="45" t="s">
        <v>128</v>
      </c>
      <c r="Q60" s="45"/>
      <c r="R60" s="45"/>
      <c r="S60" s="45"/>
      <c r="T60" s="47"/>
      <c r="U60" s="163" t="s">
        <v>1190</v>
      </c>
      <c r="V60" s="163"/>
      <c r="W60" s="163"/>
      <c r="X60" s="163"/>
      <c r="Y60" s="163"/>
      <c r="Z60" s="163"/>
      <c r="AA60" s="163"/>
      <c r="AB60" s="163"/>
      <c r="AC60" s="163"/>
      <c r="AD60" s="163"/>
      <c r="AE60" s="163" t="s">
        <v>1196</v>
      </c>
      <c r="AF60" s="163"/>
      <c r="AG60" s="163"/>
      <c r="AH60" s="163"/>
      <c r="AI60" s="163"/>
      <c r="AJ60" s="163"/>
      <c r="AK60" s="45"/>
      <c r="AL60" s="126"/>
      <c r="AM60" s="74"/>
    </row>
    <row r="61" spans="1:39" ht="30" customHeight="1" x14ac:dyDescent="0.25">
      <c r="A61" s="263" t="s">
        <v>810</v>
      </c>
      <c r="B61" s="162" t="s">
        <v>212</v>
      </c>
      <c r="C61" s="163" t="s">
        <v>686</v>
      </c>
      <c r="D61" s="163" t="s">
        <v>687</v>
      </c>
      <c r="E61" s="163" t="s">
        <v>688</v>
      </c>
      <c r="F61" s="164">
        <v>44927</v>
      </c>
      <c r="G61" s="164">
        <v>46722</v>
      </c>
      <c r="H61" s="163" t="s">
        <v>615</v>
      </c>
      <c r="I61" s="166" t="s">
        <v>689</v>
      </c>
      <c r="J61" s="163" t="s">
        <v>1070</v>
      </c>
      <c r="K61" s="163" t="s">
        <v>691</v>
      </c>
      <c r="L61" s="163" t="s">
        <v>372</v>
      </c>
      <c r="M61" s="163" t="s">
        <v>692</v>
      </c>
      <c r="N61" s="45"/>
      <c r="O61" s="45"/>
      <c r="P61" s="45"/>
      <c r="Q61" s="45"/>
      <c r="R61" s="45" t="s">
        <v>128</v>
      </c>
      <c r="S61" s="45"/>
      <c r="T61" s="47"/>
      <c r="U61" s="163" t="s">
        <v>1197</v>
      </c>
      <c r="V61" s="163"/>
      <c r="W61" s="163" t="s">
        <v>1198</v>
      </c>
      <c r="X61" s="163" t="s">
        <v>1199</v>
      </c>
      <c r="Y61" s="163" t="s">
        <v>1200</v>
      </c>
      <c r="Z61" s="163"/>
      <c r="AA61" s="163"/>
      <c r="AB61" s="163"/>
      <c r="AC61" s="163"/>
      <c r="AD61" s="163"/>
      <c r="AE61" s="163"/>
      <c r="AF61" s="163"/>
      <c r="AG61" s="158" t="s">
        <v>1096</v>
      </c>
      <c r="AH61" s="163"/>
      <c r="AI61" s="163"/>
      <c r="AJ61" s="163"/>
      <c r="AK61" s="45"/>
      <c r="AL61" s="126"/>
      <c r="AM61" s="74"/>
    </row>
    <row r="62" spans="1:39" ht="30" customHeight="1" x14ac:dyDescent="0.25">
      <c r="A62" s="254"/>
      <c r="B62" s="162" t="s">
        <v>214</v>
      </c>
      <c r="C62" s="163" t="s">
        <v>693</v>
      </c>
      <c r="D62" s="163" t="s">
        <v>694</v>
      </c>
      <c r="E62" s="163" t="s">
        <v>695</v>
      </c>
      <c r="F62" s="164">
        <v>44927</v>
      </c>
      <c r="G62" s="164">
        <v>45627</v>
      </c>
      <c r="H62" s="163" t="s">
        <v>615</v>
      </c>
      <c r="I62" s="166" t="s">
        <v>696</v>
      </c>
      <c r="J62" s="163" t="s">
        <v>1071</v>
      </c>
      <c r="K62" s="163" t="s">
        <v>698</v>
      </c>
      <c r="L62" s="163" t="s">
        <v>372</v>
      </c>
      <c r="M62" s="163" t="s">
        <v>699</v>
      </c>
      <c r="N62" s="45"/>
      <c r="O62" s="45"/>
      <c r="P62" s="45" t="s">
        <v>128</v>
      </c>
      <c r="Q62" s="45"/>
      <c r="R62" s="45"/>
      <c r="S62" s="45"/>
      <c r="T62" s="47"/>
      <c r="U62" s="163"/>
      <c r="V62" s="163"/>
      <c r="W62" s="163"/>
      <c r="X62" s="163"/>
      <c r="Y62" s="163"/>
      <c r="Z62" s="163"/>
      <c r="AA62" s="163"/>
      <c r="AB62" s="163"/>
      <c r="AC62" s="163"/>
      <c r="AD62" s="176">
        <v>46082</v>
      </c>
      <c r="AE62" s="163"/>
      <c r="AF62" s="163"/>
      <c r="AG62" s="158" t="s">
        <v>1096</v>
      </c>
      <c r="AH62" s="163"/>
      <c r="AI62" s="163"/>
      <c r="AJ62" s="163"/>
      <c r="AK62" s="45"/>
      <c r="AL62" s="126"/>
      <c r="AM62" s="74"/>
    </row>
    <row r="63" spans="1:39" ht="30" customHeight="1" x14ac:dyDescent="0.25">
      <c r="A63" s="254"/>
      <c r="B63" s="162" t="s">
        <v>215</v>
      </c>
      <c r="C63" s="163" t="s">
        <v>700</v>
      </c>
      <c r="D63" s="163" t="s">
        <v>701</v>
      </c>
      <c r="E63" s="163" t="s">
        <v>702</v>
      </c>
      <c r="F63" s="164">
        <v>44927</v>
      </c>
      <c r="G63" s="164">
        <v>45992</v>
      </c>
      <c r="H63" s="163" t="s">
        <v>407</v>
      </c>
      <c r="I63" s="166" t="s">
        <v>424</v>
      </c>
      <c r="J63" s="163" t="s">
        <v>1072</v>
      </c>
      <c r="K63" s="163" t="s">
        <v>704</v>
      </c>
      <c r="L63" s="163" t="s">
        <v>372</v>
      </c>
      <c r="M63" s="163" t="s">
        <v>705</v>
      </c>
      <c r="N63" s="45"/>
      <c r="O63" s="45"/>
      <c r="P63" s="45"/>
      <c r="Q63" s="45"/>
      <c r="R63" s="45" t="s">
        <v>128</v>
      </c>
      <c r="S63" s="45"/>
      <c r="T63" s="47"/>
      <c r="U63" s="163" t="s">
        <v>1201</v>
      </c>
      <c r="V63" s="163"/>
      <c r="W63" s="163" t="s">
        <v>1198</v>
      </c>
      <c r="X63" s="163" t="s">
        <v>1199</v>
      </c>
      <c r="Y63" s="163"/>
      <c r="Z63" s="163"/>
      <c r="AA63" s="163"/>
      <c r="AB63" s="163"/>
      <c r="AC63" s="163"/>
      <c r="AD63" s="163"/>
      <c r="AE63" s="163"/>
      <c r="AF63" s="163"/>
      <c r="AG63" s="163"/>
      <c r="AH63" s="163"/>
      <c r="AI63" s="163"/>
      <c r="AJ63" s="163"/>
      <c r="AK63" s="45"/>
      <c r="AL63" s="126"/>
      <c r="AM63" s="74"/>
    </row>
    <row r="64" spans="1:39" ht="30" customHeight="1" x14ac:dyDescent="0.25">
      <c r="A64" s="254"/>
      <c r="B64" s="162" t="s">
        <v>216</v>
      </c>
      <c r="C64" s="163" t="s">
        <v>706</v>
      </c>
      <c r="D64" s="163" t="s">
        <v>707</v>
      </c>
      <c r="E64" s="163" t="s">
        <v>708</v>
      </c>
      <c r="F64" s="164">
        <v>44927</v>
      </c>
      <c r="G64" s="164">
        <v>46539</v>
      </c>
      <c r="H64" s="163" t="s">
        <v>709</v>
      </c>
      <c r="I64" s="166" t="s">
        <v>449</v>
      </c>
      <c r="J64" s="163" t="s">
        <v>710</v>
      </c>
      <c r="K64" s="163" t="s">
        <v>711</v>
      </c>
      <c r="L64" s="163" t="s">
        <v>372</v>
      </c>
      <c r="M64" s="163" t="s">
        <v>712</v>
      </c>
      <c r="N64" s="45"/>
      <c r="O64" s="45"/>
      <c r="P64" s="45"/>
      <c r="Q64" s="45"/>
      <c r="R64" s="45" t="s">
        <v>128</v>
      </c>
      <c r="S64" s="45"/>
      <c r="T64" s="47"/>
      <c r="U64" s="163" t="s">
        <v>1202</v>
      </c>
      <c r="V64" s="163" t="s">
        <v>1203</v>
      </c>
      <c r="W64" s="163" t="s">
        <v>1204</v>
      </c>
      <c r="X64" s="163" t="s">
        <v>1205</v>
      </c>
      <c r="Y64" s="163" t="s">
        <v>1206</v>
      </c>
      <c r="Z64" s="163"/>
      <c r="AA64" s="163" t="s">
        <v>1207</v>
      </c>
      <c r="AB64" s="163" t="s">
        <v>1208</v>
      </c>
      <c r="AC64" s="163"/>
      <c r="AD64" s="163"/>
      <c r="AE64" s="163"/>
      <c r="AF64" s="163"/>
      <c r="AG64" s="158" t="s">
        <v>1096</v>
      </c>
      <c r="AH64" s="163"/>
      <c r="AI64" s="163"/>
      <c r="AJ64" s="163" t="s">
        <v>1209</v>
      </c>
      <c r="AK64" s="45"/>
      <c r="AL64" s="126"/>
      <c r="AM64" s="74"/>
    </row>
    <row r="65" spans="1:39" ht="30" customHeight="1" x14ac:dyDescent="0.25">
      <c r="A65" s="254"/>
      <c r="B65" s="162" t="s">
        <v>217</v>
      </c>
      <c r="C65" s="163" t="s">
        <v>713</v>
      </c>
      <c r="D65" s="163" t="s">
        <v>714</v>
      </c>
      <c r="E65" s="163"/>
      <c r="F65" s="164">
        <v>44927</v>
      </c>
      <c r="G65" s="164">
        <v>46722</v>
      </c>
      <c r="H65" s="163" t="s">
        <v>715</v>
      </c>
      <c r="I65" s="166" t="s">
        <v>716</v>
      </c>
      <c r="J65" s="163" t="s">
        <v>717</v>
      </c>
      <c r="K65" s="163" t="s">
        <v>718</v>
      </c>
      <c r="L65" s="163" t="s">
        <v>372</v>
      </c>
      <c r="M65" s="163"/>
      <c r="N65" s="45"/>
      <c r="O65" s="45"/>
      <c r="P65" s="45"/>
      <c r="Q65" s="45"/>
      <c r="R65" s="45" t="s">
        <v>128</v>
      </c>
      <c r="S65" s="45"/>
      <c r="T65" s="47"/>
      <c r="U65" s="163" t="s">
        <v>1210</v>
      </c>
      <c r="V65" s="163" t="s">
        <v>1211</v>
      </c>
      <c r="W65" s="163"/>
      <c r="X65" s="163"/>
      <c r="Y65" s="163" t="s">
        <v>1212</v>
      </c>
      <c r="Z65" s="163"/>
      <c r="AA65" s="163"/>
      <c r="AB65" s="163"/>
      <c r="AC65" s="163"/>
      <c r="AD65" s="163"/>
      <c r="AE65" s="163"/>
      <c r="AF65" s="163"/>
      <c r="AG65" s="163"/>
      <c r="AH65" s="163"/>
      <c r="AI65" s="163"/>
      <c r="AJ65" s="163"/>
      <c r="AK65" s="45"/>
      <c r="AL65" s="126"/>
      <c r="AM65" s="74"/>
    </row>
    <row r="66" spans="1:39" ht="30" customHeight="1" x14ac:dyDescent="0.25">
      <c r="A66" s="254"/>
      <c r="B66" s="162" t="s">
        <v>218</v>
      </c>
      <c r="C66" s="163" t="s">
        <v>719</v>
      </c>
      <c r="D66" s="163" t="s">
        <v>720</v>
      </c>
      <c r="E66" s="163"/>
      <c r="F66" s="164">
        <v>44927</v>
      </c>
      <c r="G66" s="164">
        <v>46539</v>
      </c>
      <c r="H66" s="163" t="s">
        <v>715</v>
      </c>
      <c r="I66" s="166" t="s">
        <v>498</v>
      </c>
      <c r="J66" s="163" t="s">
        <v>721</v>
      </c>
      <c r="K66" s="163" t="s">
        <v>372</v>
      </c>
      <c r="L66" s="163" t="s">
        <v>372</v>
      </c>
      <c r="M66" s="163" t="s">
        <v>722</v>
      </c>
      <c r="N66" s="45"/>
      <c r="O66" s="45"/>
      <c r="P66" s="45"/>
      <c r="Q66" s="45"/>
      <c r="R66" s="45" t="s">
        <v>128</v>
      </c>
      <c r="S66" s="45"/>
      <c r="T66" s="47"/>
      <c r="U66" s="163" t="s">
        <v>1213</v>
      </c>
      <c r="V66" s="163" t="s">
        <v>1214</v>
      </c>
      <c r="W66" s="163" t="s">
        <v>1198</v>
      </c>
      <c r="X66" s="163"/>
      <c r="Y66" s="163"/>
      <c r="Z66" s="163"/>
      <c r="AA66" s="163"/>
      <c r="AB66" s="163"/>
      <c r="AC66" s="163"/>
      <c r="AD66" s="163"/>
      <c r="AE66" s="163"/>
      <c r="AF66" s="163"/>
      <c r="AG66" s="163"/>
      <c r="AH66" s="163"/>
      <c r="AI66" s="163"/>
      <c r="AJ66" s="163"/>
      <c r="AK66" s="45"/>
      <c r="AL66" s="126"/>
      <c r="AM66" s="74"/>
    </row>
    <row r="67" spans="1:39" ht="30" customHeight="1" x14ac:dyDescent="0.25">
      <c r="A67" s="254"/>
      <c r="B67" s="162" t="s">
        <v>219</v>
      </c>
      <c r="C67" s="163" t="s">
        <v>723</v>
      </c>
      <c r="D67" s="163" t="s">
        <v>724</v>
      </c>
      <c r="E67" s="163" t="s">
        <v>725</v>
      </c>
      <c r="F67" s="164">
        <v>44927</v>
      </c>
      <c r="G67" s="164">
        <v>46539</v>
      </c>
      <c r="H67" s="163" t="s">
        <v>407</v>
      </c>
      <c r="I67" s="166" t="s">
        <v>455</v>
      </c>
      <c r="J67" s="163" t="s">
        <v>1073</v>
      </c>
      <c r="K67" s="163" t="s">
        <v>727</v>
      </c>
      <c r="L67" s="163" t="s">
        <v>372</v>
      </c>
      <c r="M67" s="163" t="s">
        <v>728</v>
      </c>
      <c r="N67" s="45"/>
      <c r="O67" s="45"/>
      <c r="P67" s="45"/>
      <c r="Q67" s="45"/>
      <c r="R67" s="45" t="s">
        <v>128</v>
      </c>
      <c r="S67" s="45"/>
      <c r="T67" s="47"/>
      <c r="U67" s="163" t="s">
        <v>1215</v>
      </c>
      <c r="V67" s="163" t="s">
        <v>1216</v>
      </c>
      <c r="W67" s="163"/>
      <c r="X67" s="163"/>
      <c r="Y67" s="163" t="s">
        <v>1217</v>
      </c>
      <c r="Z67" s="163"/>
      <c r="AA67" s="163"/>
      <c r="AB67" s="163"/>
      <c r="AC67" s="163"/>
      <c r="AD67" s="163"/>
      <c r="AE67" s="163"/>
      <c r="AF67" s="163"/>
      <c r="AG67" s="163"/>
      <c r="AH67" s="163"/>
      <c r="AI67" s="163"/>
      <c r="AJ67" s="163"/>
      <c r="AK67" s="45"/>
      <c r="AL67" s="126"/>
      <c r="AM67" s="74"/>
    </row>
    <row r="68" spans="1:39" ht="30" customHeight="1" x14ac:dyDescent="0.25">
      <c r="A68" s="254"/>
      <c r="B68" s="162" t="s">
        <v>220</v>
      </c>
      <c r="C68" s="163" t="s">
        <v>729</v>
      </c>
      <c r="D68" s="163" t="s">
        <v>730</v>
      </c>
      <c r="E68" s="163" t="s">
        <v>731</v>
      </c>
      <c r="F68" s="164">
        <v>45292</v>
      </c>
      <c r="G68" s="164">
        <v>45809</v>
      </c>
      <c r="H68" s="163" t="s">
        <v>732</v>
      </c>
      <c r="I68" s="166">
        <v>0</v>
      </c>
      <c r="J68" s="163" t="s">
        <v>1074</v>
      </c>
      <c r="K68" s="163" t="s">
        <v>371</v>
      </c>
      <c r="L68" s="163" t="s">
        <v>372</v>
      </c>
      <c r="M68" s="163" t="s">
        <v>734</v>
      </c>
      <c r="N68" s="45"/>
      <c r="O68" s="45"/>
      <c r="P68" s="45"/>
      <c r="Q68" s="45"/>
      <c r="R68" s="45" t="s">
        <v>128</v>
      </c>
      <c r="S68" s="45"/>
      <c r="T68" s="47"/>
      <c r="U68" s="163"/>
      <c r="V68" s="163"/>
      <c r="W68" s="163"/>
      <c r="X68" s="163"/>
      <c r="Y68" s="163"/>
      <c r="Z68" s="163"/>
      <c r="AA68" s="163"/>
      <c r="AB68" s="163"/>
      <c r="AC68" s="163"/>
      <c r="AD68" s="163"/>
      <c r="AE68" s="163"/>
      <c r="AF68" s="163"/>
      <c r="AG68" s="163"/>
      <c r="AH68" s="163"/>
      <c r="AI68" s="163"/>
      <c r="AJ68" s="163"/>
      <c r="AK68" s="45"/>
      <c r="AL68" s="126"/>
      <c r="AM68" s="74"/>
    </row>
    <row r="69" spans="1:39" ht="30" customHeight="1" x14ac:dyDescent="0.25">
      <c r="A69" s="263" t="s">
        <v>809</v>
      </c>
      <c r="B69" s="162" t="s">
        <v>229</v>
      </c>
      <c r="C69" s="163" t="s">
        <v>735</v>
      </c>
      <c r="D69" s="163" t="s">
        <v>736</v>
      </c>
      <c r="E69" s="163" t="s">
        <v>737</v>
      </c>
      <c r="F69" s="164">
        <v>44927</v>
      </c>
      <c r="G69" s="164">
        <v>45444</v>
      </c>
      <c r="H69" s="163" t="s">
        <v>738</v>
      </c>
      <c r="I69" s="166" t="s">
        <v>430</v>
      </c>
      <c r="J69" s="163" t="s">
        <v>739</v>
      </c>
      <c r="K69" s="163" t="s">
        <v>740</v>
      </c>
      <c r="L69" s="163" t="s">
        <v>676</v>
      </c>
      <c r="M69" s="163"/>
      <c r="N69" s="45"/>
      <c r="O69" s="45"/>
      <c r="P69" s="45"/>
      <c r="Q69" s="45"/>
      <c r="R69" s="45"/>
      <c r="S69" s="45" t="s">
        <v>128</v>
      </c>
      <c r="T69" s="47"/>
      <c r="U69" s="163" t="s">
        <v>1218</v>
      </c>
      <c r="V69" s="170" t="s">
        <v>1219</v>
      </c>
      <c r="W69" s="163"/>
      <c r="X69" s="163" t="s">
        <v>1220</v>
      </c>
      <c r="Y69" s="163"/>
      <c r="Z69" s="163"/>
      <c r="AA69" s="163"/>
      <c r="AB69" s="163"/>
      <c r="AC69" s="163"/>
      <c r="AD69" s="163"/>
      <c r="AE69" s="163"/>
      <c r="AF69" s="163"/>
      <c r="AG69" s="163"/>
      <c r="AH69" s="163"/>
      <c r="AI69" s="163"/>
      <c r="AJ69" s="163"/>
      <c r="AK69" s="45"/>
      <c r="AL69" s="126"/>
      <c r="AM69" s="74"/>
    </row>
    <row r="70" spans="1:39" ht="30" customHeight="1" x14ac:dyDescent="0.25">
      <c r="A70" s="254"/>
      <c r="B70" s="162" t="s">
        <v>231</v>
      </c>
      <c r="C70" s="163" t="s">
        <v>741</v>
      </c>
      <c r="D70" s="163" t="s">
        <v>742</v>
      </c>
      <c r="E70" s="163" t="s">
        <v>743</v>
      </c>
      <c r="F70" s="164">
        <v>44927</v>
      </c>
      <c r="G70" s="164">
        <v>46174</v>
      </c>
      <c r="H70" s="163" t="s">
        <v>744</v>
      </c>
      <c r="I70" s="166">
        <v>0</v>
      </c>
      <c r="J70" s="163" t="s">
        <v>1075</v>
      </c>
      <c r="K70" s="163" t="s">
        <v>740</v>
      </c>
      <c r="L70" s="163" t="s">
        <v>676</v>
      </c>
      <c r="M70" s="163" t="s">
        <v>746</v>
      </c>
      <c r="N70" s="45"/>
      <c r="O70" s="45"/>
      <c r="P70" s="45"/>
      <c r="Q70" s="45"/>
      <c r="R70" s="45" t="s">
        <v>128</v>
      </c>
      <c r="S70" s="45"/>
      <c r="T70" s="47"/>
      <c r="U70" s="163" t="s">
        <v>1221</v>
      </c>
      <c r="V70" s="163" t="s">
        <v>1222</v>
      </c>
      <c r="W70" s="163" t="s">
        <v>1129</v>
      </c>
      <c r="X70" s="163" t="s">
        <v>1223</v>
      </c>
      <c r="Y70" s="163" t="s">
        <v>1224</v>
      </c>
      <c r="Z70" s="163"/>
      <c r="AA70" s="163"/>
      <c r="AB70" s="163"/>
      <c r="AC70" s="163"/>
      <c r="AD70" s="163"/>
      <c r="AE70" s="163"/>
      <c r="AF70" s="163"/>
      <c r="AG70" s="163" t="s">
        <v>1225</v>
      </c>
      <c r="AH70" s="163"/>
      <c r="AI70" s="163"/>
      <c r="AJ70" s="163"/>
      <c r="AK70" s="45"/>
      <c r="AL70" s="126"/>
      <c r="AM70" s="74"/>
    </row>
    <row r="71" spans="1:39" ht="30" customHeight="1" x14ac:dyDescent="0.25">
      <c r="A71" s="254"/>
      <c r="B71" s="162" t="s">
        <v>232</v>
      </c>
      <c r="C71" s="163" t="s">
        <v>747</v>
      </c>
      <c r="D71" s="163" t="s">
        <v>748</v>
      </c>
      <c r="E71" s="163"/>
      <c r="F71" s="164">
        <v>45292</v>
      </c>
      <c r="G71" s="164">
        <v>45992</v>
      </c>
      <c r="H71" s="163" t="s">
        <v>744</v>
      </c>
      <c r="I71" s="166" t="s">
        <v>430</v>
      </c>
      <c r="J71" s="163" t="s">
        <v>1076</v>
      </c>
      <c r="K71" s="163" t="s">
        <v>740</v>
      </c>
      <c r="L71" s="163" t="s">
        <v>676</v>
      </c>
      <c r="M71" s="163" t="s">
        <v>1077</v>
      </c>
      <c r="N71" s="45"/>
      <c r="O71" s="45"/>
      <c r="P71" s="45"/>
      <c r="Q71" s="45"/>
      <c r="R71" s="45" t="s">
        <v>128</v>
      </c>
      <c r="S71" s="45"/>
      <c r="T71" s="47"/>
      <c r="U71" s="163" t="s">
        <v>1226</v>
      </c>
      <c r="V71" s="163"/>
      <c r="W71" s="163" t="s">
        <v>1129</v>
      </c>
      <c r="X71" s="163" t="s">
        <v>1223</v>
      </c>
      <c r="Y71" s="163" t="s">
        <v>1227</v>
      </c>
      <c r="Z71" s="163"/>
      <c r="AA71" s="163"/>
      <c r="AB71" s="163"/>
      <c r="AC71" s="163"/>
      <c r="AD71" s="163"/>
      <c r="AE71" s="163"/>
      <c r="AF71" s="163"/>
      <c r="AG71" s="163" t="s">
        <v>1225</v>
      </c>
      <c r="AH71" s="163"/>
      <c r="AI71" s="163"/>
      <c r="AJ71" s="163"/>
      <c r="AK71" s="45"/>
      <c r="AL71" s="126"/>
      <c r="AM71" s="74"/>
    </row>
    <row r="72" spans="1:39" ht="30" customHeight="1" x14ac:dyDescent="0.25">
      <c r="A72" s="254"/>
      <c r="B72" s="162" t="s">
        <v>233</v>
      </c>
      <c r="C72" s="163" t="s">
        <v>987</v>
      </c>
      <c r="D72" s="163" t="s">
        <v>1078</v>
      </c>
      <c r="E72" s="163" t="s">
        <v>753</v>
      </c>
      <c r="F72" s="164">
        <v>45809</v>
      </c>
      <c r="G72" s="164">
        <v>46143</v>
      </c>
      <c r="H72" s="163" t="s">
        <v>392</v>
      </c>
      <c r="I72" s="166">
        <v>0</v>
      </c>
      <c r="J72" s="163" t="s">
        <v>1079</v>
      </c>
      <c r="K72" s="163" t="s">
        <v>756</v>
      </c>
      <c r="L72" s="163" t="s">
        <v>676</v>
      </c>
      <c r="M72" s="163" t="s">
        <v>757</v>
      </c>
      <c r="N72" s="45"/>
      <c r="O72" s="45"/>
      <c r="P72" s="45" t="s">
        <v>128</v>
      </c>
      <c r="Q72" s="45"/>
      <c r="R72" s="45"/>
      <c r="S72" s="45"/>
      <c r="T72" s="47"/>
      <c r="U72" s="163" t="s">
        <v>1228</v>
      </c>
      <c r="V72" s="163"/>
      <c r="W72" s="163"/>
      <c r="X72" s="163"/>
      <c r="Y72" s="163"/>
      <c r="Z72" s="163"/>
      <c r="AA72" s="163"/>
      <c r="AB72" s="163"/>
      <c r="AC72" s="163"/>
      <c r="AD72" s="163"/>
      <c r="AE72" s="163"/>
      <c r="AF72" s="163"/>
      <c r="AG72" s="163"/>
      <c r="AH72" s="163"/>
      <c r="AI72" s="163"/>
      <c r="AJ72" s="163"/>
      <c r="AK72" s="45"/>
      <c r="AL72" s="126"/>
      <c r="AM72" s="74"/>
    </row>
    <row r="73" spans="1:39" ht="30" customHeight="1" x14ac:dyDescent="0.25">
      <c r="A73" s="254"/>
      <c r="B73" s="162" t="s">
        <v>234</v>
      </c>
      <c r="C73" s="163" t="s">
        <v>758</v>
      </c>
      <c r="D73" s="163" t="s">
        <v>759</v>
      </c>
      <c r="E73" s="163" t="s">
        <v>760</v>
      </c>
      <c r="F73" s="164">
        <v>45444</v>
      </c>
      <c r="G73" s="164">
        <v>46143</v>
      </c>
      <c r="H73" s="163" t="s">
        <v>761</v>
      </c>
      <c r="I73" s="166">
        <v>0</v>
      </c>
      <c r="J73" s="163" t="s">
        <v>1080</v>
      </c>
      <c r="K73" s="163" t="s">
        <v>740</v>
      </c>
      <c r="L73" s="163" t="s">
        <v>676</v>
      </c>
      <c r="M73" s="163" t="s">
        <v>763</v>
      </c>
      <c r="N73" s="45"/>
      <c r="O73" s="45" t="s">
        <v>128</v>
      </c>
      <c r="P73" s="45"/>
      <c r="Q73" s="45"/>
      <c r="R73" s="45"/>
      <c r="S73" s="45"/>
      <c r="T73" s="47" t="s">
        <v>113</v>
      </c>
      <c r="U73" s="163" t="s">
        <v>1229</v>
      </c>
      <c r="V73" s="163"/>
      <c r="W73" s="163"/>
      <c r="X73" s="163"/>
      <c r="Y73" s="163"/>
      <c r="Z73" s="163"/>
      <c r="AA73" s="163"/>
      <c r="AB73" s="163"/>
      <c r="AC73" s="163"/>
      <c r="AD73" s="163"/>
      <c r="AE73" s="163"/>
      <c r="AF73" s="163"/>
      <c r="AG73" s="163"/>
      <c r="AH73" s="163"/>
      <c r="AI73" s="163"/>
      <c r="AJ73" s="158"/>
      <c r="AK73" s="45"/>
      <c r="AL73" s="126"/>
      <c r="AM73" s="74"/>
    </row>
    <row r="74" spans="1:39" ht="30" customHeight="1" x14ac:dyDescent="0.25">
      <c r="A74" s="254"/>
      <c r="B74" s="162" t="s">
        <v>235</v>
      </c>
      <c r="C74" s="163" t="s">
        <v>764</v>
      </c>
      <c r="D74" s="163" t="s">
        <v>765</v>
      </c>
      <c r="E74" s="163" t="s">
        <v>766</v>
      </c>
      <c r="F74" s="164">
        <v>45809</v>
      </c>
      <c r="G74" s="164">
        <v>46143</v>
      </c>
      <c r="H74" s="163" t="s">
        <v>767</v>
      </c>
      <c r="I74" s="166">
        <v>0</v>
      </c>
      <c r="J74" s="163" t="s">
        <v>768</v>
      </c>
      <c r="K74" s="163" t="s">
        <v>414</v>
      </c>
      <c r="L74" s="163" t="s">
        <v>676</v>
      </c>
      <c r="M74" s="163" t="s">
        <v>769</v>
      </c>
      <c r="N74" s="45"/>
      <c r="O74" s="45" t="s">
        <v>128</v>
      </c>
      <c r="P74" s="45"/>
      <c r="Q74" s="45"/>
      <c r="R74" s="45"/>
      <c r="S74" s="45"/>
      <c r="T74" s="47"/>
      <c r="U74" s="163"/>
      <c r="V74" s="163"/>
      <c r="W74" s="163"/>
      <c r="X74" s="163"/>
      <c r="Y74" s="163"/>
      <c r="Z74" s="163"/>
      <c r="AA74" s="163"/>
      <c r="AB74" s="163"/>
      <c r="AC74" s="163"/>
      <c r="AD74" s="163"/>
      <c r="AE74" s="163"/>
      <c r="AF74" s="163"/>
      <c r="AG74" s="163"/>
      <c r="AH74" s="163"/>
      <c r="AI74" s="163"/>
      <c r="AJ74" s="163"/>
      <c r="AK74" s="45"/>
      <c r="AL74" s="126"/>
      <c r="AM74" s="74"/>
    </row>
    <row r="75" spans="1:39" ht="30" customHeight="1" x14ac:dyDescent="0.25">
      <c r="A75" s="254"/>
      <c r="B75" s="162" t="s">
        <v>236</v>
      </c>
      <c r="C75" s="163" t="s">
        <v>770</v>
      </c>
      <c r="D75" s="163" t="s">
        <v>771</v>
      </c>
      <c r="E75" s="163" t="s">
        <v>772</v>
      </c>
      <c r="F75" s="164">
        <v>45078</v>
      </c>
      <c r="G75" s="164">
        <v>46508</v>
      </c>
      <c r="H75" s="163" t="s">
        <v>773</v>
      </c>
      <c r="I75" s="166" t="s">
        <v>774</v>
      </c>
      <c r="J75" s="163"/>
      <c r="K75" s="163" t="s">
        <v>775</v>
      </c>
      <c r="L75" s="163" t="s">
        <v>676</v>
      </c>
      <c r="M75" s="163"/>
      <c r="N75" s="45"/>
      <c r="O75" s="45"/>
      <c r="P75" s="45" t="s">
        <v>128</v>
      </c>
      <c r="Q75" s="45"/>
      <c r="R75" s="45"/>
      <c r="S75" s="45"/>
      <c r="T75" s="47"/>
      <c r="U75" s="163" t="s">
        <v>1230</v>
      </c>
      <c r="V75" s="163"/>
      <c r="W75" s="163"/>
      <c r="X75" s="163"/>
      <c r="Y75" s="163"/>
      <c r="Z75" s="163"/>
      <c r="AA75" s="163"/>
      <c r="AB75" s="163"/>
      <c r="AC75" s="163"/>
      <c r="AD75" s="163"/>
      <c r="AE75" s="163"/>
      <c r="AF75" s="163"/>
      <c r="AG75" s="163"/>
      <c r="AH75" s="163"/>
      <c r="AI75" s="163"/>
      <c r="AJ75" s="163"/>
      <c r="AK75" s="45"/>
      <c r="AL75" s="126"/>
      <c r="AM75" s="74"/>
    </row>
    <row r="76" spans="1:39" ht="30" customHeight="1" x14ac:dyDescent="0.25">
      <c r="A76" s="254"/>
      <c r="B76" s="162" t="s">
        <v>237</v>
      </c>
      <c r="C76" s="163" t="s">
        <v>1042</v>
      </c>
      <c r="D76" s="163"/>
      <c r="E76" s="163"/>
      <c r="F76" s="166"/>
      <c r="G76" s="166"/>
      <c r="H76" s="163"/>
      <c r="I76" s="166"/>
      <c r="J76" s="163"/>
      <c r="K76" s="163"/>
      <c r="L76" s="163"/>
      <c r="M76" s="163"/>
      <c r="N76" s="45"/>
      <c r="O76" s="45"/>
      <c r="P76" s="45"/>
      <c r="Q76" s="45"/>
      <c r="R76" s="45"/>
      <c r="S76" s="45"/>
      <c r="T76" s="47" t="s">
        <v>113</v>
      </c>
      <c r="U76" s="163"/>
      <c r="V76" s="163"/>
      <c r="W76" s="163"/>
      <c r="X76" s="163"/>
      <c r="Y76" s="163"/>
      <c r="Z76" s="163"/>
      <c r="AA76" s="163"/>
      <c r="AB76" s="163"/>
      <c r="AC76" s="163"/>
      <c r="AD76" s="163"/>
      <c r="AE76" s="163"/>
      <c r="AF76" s="163"/>
      <c r="AG76" s="163"/>
      <c r="AH76" s="163"/>
      <c r="AI76" s="163"/>
      <c r="AJ76" s="163"/>
      <c r="AK76" s="45"/>
      <c r="AL76" s="126"/>
      <c r="AM76" s="74"/>
    </row>
    <row r="77" spans="1:39" ht="30" customHeight="1" x14ac:dyDescent="0.25">
      <c r="A77" s="263" t="s">
        <v>808</v>
      </c>
      <c r="B77" s="162" t="s">
        <v>246</v>
      </c>
      <c r="C77" s="163" t="s">
        <v>781</v>
      </c>
      <c r="D77" s="163" t="s">
        <v>782</v>
      </c>
      <c r="E77" s="163"/>
      <c r="F77" s="164">
        <v>44927</v>
      </c>
      <c r="G77" s="164">
        <v>46722</v>
      </c>
      <c r="H77" s="163" t="s">
        <v>783</v>
      </c>
      <c r="I77" s="166" t="s">
        <v>538</v>
      </c>
      <c r="J77" s="163" t="s">
        <v>1081</v>
      </c>
      <c r="K77" s="163" t="s">
        <v>775</v>
      </c>
      <c r="L77" s="163" t="s">
        <v>372</v>
      </c>
      <c r="M77" s="163" t="s">
        <v>785</v>
      </c>
      <c r="N77" s="45"/>
      <c r="O77" s="45"/>
      <c r="P77" s="45"/>
      <c r="Q77" s="45"/>
      <c r="R77" s="45" t="s">
        <v>128</v>
      </c>
      <c r="S77" s="45"/>
      <c r="T77" s="47"/>
      <c r="U77" s="163" t="s">
        <v>1231</v>
      </c>
      <c r="V77" s="163"/>
      <c r="W77" s="163"/>
      <c r="X77" s="163"/>
      <c r="Y77" s="163"/>
      <c r="Z77" s="163"/>
      <c r="AA77" s="163"/>
      <c r="AB77" s="163"/>
      <c r="AC77" s="163"/>
      <c r="AD77" s="163"/>
      <c r="AE77" s="163"/>
      <c r="AF77" s="163"/>
      <c r="AG77" s="158" t="s">
        <v>1096</v>
      </c>
      <c r="AH77" s="163"/>
      <c r="AI77" s="163"/>
      <c r="AJ77" s="163"/>
      <c r="AK77" s="45"/>
      <c r="AL77" s="126"/>
      <c r="AM77" s="74"/>
    </row>
    <row r="78" spans="1:39" ht="30" customHeight="1" x14ac:dyDescent="0.25">
      <c r="A78" s="254"/>
      <c r="B78" s="162" t="s">
        <v>248</v>
      </c>
      <c r="C78" s="163" t="s">
        <v>786</v>
      </c>
      <c r="D78" s="163" t="s">
        <v>787</v>
      </c>
      <c r="E78" s="163" t="s">
        <v>788</v>
      </c>
      <c r="F78" s="164">
        <v>45536</v>
      </c>
      <c r="G78" s="164">
        <v>46722</v>
      </c>
      <c r="H78" s="163" t="s">
        <v>1082</v>
      </c>
      <c r="I78" s="166">
        <v>0</v>
      </c>
      <c r="J78" s="163" t="s">
        <v>790</v>
      </c>
      <c r="K78" s="163" t="s">
        <v>371</v>
      </c>
      <c r="L78" s="163" t="s">
        <v>372</v>
      </c>
      <c r="M78" s="163" t="s">
        <v>791</v>
      </c>
      <c r="N78" s="45"/>
      <c r="O78" s="45"/>
      <c r="P78" s="45" t="s">
        <v>128</v>
      </c>
      <c r="Q78" s="45"/>
      <c r="R78" s="45"/>
      <c r="S78" s="45"/>
      <c r="T78" s="47"/>
      <c r="U78" s="163" t="s">
        <v>1232</v>
      </c>
      <c r="V78" s="163"/>
      <c r="W78" s="163" t="s">
        <v>1233</v>
      </c>
      <c r="X78" s="163" t="s">
        <v>997</v>
      </c>
      <c r="Y78" s="163"/>
      <c r="Z78" s="163"/>
      <c r="AA78" s="163"/>
      <c r="AB78" s="163"/>
      <c r="AC78" s="163"/>
      <c r="AD78" s="163"/>
      <c r="AE78" s="163" t="s">
        <v>1234</v>
      </c>
      <c r="AF78" s="163"/>
      <c r="AG78" s="163" t="s">
        <v>1235</v>
      </c>
      <c r="AH78" s="163"/>
      <c r="AI78" s="163"/>
      <c r="AJ78" s="163"/>
      <c r="AK78" s="45"/>
      <c r="AL78" s="126"/>
      <c r="AM78" s="74"/>
    </row>
    <row r="79" spans="1:39" ht="30" customHeight="1" x14ac:dyDescent="0.25">
      <c r="A79" s="254"/>
      <c r="B79" s="162" t="s">
        <v>249</v>
      </c>
      <c r="C79" s="163" t="s">
        <v>792</v>
      </c>
      <c r="D79" s="163" t="s">
        <v>793</v>
      </c>
      <c r="E79" s="163" t="s">
        <v>794</v>
      </c>
      <c r="F79" s="164">
        <v>44927</v>
      </c>
      <c r="G79" s="164">
        <v>45444</v>
      </c>
      <c r="H79" s="163" t="s">
        <v>767</v>
      </c>
      <c r="I79" s="166">
        <v>0</v>
      </c>
      <c r="J79" s="163" t="s">
        <v>1083</v>
      </c>
      <c r="K79" s="163" t="s">
        <v>796</v>
      </c>
      <c r="L79" s="163" t="s">
        <v>372</v>
      </c>
      <c r="M79" s="163"/>
      <c r="N79" s="45"/>
      <c r="O79" s="45"/>
      <c r="P79" s="45"/>
      <c r="Q79" s="45"/>
      <c r="R79" s="45" t="s">
        <v>128</v>
      </c>
      <c r="S79" s="45"/>
      <c r="T79" s="47"/>
      <c r="U79" s="163"/>
      <c r="V79" s="163" t="s">
        <v>1236</v>
      </c>
      <c r="W79" s="163"/>
      <c r="X79" s="158" t="s">
        <v>1130</v>
      </c>
      <c r="Y79" s="163" t="s">
        <v>1237</v>
      </c>
      <c r="Z79" s="163"/>
      <c r="AA79" s="163"/>
      <c r="AB79" s="163"/>
      <c r="AC79" s="163"/>
      <c r="AD79" s="176">
        <v>45992</v>
      </c>
      <c r="AE79" s="163"/>
      <c r="AF79" s="163"/>
      <c r="AG79" s="163"/>
      <c r="AH79" s="163"/>
      <c r="AI79" s="163"/>
      <c r="AJ79" s="163"/>
      <c r="AK79" s="45"/>
      <c r="AL79" s="126"/>
      <c r="AM79" s="74"/>
    </row>
    <row r="80" spans="1:39" ht="30" customHeight="1" x14ac:dyDescent="0.25">
      <c r="A80" s="254"/>
      <c r="B80" s="162" t="s">
        <v>250</v>
      </c>
      <c r="C80" s="163" t="s">
        <v>797</v>
      </c>
      <c r="D80" s="163" t="s">
        <v>798</v>
      </c>
      <c r="E80" s="163" t="s">
        <v>799</v>
      </c>
      <c r="F80" s="164">
        <v>45292</v>
      </c>
      <c r="G80" s="164">
        <v>45809</v>
      </c>
      <c r="H80" s="163" t="s">
        <v>767</v>
      </c>
      <c r="I80" s="166" t="s">
        <v>393</v>
      </c>
      <c r="J80" s="163" t="s">
        <v>1084</v>
      </c>
      <c r="K80" s="163" t="s">
        <v>414</v>
      </c>
      <c r="L80" s="163" t="s">
        <v>372</v>
      </c>
      <c r="M80" s="163"/>
      <c r="N80" s="45"/>
      <c r="O80" s="45"/>
      <c r="P80" s="45"/>
      <c r="Q80" s="45" t="s">
        <v>128</v>
      </c>
      <c r="R80" s="45"/>
      <c r="S80" s="45"/>
      <c r="T80" s="47"/>
      <c r="U80" s="163" t="s">
        <v>1238</v>
      </c>
      <c r="V80" s="163"/>
      <c r="W80" s="163"/>
      <c r="X80" s="163"/>
      <c r="Y80" s="163" t="s">
        <v>1239</v>
      </c>
      <c r="Z80" s="163"/>
      <c r="AA80" s="163"/>
      <c r="AB80" s="163"/>
      <c r="AC80" s="163"/>
      <c r="AD80" s="163"/>
      <c r="AE80" s="163"/>
      <c r="AF80" s="163"/>
      <c r="AG80" s="163" t="s">
        <v>1240</v>
      </c>
      <c r="AH80" s="163"/>
      <c r="AI80" s="163"/>
      <c r="AJ80" s="163"/>
      <c r="AK80" s="45"/>
      <c r="AL80" s="126"/>
      <c r="AM80" s="74"/>
    </row>
    <row r="81" spans="1:39" ht="30" customHeight="1" x14ac:dyDescent="0.25">
      <c r="A81" s="264"/>
      <c r="B81" s="162" t="s">
        <v>251</v>
      </c>
      <c r="C81" s="163" t="s">
        <v>801</v>
      </c>
      <c r="D81" s="163" t="s">
        <v>802</v>
      </c>
      <c r="E81" s="163" t="s">
        <v>803</v>
      </c>
      <c r="F81" s="164">
        <v>45108</v>
      </c>
      <c r="G81" s="164">
        <v>46600</v>
      </c>
      <c r="H81" s="163" t="s">
        <v>486</v>
      </c>
      <c r="I81" s="166" t="s">
        <v>804</v>
      </c>
      <c r="J81" s="163" t="s">
        <v>805</v>
      </c>
      <c r="K81" s="163" t="s">
        <v>806</v>
      </c>
      <c r="L81" s="163" t="s">
        <v>372</v>
      </c>
      <c r="M81" s="163" t="s">
        <v>807</v>
      </c>
      <c r="N81" s="45"/>
      <c r="O81" s="45"/>
      <c r="P81" s="45"/>
      <c r="Q81" s="45"/>
      <c r="R81" s="45" t="s">
        <v>128</v>
      </c>
      <c r="S81" s="45"/>
      <c r="T81" s="47"/>
      <c r="U81" s="163" t="s">
        <v>1241</v>
      </c>
      <c r="V81" s="163" t="s">
        <v>1242</v>
      </c>
      <c r="W81" s="163" t="s">
        <v>1243</v>
      </c>
      <c r="X81" s="163" t="s">
        <v>1244</v>
      </c>
      <c r="Y81" s="163" t="s">
        <v>1245</v>
      </c>
      <c r="Z81" s="163"/>
      <c r="AA81" s="163"/>
      <c r="AB81" s="163"/>
      <c r="AC81" s="163"/>
      <c r="AD81" s="163"/>
      <c r="AE81" s="163"/>
      <c r="AF81" s="163"/>
      <c r="AG81" s="163" t="s">
        <v>1246</v>
      </c>
      <c r="AH81" s="163"/>
      <c r="AI81" s="163"/>
      <c r="AJ81" s="163"/>
      <c r="AK81" s="45"/>
      <c r="AL81" s="126"/>
      <c r="AM81" s="74"/>
    </row>
    <row r="82" spans="1:39" x14ac:dyDescent="0.25">
      <c r="AM82" s="74"/>
    </row>
    <row r="83" spans="1:39" x14ac:dyDescent="0.25">
      <c r="B83" s="49"/>
      <c r="AL83" s="129"/>
      <c r="AM83" s="74"/>
    </row>
    <row r="84" spans="1:39" ht="15.75" thickBot="1" x14ac:dyDescent="0.3">
      <c r="AL84" s="129"/>
      <c r="AM84" s="74"/>
    </row>
    <row r="85" spans="1:39" ht="26.25" customHeight="1" thickBot="1" x14ac:dyDescent="0.3">
      <c r="A85" s="227" t="s">
        <v>296</v>
      </c>
      <c r="B85" s="228"/>
      <c r="C85" s="228"/>
      <c r="D85" s="228"/>
      <c r="E85" s="228"/>
      <c r="F85" s="228"/>
      <c r="G85" s="228"/>
      <c r="H85" s="228"/>
      <c r="I85" s="228"/>
      <c r="J85" s="228"/>
      <c r="K85" s="228"/>
      <c r="L85" s="228"/>
      <c r="M85" s="228"/>
      <c r="N85" s="229"/>
      <c r="AM85" s="74"/>
    </row>
    <row r="86" spans="1:39" ht="26.25" customHeight="1" thickBot="1" x14ac:dyDescent="0.3">
      <c r="A86" s="35"/>
      <c r="B86" s="36"/>
      <c r="C86" s="36"/>
      <c r="D86" s="37"/>
      <c r="E86" s="37"/>
      <c r="F86" s="37"/>
      <c r="G86" s="37"/>
      <c r="H86" s="37"/>
      <c r="I86" s="37"/>
      <c r="J86" s="37"/>
      <c r="K86" s="37"/>
      <c r="L86" s="37"/>
      <c r="M86" s="37"/>
      <c r="N86" s="37"/>
      <c r="O86" s="37"/>
      <c r="AM86" s="74"/>
    </row>
    <row r="87" spans="1:39" ht="43.5" customHeight="1" thickBot="1" x14ac:dyDescent="0.3">
      <c r="A87" s="40" t="s">
        <v>297</v>
      </c>
      <c r="B87" s="41"/>
      <c r="C87" s="42">
        <f>COUNTA(C91:C99,C103:C111,C115:C123,C127:C135)</f>
        <v>0</v>
      </c>
      <c r="AM87" s="74"/>
    </row>
    <row r="88" spans="1:39" x14ac:dyDescent="0.25">
      <c r="AM88" s="74"/>
    </row>
    <row r="89" spans="1:39" ht="15.75" customHeight="1" x14ac:dyDescent="0.25">
      <c r="A89" s="197" t="s">
        <v>298</v>
      </c>
      <c r="B89" s="195" t="s">
        <v>118</v>
      </c>
      <c r="C89" s="195" t="s">
        <v>2</v>
      </c>
      <c r="D89" s="195" t="s">
        <v>4</v>
      </c>
      <c r="E89" s="199" t="s">
        <v>6</v>
      </c>
      <c r="F89" s="201" t="s">
        <v>8</v>
      </c>
      <c r="G89" s="202"/>
      <c r="H89" s="195" t="s">
        <v>10</v>
      </c>
      <c r="I89" s="195" t="s">
        <v>14</v>
      </c>
      <c r="J89" s="206" t="s">
        <v>12</v>
      </c>
      <c r="K89" s="193" t="s">
        <v>119</v>
      </c>
      <c r="L89" s="194"/>
      <c r="M89" s="206" t="s">
        <v>20</v>
      </c>
      <c r="N89" s="206" t="s">
        <v>22</v>
      </c>
      <c r="O89" s="34"/>
      <c r="AM89" s="74"/>
    </row>
    <row r="90" spans="1:39" ht="15.75" x14ac:dyDescent="0.25">
      <c r="A90" s="198"/>
      <c r="B90" s="196"/>
      <c r="C90" s="196"/>
      <c r="D90" s="196"/>
      <c r="E90" s="200"/>
      <c r="F90" s="38" t="s">
        <v>122</v>
      </c>
      <c r="G90" s="38" t="s">
        <v>123</v>
      </c>
      <c r="H90" s="196"/>
      <c r="I90" s="196"/>
      <c r="J90" s="207"/>
      <c r="K90" s="59" t="s">
        <v>124</v>
      </c>
      <c r="L90" s="59" t="s">
        <v>299</v>
      </c>
      <c r="M90" s="207"/>
      <c r="N90" s="207"/>
      <c r="O90" s="2"/>
      <c r="AM90" s="74"/>
    </row>
    <row r="91" spans="1:39" x14ac:dyDescent="0.25">
      <c r="A91" s="33"/>
      <c r="B91" s="33"/>
      <c r="C91" s="48"/>
      <c r="D91" s="48"/>
      <c r="E91" s="48"/>
      <c r="F91" s="48"/>
      <c r="G91" s="48"/>
      <c r="H91" s="48"/>
      <c r="I91" s="48"/>
      <c r="J91" s="45"/>
      <c r="K91" s="45"/>
      <c r="L91" s="45"/>
      <c r="M91" s="45"/>
      <c r="N91" s="45"/>
      <c r="O91" s="2"/>
      <c r="AM91" s="74"/>
    </row>
    <row r="92" spans="1:39" x14ac:dyDescent="0.25">
      <c r="A92" s="33"/>
      <c r="B92" s="33"/>
      <c r="C92" s="48"/>
      <c r="D92" s="48"/>
      <c r="E92" s="48"/>
      <c r="F92" s="48"/>
      <c r="G92" s="48"/>
      <c r="H92" s="48"/>
      <c r="I92" s="48"/>
      <c r="J92" s="48"/>
      <c r="K92" s="48"/>
      <c r="L92" s="48"/>
      <c r="M92" s="48"/>
      <c r="N92" s="45"/>
      <c r="O92" s="2"/>
      <c r="AM92" s="74"/>
    </row>
    <row r="93" spans="1:39" x14ac:dyDescent="0.25">
      <c r="A93" s="33"/>
      <c r="B93" s="33"/>
      <c r="C93" s="48"/>
      <c r="D93" s="48"/>
      <c r="E93" s="48"/>
      <c r="F93" s="48"/>
      <c r="G93" s="48"/>
      <c r="H93" s="48"/>
      <c r="I93" s="48"/>
      <c r="J93" s="48"/>
      <c r="K93" s="48"/>
      <c r="L93" s="48"/>
      <c r="M93" s="48"/>
      <c r="N93" s="45"/>
      <c r="O93" s="2"/>
      <c r="AM93" s="74"/>
    </row>
    <row r="94" spans="1:39" x14ac:dyDescent="0.25">
      <c r="A94" s="33"/>
      <c r="B94" s="33"/>
      <c r="C94" s="48"/>
      <c r="D94" s="48"/>
      <c r="E94" s="48"/>
      <c r="F94" s="48"/>
      <c r="G94" s="48"/>
      <c r="H94" s="48"/>
      <c r="I94" s="48"/>
      <c r="J94" s="48"/>
      <c r="K94" s="48"/>
      <c r="L94" s="48"/>
      <c r="M94" s="48"/>
      <c r="N94" s="45"/>
      <c r="O94" s="2"/>
      <c r="AM94" s="74"/>
    </row>
    <row r="95" spans="1:39" x14ac:dyDescent="0.25">
      <c r="A95" s="33"/>
      <c r="B95" s="33"/>
      <c r="C95" s="48"/>
      <c r="D95" s="48"/>
      <c r="E95" s="48"/>
      <c r="F95" s="48"/>
      <c r="G95" s="48"/>
      <c r="H95" s="48"/>
      <c r="I95" s="48"/>
      <c r="J95" s="48"/>
      <c r="K95" s="48"/>
      <c r="L95" s="48"/>
      <c r="M95" s="48"/>
      <c r="N95" s="45"/>
      <c r="O95" s="2"/>
      <c r="AM95" s="74"/>
    </row>
    <row r="96" spans="1:39" x14ac:dyDescent="0.25">
      <c r="A96" s="33"/>
      <c r="B96" s="33"/>
      <c r="C96" s="48"/>
      <c r="D96" s="48"/>
      <c r="E96" s="48"/>
      <c r="F96" s="48"/>
      <c r="G96" s="48"/>
      <c r="H96" s="48"/>
      <c r="I96" s="48"/>
      <c r="J96" s="48"/>
      <c r="K96" s="48"/>
      <c r="L96" s="48"/>
      <c r="M96" s="48"/>
      <c r="N96" s="45"/>
      <c r="O96" s="2"/>
      <c r="AM96" s="74"/>
    </row>
    <row r="97" spans="1:39" x14ac:dyDescent="0.25">
      <c r="A97" s="33"/>
      <c r="B97" s="33"/>
      <c r="C97" s="48"/>
      <c r="D97" s="48"/>
      <c r="E97" s="48"/>
      <c r="F97" s="48"/>
      <c r="G97" s="48"/>
      <c r="H97" s="48"/>
      <c r="I97" s="48"/>
      <c r="J97" s="48"/>
      <c r="K97" s="48"/>
      <c r="L97" s="48"/>
      <c r="M97" s="48"/>
      <c r="N97" s="45"/>
      <c r="O97" s="2"/>
      <c r="AM97" s="74"/>
    </row>
    <row r="98" spans="1:39" x14ac:dyDescent="0.25">
      <c r="A98" s="33"/>
      <c r="B98" s="33"/>
      <c r="C98" s="48"/>
      <c r="D98" s="48"/>
      <c r="E98" s="48"/>
      <c r="F98" s="48"/>
      <c r="G98" s="48"/>
      <c r="H98" s="48"/>
      <c r="I98" s="48"/>
      <c r="J98" s="48"/>
      <c r="K98" s="48"/>
      <c r="L98" s="48"/>
      <c r="M98" s="48"/>
      <c r="N98" s="45"/>
      <c r="O98" s="2"/>
      <c r="AM98" s="74"/>
    </row>
    <row r="99" spans="1:39" x14ac:dyDescent="0.25">
      <c r="A99" s="33"/>
      <c r="B99" s="33"/>
      <c r="C99" s="48"/>
      <c r="D99" s="48"/>
      <c r="E99" s="48"/>
      <c r="F99" s="48"/>
      <c r="G99" s="48"/>
      <c r="H99" s="48"/>
      <c r="I99" s="48"/>
      <c r="J99" s="48"/>
      <c r="K99" s="48"/>
      <c r="L99" s="48"/>
      <c r="M99" s="48"/>
      <c r="N99" s="45"/>
      <c r="O99" s="2"/>
      <c r="AM99" s="74"/>
    </row>
    <row r="100" spans="1:39" x14ac:dyDescent="0.25">
      <c r="AM100" s="74"/>
    </row>
    <row r="101" spans="1:39" ht="15.75" customHeight="1" x14ac:dyDescent="0.25">
      <c r="A101" s="197" t="s">
        <v>298</v>
      </c>
      <c r="B101" s="195" t="s">
        <v>118</v>
      </c>
      <c r="C101" s="195" t="s">
        <v>2</v>
      </c>
      <c r="D101" s="195" t="s">
        <v>4</v>
      </c>
      <c r="E101" s="199" t="s">
        <v>6</v>
      </c>
      <c r="F101" s="201" t="s">
        <v>8</v>
      </c>
      <c r="G101" s="202"/>
      <c r="H101" s="195" t="s">
        <v>10</v>
      </c>
      <c r="I101" s="195" t="s">
        <v>14</v>
      </c>
      <c r="J101" s="195" t="s">
        <v>12</v>
      </c>
      <c r="K101" s="193" t="s">
        <v>119</v>
      </c>
      <c r="L101" s="194"/>
      <c r="M101" s="195" t="s">
        <v>20</v>
      </c>
      <c r="N101" s="206" t="s">
        <v>22</v>
      </c>
      <c r="O101" s="34"/>
      <c r="AM101" s="74"/>
    </row>
    <row r="102" spans="1:39" ht="15" customHeight="1" x14ac:dyDescent="0.25">
      <c r="A102" s="198"/>
      <c r="B102" s="196"/>
      <c r="C102" s="196"/>
      <c r="D102" s="196"/>
      <c r="E102" s="200"/>
      <c r="F102" s="38" t="s">
        <v>122</v>
      </c>
      <c r="G102" s="38" t="s">
        <v>123</v>
      </c>
      <c r="H102" s="196"/>
      <c r="I102" s="196"/>
      <c r="J102" s="196"/>
      <c r="K102" s="59" t="s">
        <v>124</v>
      </c>
      <c r="L102" s="59" t="s">
        <v>299</v>
      </c>
      <c r="M102" s="196"/>
      <c r="N102" s="207"/>
      <c r="O102" s="2"/>
      <c r="AM102" s="74"/>
    </row>
    <row r="103" spans="1:39" x14ac:dyDescent="0.25">
      <c r="A103" s="33"/>
      <c r="B103" s="33"/>
      <c r="C103" s="48"/>
      <c r="D103" s="48"/>
      <c r="E103" s="48"/>
      <c r="F103" s="48"/>
      <c r="G103" s="48"/>
      <c r="H103" s="48"/>
      <c r="I103" s="48"/>
      <c r="J103" s="45"/>
      <c r="K103" s="45"/>
      <c r="L103" s="45"/>
      <c r="M103" s="45"/>
      <c r="N103" s="45"/>
      <c r="O103" s="2"/>
      <c r="AM103" s="74"/>
    </row>
    <row r="104" spans="1:39" x14ac:dyDescent="0.25">
      <c r="A104" s="33"/>
      <c r="B104" s="33"/>
      <c r="C104" s="48"/>
      <c r="D104" s="48"/>
      <c r="E104" s="48"/>
      <c r="F104" s="48"/>
      <c r="G104" s="48"/>
      <c r="H104" s="48"/>
      <c r="I104" s="48"/>
      <c r="J104" s="48"/>
      <c r="K104" s="48"/>
      <c r="L104" s="48"/>
      <c r="M104" s="48"/>
      <c r="N104" s="45"/>
      <c r="O104" s="2"/>
      <c r="AM104" s="74"/>
    </row>
    <row r="105" spans="1:39" x14ac:dyDescent="0.25">
      <c r="A105" s="33"/>
      <c r="B105" s="33"/>
      <c r="C105" s="48"/>
      <c r="D105" s="48"/>
      <c r="E105" s="48"/>
      <c r="F105" s="48"/>
      <c r="G105" s="48"/>
      <c r="H105" s="48"/>
      <c r="I105" s="48"/>
      <c r="J105" s="48"/>
      <c r="K105" s="48"/>
      <c r="L105" s="48"/>
      <c r="M105" s="48"/>
      <c r="N105" s="45"/>
      <c r="O105" s="2"/>
      <c r="AM105" s="74"/>
    </row>
    <row r="106" spans="1:39" x14ac:dyDescent="0.25">
      <c r="A106" s="33"/>
      <c r="B106" s="33"/>
      <c r="C106" s="48"/>
      <c r="D106" s="48"/>
      <c r="E106" s="48"/>
      <c r="F106" s="48"/>
      <c r="G106" s="48"/>
      <c r="H106" s="48"/>
      <c r="I106" s="48"/>
      <c r="J106" s="48"/>
      <c r="K106" s="48"/>
      <c r="L106" s="48"/>
      <c r="M106" s="48"/>
      <c r="N106" s="45"/>
      <c r="O106" s="2"/>
      <c r="AM106" s="74"/>
    </row>
    <row r="107" spans="1:39" x14ac:dyDescent="0.25">
      <c r="A107" s="33"/>
      <c r="B107" s="33"/>
      <c r="C107" s="48"/>
      <c r="D107" s="48"/>
      <c r="E107" s="48"/>
      <c r="F107" s="48"/>
      <c r="G107" s="48"/>
      <c r="H107" s="48"/>
      <c r="I107" s="48"/>
      <c r="J107" s="48"/>
      <c r="K107" s="48"/>
      <c r="L107" s="48"/>
      <c r="M107" s="48"/>
      <c r="N107" s="45"/>
      <c r="O107" s="2"/>
      <c r="AM107" s="74"/>
    </row>
    <row r="108" spans="1:39" x14ac:dyDescent="0.25">
      <c r="A108" s="33"/>
      <c r="B108" s="33"/>
      <c r="C108" s="48"/>
      <c r="D108" s="48"/>
      <c r="E108" s="48"/>
      <c r="F108" s="48"/>
      <c r="G108" s="48"/>
      <c r="H108" s="48"/>
      <c r="I108" s="48"/>
      <c r="J108" s="48"/>
      <c r="K108" s="48"/>
      <c r="L108" s="48"/>
      <c r="M108" s="48"/>
      <c r="N108" s="45"/>
      <c r="O108" s="2"/>
      <c r="AM108" s="74"/>
    </row>
    <row r="109" spans="1:39" x14ac:dyDescent="0.25">
      <c r="A109" s="33"/>
      <c r="B109" s="33"/>
      <c r="C109" s="48"/>
      <c r="D109" s="48"/>
      <c r="E109" s="48"/>
      <c r="F109" s="48"/>
      <c r="G109" s="48"/>
      <c r="H109" s="48"/>
      <c r="I109" s="48"/>
      <c r="J109" s="48"/>
      <c r="K109" s="48"/>
      <c r="L109" s="48"/>
      <c r="M109" s="48"/>
      <c r="N109" s="45"/>
      <c r="O109" s="2"/>
      <c r="AM109" s="74"/>
    </row>
    <row r="110" spans="1:39" x14ac:dyDescent="0.25">
      <c r="A110" s="33"/>
      <c r="B110" s="33"/>
      <c r="C110" s="48"/>
      <c r="D110" s="48"/>
      <c r="E110" s="48"/>
      <c r="F110" s="48"/>
      <c r="G110" s="48"/>
      <c r="H110" s="48"/>
      <c r="I110" s="48"/>
      <c r="J110" s="48"/>
      <c r="K110" s="48"/>
      <c r="L110" s="48"/>
      <c r="M110" s="48"/>
      <c r="N110" s="45"/>
      <c r="O110" s="2"/>
      <c r="AM110" s="74"/>
    </row>
    <row r="111" spans="1:39" x14ac:dyDescent="0.25">
      <c r="A111" s="33"/>
      <c r="B111" s="33"/>
      <c r="C111" s="48"/>
      <c r="D111" s="48"/>
      <c r="E111" s="48"/>
      <c r="F111" s="48"/>
      <c r="G111" s="48"/>
      <c r="H111" s="48"/>
      <c r="I111" s="48"/>
      <c r="J111" s="48"/>
      <c r="K111" s="48"/>
      <c r="L111" s="48"/>
      <c r="M111" s="48"/>
      <c r="N111" s="45"/>
      <c r="O111" s="2"/>
      <c r="AM111" s="74"/>
    </row>
    <row r="112" spans="1:39" x14ac:dyDescent="0.25">
      <c r="AM112" s="74"/>
    </row>
    <row r="113" spans="1:39" ht="15.75" customHeight="1" x14ac:dyDescent="0.25">
      <c r="A113" s="197" t="s">
        <v>298</v>
      </c>
      <c r="B113" s="195" t="s">
        <v>118</v>
      </c>
      <c r="C113" s="195" t="s">
        <v>2</v>
      </c>
      <c r="D113" s="195" t="s">
        <v>4</v>
      </c>
      <c r="E113" s="199" t="s">
        <v>6</v>
      </c>
      <c r="F113" s="201" t="s">
        <v>8</v>
      </c>
      <c r="G113" s="202"/>
      <c r="H113" s="195" t="s">
        <v>10</v>
      </c>
      <c r="I113" s="195" t="s">
        <v>14</v>
      </c>
      <c r="J113" s="195" t="s">
        <v>12</v>
      </c>
      <c r="K113" s="193" t="s">
        <v>119</v>
      </c>
      <c r="L113" s="194"/>
      <c r="M113" s="195" t="s">
        <v>20</v>
      </c>
      <c r="N113" s="206" t="s">
        <v>22</v>
      </c>
      <c r="O113" s="34"/>
      <c r="AM113" s="74"/>
    </row>
    <row r="114" spans="1:39" ht="15" customHeight="1" x14ac:dyDescent="0.25">
      <c r="A114" s="198"/>
      <c r="B114" s="196"/>
      <c r="C114" s="196"/>
      <c r="D114" s="196"/>
      <c r="E114" s="200"/>
      <c r="F114" s="38" t="s">
        <v>122</v>
      </c>
      <c r="G114" s="38" t="s">
        <v>123</v>
      </c>
      <c r="H114" s="196"/>
      <c r="I114" s="196"/>
      <c r="J114" s="196"/>
      <c r="K114" s="59" t="s">
        <v>124</v>
      </c>
      <c r="L114" s="59" t="s">
        <v>299</v>
      </c>
      <c r="M114" s="196"/>
      <c r="N114" s="207"/>
      <c r="O114" s="2"/>
      <c r="AM114" s="74"/>
    </row>
    <row r="115" spans="1:39" ht="15" customHeight="1" x14ac:dyDescent="0.25">
      <c r="A115" s="33"/>
      <c r="B115" s="33"/>
      <c r="C115" s="48"/>
      <c r="D115" s="48"/>
      <c r="E115" s="48"/>
      <c r="F115" s="48"/>
      <c r="G115" s="48"/>
      <c r="H115" s="48"/>
      <c r="I115" s="48"/>
      <c r="J115" s="45"/>
      <c r="K115" s="45"/>
      <c r="L115" s="45"/>
      <c r="M115" s="45"/>
      <c r="N115" s="45"/>
      <c r="O115" s="2"/>
      <c r="AM115" s="74"/>
    </row>
    <row r="116" spans="1:39" x14ac:dyDescent="0.25">
      <c r="A116" s="33"/>
      <c r="B116" s="33"/>
      <c r="C116" s="48"/>
      <c r="D116" s="48"/>
      <c r="E116" s="48"/>
      <c r="F116" s="48"/>
      <c r="G116" s="48"/>
      <c r="H116" s="48"/>
      <c r="I116" s="48"/>
      <c r="J116" s="48"/>
      <c r="K116" s="48"/>
      <c r="L116" s="48"/>
      <c r="M116" s="48"/>
      <c r="N116" s="45"/>
      <c r="O116" s="2"/>
      <c r="AM116" s="74"/>
    </row>
    <row r="117" spans="1:39" x14ac:dyDescent="0.25">
      <c r="A117" s="33"/>
      <c r="B117" s="33"/>
      <c r="C117" s="48"/>
      <c r="D117" s="48"/>
      <c r="E117" s="48"/>
      <c r="F117" s="48"/>
      <c r="G117" s="48"/>
      <c r="H117" s="48"/>
      <c r="I117" s="48"/>
      <c r="J117" s="48"/>
      <c r="K117" s="48"/>
      <c r="L117" s="48"/>
      <c r="M117" s="48"/>
      <c r="N117" s="45"/>
      <c r="O117" s="2"/>
      <c r="AM117" s="74"/>
    </row>
    <row r="118" spans="1:39" x14ac:dyDescent="0.25">
      <c r="A118" s="33"/>
      <c r="B118" s="33"/>
      <c r="C118" s="48"/>
      <c r="D118" s="48"/>
      <c r="E118" s="48"/>
      <c r="F118" s="48"/>
      <c r="G118" s="48"/>
      <c r="H118" s="48"/>
      <c r="I118" s="48"/>
      <c r="J118" s="48"/>
      <c r="K118" s="48"/>
      <c r="L118" s="48"/>
      <c r="M118" s="48"/>
      <c r="N118" s="45"/>
      <c r="O118" s="2"/>
      <c r="AM118" s="74"/>
    </row>
    <row r="119" spans="1:39" x14ac:dyDescent="0.25">
      <c r="A119" s="33"/>
      <c r="B119" s="33"/>
      <c r="C119" s="48"/>
      <c r="D119" s="48"/>
      <c r="E119" s="48"/>
      <c r="F119" s="48"/>
      <c r="G119" s="48"/>
      <c r="H119" s="48"/>
      <c r="I119" s="48"/>
      <c r="J119" s="48"/>
      <c r="K119" s="48"/>
      <c r="L119" s="48"/>
      <c r="M119" s="48"/>
      <c r="N119" s="45"/>
      <c r="O119" s="2"/>
      <c r="AM119" s="74"/>
    </row>
    <row r="120" spans="1:39" x14ac:dyDescent="0.25">
      <c r="A120" s="33"/>
      <c r="B120" s="33"/>
      <c r="C120" s="48"/>
      <c r="D120" s="48"/>
      <c r="E120" s="48"/>
      <c r="F120" s="48"/>
      <c r="G120" s="48"/>
      <c r="H120" s="48"/>
      <c r="I120" s="48"/>
      <c r="J120" s="48"/>
      <c r="K120" s="48"/>
      <c r="L120" s="48"/>
      <c r="M120" s="48"/>
      <c r="N120" s="45"/>
      <c r="O120" s="2"/>
      <c r="AM120" s="74"/>
    </row>
    <row r="121" spans="1:39" x14ac:dyDescent="0.25">
      <c r="A121" s="33"/>
      <c r="B121" s="33"/>
      <c r="C121" s="48"/>
      <c r="D121" s="48"/>
      <c r="E121" s="48"/>
      <c r="F121" s="48"/>
      <c r="G121" s="48"/>
      <c r="H121" s="48"/>
      <c r="I121" s="48"/>
      <c r="J121" s="48"/>
      <c r="K121" s="48"/>
      <c r="L121" s="48"/>
      <c r="M121" s="48"/>
      <c r="N121" s="45"/>
      <c r="O121" s="2"/>
      <c r="AM121" s="74"/>
    </row>
    <row r="122" spans="1:39" x14ac:dyDescent="0.25">
      <c r="A122" s="33"/>
      <c r="B122" s="33"/>
      <c r="C122" s="48"/>
      <c r="D122" s="48"/>
      <c r="E122" s="48"/>
      <c r="F122" s="48"/>
      <c r="G122" s="48"/>
      <c r="H122" s="48"/>
      <c r="I122" s="48"/>
      <c r="J122" s="48"/>
      <c r="K122" s="48"/>
      <c r="L122" s="48"/>
      <c r="M122" s="48"/>
      <c r="N122" s="45"/>
      <c r="O122" s="2"/>
      <c r="AM122" s="74"/>
    </row>
    <row r="123" spans="1:39" x14ac:dyDescent="0.25">
      <c r="A123" s="33"/>
      <c r="B123" s="33"/>
      <c r="C123" s="48"/>
      <c r="D123" s="48"/>
      <c r="E123" s="48"/>
      <c r="F123" s="48"/>
      <c r="G123" s="48"/>
      <c r="H123" s="48"/>
      <c r="I123" s="48"/>
      <c r="J123" s="48"/>
      <c r="K123" s="48"/>
      <c r="L123" s="48"/>
      <c r="M123" s="48"/>
      <c r="N123" s="45"/>
      <c r="O123" s="2"/>
      <c r="AM123" s="74"/>
    </row>
    <row r="124" spans="1:39" x14ac:dyDescent="0.25">
      <c r="AM124" s="74"/>
    </row>
    <row r="125" spans="1:39" ht="15.75" customHeight="1" x14ac:dyDescent="0.25">
      <c r="A125" s="197" t="s">
        <v>298</v>
      </c>
      <c r="B125" s="195" t="s">
        <v>118</v>
      </c>
      <c r="C125" s="195" t="s">
        <v>2</v>
      </c>
      <c r="D125" s="195" t="s">
        <v>4</v>
      </c>
      <c r="E125" s="199" t="s">
        <v>6</v>
      </c>
      <c r="F125" s="201" t="s">
        <v>8</v>
      </c>
      <c r="G125" s="202"/>
      <c r="H125" s="195" t="s">
        <v>10</v>
      </c>
      <c r="I125" s="195" t="s">
        <v>14</v>
      </c>
      <c r="J125" s="195" t="s">
        <v>12</v>
      </c>
      <c r="K125" s="193" t="s">
        <v>119</v>
      </c>
      <c r="L125" s="194"/>
      <c r="M125" s="195" t="s">
        <v>20</v>
      </c>
      <c r="N125" s="206" t="s">
        <v>22</v>
      </c>
      <c r="O125" s="34"/>
      <c r="AM125" s="74"/>
    </row>
    <row r="126" spans="1:39" ht="15.75" x14ac:dyDescent="0.25">
      <c r="A126" s="198"/>
      <c r="B126" s="196"/>
      <c r="C126" s="196"/>
      <c r="D126" s="196"/>
      <c r="E126" s="200"/>
      <c r="F126" s="38" t="s">
        <v>122</v>
      </c>
      <c r="G126" s="38" t="s">
        <v>123</v>
      </c>
      <c r="H126" s="196"/>
      <c r="I126" s="196"/>
      <c r="J126" s="196"/>
      <c r="K126" s="59" t="s">
        <v>124</v>
      </c>
      <c r="L126" s="59" t="s">
        <v>299</v>
      </c>
      <c r="M126" s="196"/>
      <c r="N126" s="207"/>
      <c r="O126" s="2"/>
      <c r="AM126" s="74"/>
    </row>
    <row r="127" spans="1:39" x14ac:dyDescent="0.25">
      <c r="A127" s="33"/>
      <c r="B127" s="33"/>
      <c r="C127" s="48"/>
      <c r="D127" s="48"/>
      <c r="E127" s="48"/>
      <c r="F127" s="48"/>
      <c r="G127" s="48"/>
      <c r="H127" s="48"/>
      <c r="I127" s="48"/>
      <c r="J127" s="45"/>
      <c r="K127" s="45"/>
      <c r="L127" s="45"/>
      <c r="M127" s="45"/>
      <c r="N127" s="45"/>
      <c r="O127" s="2"/>
      <c r="AM127" s="74"/>
    </row>
    <row r="128" spans="1:39" x14ac:dyDescent="0.25">
      <c r="A128" s="33"/>
      <c r="B128" s="33"/>
      <c r="C128" s="48"/>
      <c r="D128" s="48"/>
      <c r="E128" s="48"/>
      <c r="F128" s="48"/>
      <c r="G128" s="48"/>
      <c r="H128" s="48"/>
      <c r="I128" s="48"/>
      <c r="J128" s="48"/>
      <c r="K128" s="48"/>
      <c r="L128" s="48"/>
      <c r="M128" s="48"/>
      <c r="N128" s="45"/>
      <c r="O128" s="2"/>
      <c r="AM128" s="74"/>
    </row>
    <row r="129" spans="1:39" x14ac:dyDescent="0.25">
      <c r="A129" s="33"/>
      <c r="B129" s="33"/>
      <c r="C129" s="48"/>
      <c r="D129" s="48"/>
      <c r="E129" s="48"/>
      <c r="F129" s="48"/>
      <c r="G129" s="48"/>
      <c r="H129" s="48"/>
      <c r="I129" s="48"/>
      <c r="J129" s="48"/>
      <c r="K129" s="48"/>
      <c r="L129" s="48"/>
      <c r="M129" s="48"/>
      <c r="N129" s="45"/>
      <c r="O129" s="2"/>
      <c r="AM129" s="74"/>
    </row>
    <row r="130" spans="1:39" x14ac:dyDescent="0.25">
      <c r="A130" s="33"/>
      <c r="B130" s="33"/>
      <c r="C130" s="48"/>
      <c r="D130" s="48"/>
      <c r="E130" s="48"/>
      <c r="F130" s="48"/>
      <c r="G130" s="48"/>
      <c r="H130" s="48"/>
      <c r="I130" s="48"/>
      <c r="J130" s="48"/>
      <c r="K130" s="48"/>
      <c r="L130" s="48"/>
      <c r="M130" s="48"/>
      <c r="N130" s="45"/>
      <c r="O130" s="2"/>
      <c r="AM130" s="74"/>
    </row>
    <row r="131" spans="1:39" x14ac:dyDescent="0.25">
      <c r="A131" s="33"/>
      <c r="B131" s="33"/>
      <c r="C131" s="48"/>
      <c r="D131" s="48"/>
      <c r="E131" s="48"/>
      <c r="F131" s="48"/>
      <c r="G131" s="48"/>
      <c r="H131" s="48"/>
      <c r="I131" s="48"/>
      <c r="J131" s="48"/>
      <c r="K131" s="48"/>
      <c r="L131" s="48"/>
      <c r="M131" s="48"/>
      <c r="N131" s="45"/>
      <c r="O131" s="2"/>
      <c r="AM131" s="74"/>
    </row>
    <row r="132" spans="1:39" x14ac:dyDescent="0.25">
      <c r="A132" s="33"/>
      <c r="B132" s="33"/>
      <c r="C132" s="48"/>
      <c r="D132" s="48"/>
      <c r="E132" s="48"/>
      <c r="F132" s="48"/>
      <c r="G132" s="48"/>
      <c r="H132" s="48"/>
      <c r="I132" s="48"/>
      <c r="J132" s="48"/>
      <c r="K132" s="48"/>
      <c r="L132" s="48"/>
      <c r="M132" s="48"/>
      <c r="N132" s="45"/>
      <c r="O132" s="2"/>
      <c r="AM132" s="74"/>
    </row>
    <row r="133" spans="1:39" x14ac:dyDescent="0.25">
      <c r="A133" s="33"/>
      <c r="B133" s="33"/>
      <c r="C133" s="48"/>
      <c r="D133" s="48"/>
      <c r="E133" s="48"/>
      <c r="F133" s="48"/>
      <c r="G133" s="48"/>
      <c r="H133" s="48"/>
      <c r="I133" s="48"/>
      <c r="J133" s="48"/>
      <c r="K133" s="48"/>
      <c r="L133" s="48"/>
      <c r="M133" s="48"/>
      <c r="N133" s="45"/>
      <c r="O133" s="2"/>
      <c r="AM133" s="74"/>
    </row>
    <row r="134" spans="1:39" x14ac:dyDescent="0.25">
      <c r="A134" s="33"/>
      <c r="B134" s="33"/>
      <c r="C134" s="48"/>
      <c r="D134" s="48"/>
      <c r="E134" s="48"/>
      <c r="F134" s="48"/>
      <c r="G134" s="48"/>
      <c r="H134" s="48"/>
      <c r="I134" s="48"/>
      <c r="J134" s="48"/>
      <c r="K134" s="48"/>
      <c r="L134" s="48"/>
      <c r="M134" s="48"/>
      <c r="N134" s="45"/>
      <c r="O134" s="2"/>
      <c r="AM134" s="74"/>
    </row>
    <row r="135" spans="1:39" x14ac:dyDescent="0.25">
      <c r="A135" s="33"/>
      <c r="B135" s="33"/>
      <c r="C135" s="48"/>
      <c r="D135" s="48"/>
      <c r="E135" s="48"/>
      <c r="F135" s="48"/>
      <c r="G135" s="48"/>
      <c r="H135" s="48"/>
      <c r="I135" s="48"/>
      <c r="J135" s="48"/>
      <c r="K135" s="48"/>
      <c r="L135" s="48"/>
      <c r="M135" s="48"/>
      <c r="N135" s="45"/>
      <c r="O135" s="2"/>
      <c r="AM135" s="74"/>
    </row>
    <row r="136" spans="1:39" x14ac:dyDescent="0.25">
      <c r="A136" s="49"/>
      <c r="B136" s="49"/>
      <c r="O136" s="2"/>
      <c r="AM136" s="74"/>
    </row>
    <row r="137" spans="1:39" x14ac:dyDescent="0.25">
      <c r="A137" s="74"/>
      <c r="B137" s="74"/>
      <c r="C137" s="74"/>
      <c r="D137" s="74"/>
      <c r="E137" s="74"/>
      <c r="F137" s="74"/>
      <c r="G137" s="74"/>
      <c r="H137" s="74"/>
      <c r="I137" s="74"/>
      <c r="J137" s="74"/>
      <c r="K137" s="74"/>
      <c r="L137" s="74"/>
      <c r="M137" s="74"/>
      <c r="N137" s="74"/>
      <c r="O137" s="75"/>
      <c r="P137" s="75"/>
      <c r="Q137" s="75"/>
      <c r="R137" s="75"/>
      <c r="S137" s="75"/>
      <c r="T137" s="75"/>
      <c r="U137" s="75"/>
      <c r="V137" s="75"/>
      <c r="W137" s="75"/>
      <c r="X137" s="75"/>
      <c r="Y137" s="75"/>
      <c r="Z137" s="75"/>
      <c r="AA137" s="75"/>
      <c r="AB137" s="75"/>
      <c r="AC137" s="75"/>
      <c r="AD137" s="75"/>
      <c r="AE137" s="75"/>
      <c r="AF137" s="75"/>
      <c r="AG137" s="75"/>
      <c r="AH137" s="75"/>
      <c r="AI137" s="75"/>
      <c r="AJ137" s="75"/>
      <c r="AK137" s="75"/>
      <c r="AL137" s="74"/>
      <c r="AM137" s="74"/>
    </row>
    <row r="138" spans="1:39" x14ac:dyDescent="0.25">
      <c r="A138" s="74"/>
      <c r="B138" s="74"/>
      <c r="C138" s="74"/>
      <c r="D138" s="74"/>
      <c r="E138" s="74"/>
      <c r="F138" s="74"/>
      <c r="G138" s="74"/>
      <c r="H138" s="74"/>
      <c r="I138" s="74"/>
      <c r="J138" s="74"/>
      <c r="K138" s="74"/>
      <c r="L138" s="74"/>
      <c r="M138" s="74"/>
      <c r="N138" s="74"/>
      <c r="O138" s="75"/>
      <c r="P138" s="75"/>
      <c r="Q138" s="75"/>
      <c r="R138" s="75"/>
      <c r="S138" s="75"/>
      <c r="T138" s="75"/>
      <c r="U138" s="75"/>
      <c r="V138" s="75"/>
      <c r="W138" s="75"/>
      <c r="X138" s="75"/>
      <c r="Y138" s="75"/>
      <c r="Z138" s="75"/>
      <c r="AA138" s="75"/>
      <c r="AB138" s="75"/>
      <c r="AC138" s="75"/>
      <c r="AD138" s="75"/>
      <c r="AE138" s="75"/>
      <c r="AF138" s="75"/>
      <c r="AG138" s="75"/>
      <c r="AH138" s="75"/>
      <c r="AI138" s="75"/>
      <c r="AJ138" s="75"/>
      <c r="AK138" s="75"/>
      <c r="AL138" s="74"/>
      <c r="AM138" s="74"/>
    </row>
  </sheetData>
  <mergeCells count="97">
    <mergeCell ref="B4:G4"/>
    <mergeCell ref="N113:N114"/>
    <mergeCell ref="N125:N126"/>
    <mergeCell ref="AJ9:AJ10"/>
    <mergeCell ref="AK9:AK10"/>
    <mergeCell ref="A85:N85"/>
    <mergeCell ref="N89:N90"/>
    <mergeCell ref="N101:N102"/>
    <mergeCell ref="AH9:AH10"/>
    <mergeCell ref="AI9:AI10"/>
    <mergeCell ref="Z9:Z10"/>
    <mergeCell ref="O9:O10"/>
    <mergeCell ref="P9:P10"/>
    <mergeCell ref="Q9:Q10"/>
    <mergeCell ref="R9:R10"/>
    <mergeCell ref="S9:S10"/>
    <mergeCell ref="U9:U10"/>
    <mergeCell ref="AG9:AG10"/>
    <mergeCell ref="A11:A21"/>
    <mergeCell ref="A22:A47"/>
    <mergeCell ref="A48:A50"/>
    <mergeCell ref="AA9:AA10"/>
    <mergeCell ref="AB9:AB10"/>
    <mergeCell ref="AC9:AC10"/>
    <mergeCell ref="AD9:AD10"/>
    <mergeCell ref="AE9:AE10"/>
    <mergeCell ref="AF9:AF10"/>
    <mergeCell ref="X9:X10"/>
    <mergeCell ref="Y9:Y10"/>
    <mergeCell ref="V9:V10"/>
    <mergeCell ref="W9:W10"/>
    <mergeCell ref="A1:AJ1"/>
    <mergeCell ref="O8:Y8"/>
    <mergeCell ref="Z8:AK8"/>
    <mergeCell ref="N9:N10"/>
    <mergeCell ref="A9:A10"/>
    <mergeCell ref="B9:B10"/>
    <mergeCell ref="C9:C10"/>
    <mergeCell ref="D9:D10"/>
    <mergeCell ref="E9:E10"/>
    <mergeCell ref="F9:G9"/>
    <mergeCell ref="H9:H10"/>
    <mergeCell ref="I9:I10"/>
    <mergeCell ref="J9:J10"/>
    <mergeCell ref="K9:L9"/>
    <mergeCell ref="M9:M10"/>
    <mergeCell ref="A8:M8"/>
    <mergeCell ref="A51:A54"/>
    <mergeCell ref="A55:A60"/>
    <mergeCell ref="A61:A68"/>
    <mergeCell ref="A69:A76"/>
    <mergeCell ref="T9:T10"/>
    <mergeCell ref="A77:A81"/>
    <mergeCell ref="K89:L89"/>
    <mergeCell ref="M89:M90"/>
    <mergeCell ref="A89:A90"/>
    <mergeCell ref="B89:B90"/>
    <mergeCell ref="C89:C90"/>
    <mergeCell ref="D89:D90"/>
    <mergeCell ref="E89:E90"/>
    <mergeCell ref="F89:G89"/>
    <mergeCell ref="H89:H90"/>
    <mergeCell ref="I89:I90"/>
    <mergeCell ref="J89:J90"/>
    <mergeCell ref="A101:A102"/>
    <mergeCell ref="B101:B102"/>
    <mergeCell ref="C101:C102"/>
    <mergeCell ref="D101:D102"/>
    <mergeCell ref="E101:E102"/>
    <mergeCell ref="A113:A114"/>
    <mergeCell ref="B113:B114"/>
    <mergeCell ref="C113:C114"/>
    <mergeCell ref="D113:D114"/>
    <mergeCell ref="E113:E114"/>
    <mergeCell ref="K113:L113"/>
    <mergeCell ref="M113:M114"/>
    <mergeCell ref="H101:H102"/>
    <mergeCell ref="I101:I102"/>
    <mergeCell ref="J101:J102"/>
    <mergeCell ref="K101:L101"/>
    <mergeCell ref="M101:M102"/>
    <mergeCell ref="F113:G113"/>
    <mergeCell ref="H113:H114"/>
    <mergeCell ref="I113:I114"/>
    <mergeCell ref="J113:J114"/>
    <mergeCell ref="F101:G101"/>
    <mergeCell ref="H125:H126"/>
    <mergeCell ref="I125:I126"/>
    <mergeCell ref="J125:J126"/>
    <mergeCell ref="K125:L125"/>
    <mergeCell ref="M125:M126"/>
    <mergeCell ref="F125:G125"/>
    <mergeCell ref="A125:A126"/>
    <mergeCell ref="B125:B126"/>
    <mergeCell ref="C125:C126"/>
    <mergeCell ref="D125:D126"/>
    <mergeCell ref="E125:E126"/>
  </mergeCells>
  <phoneticPr fontId="37" type="noConversion"/>
  <conditionalFormatting sqref="O11:O81">
    <cfRule type="cellIs" dxfId="33" priority="8" stopIfTrue="1" operator="equal">
      <formula>"x"</formula>
    </cfRule>
  </conditionalFormatting>
  <conditionalFormatting sqref="P11:P81">
    <cfRule type="cellIs" dxfId="32" priority="7" operator="equal">
      <formula>"x"</formula>
    </cfRule>
  </conditionalFormatting>
  <conditionalFormatting sqref="Q11:Q81">
    <cfRule type="cellIs" dxfId="31" priority="6" operator="equal">
      <formula>"x"</formula>
    </cfRule>
  </conditionalFormatting>
  <conditionalFormatting sqref="R11:R81">
    <cfRule type="cellIs" dxfId="30" priority="5" stopIfTrue="1" operator="equal">
      <formula>"x"</formula>
    </cfRule>
  </conditionalFormatting>
  <conditionalFormatting sqref="S11:S81">
    <cfRule type="cellIs" dxfId="29" priority="4" operator="equal">
      <formula>"x"</formula>
    </cfRule>
  </conditionalFormatting>
  <conditionalFormatting sqref="T11:T81">
    <cfRule type="cellIs" dxfId="28" priority="1" stopIfTrue="1" operator="equal">
      <formula>$AQ$7</formula>
    </cfRule>
    <cfRule type="cellIs" dxfId="27" priority="2" stopIfTrue="1" operator="equal">
      <formula>$AQ$6</formula>
    </cfRule>
  </conditionalFormatting>
  <conditionalFormatting sqref="AQ6:AQ7">
    <cfRule type="cellIs" dxfId="26" priority="17" stopIfTrue="1" operator="equal">
      <formula>$AQ$6</formula>
    </cfRule>
  </conditionalFormatting>
  <dataValidations count="1">
    <dataValidation type="list" allowBlank="1" showInputMessage="1" showErrorMessage="1" sqref="T11:T81" xr:uid="{BEB0423D-850C-4350-8504-6222F082B59B}">
      <formula1>$AQ$6:$AQ$7</formula1>
    </dataValidation>
  </dataValidations>
  <hyperlinks>
    <hyperlink ref="M16" r:id="rId1" xr:uid="{D761F0B6-13D3-4078-89C5-B7898B7EC1E7}"/>
    <hyperlink ref="M52" r:id="rId2" xr:uid="{D7B67056-08F4-42F9-9BF3-2D5F67382981}"/>
    <hyperlink ref="M54" r:id="rId3" xr:uid="{4D405827-3B0C-4CBE-AED6-3126023C78FB}"/>
  </hyperlinks>
  <pageMargins left="0.511811024" right="0.511811024" top="0.78740157499999996" bottom="0.78740157499999996" header="0.31496062000000002" footer="0.31496062000000002"/>
  <pageSetup orientation="portrait" r:id="rId4"/>
  <extLst>
    <ext xmlns:x14="http://schemas.microsoft.com/office/spreadsheetml/2009/9/main" uri="{CCE6A557-97BC-4b89-ADB6-D9C93CAAB3DF}">
      <x14:dataValidations xmlns:xm="http://schemas.microsoft.com/office/excel/2006/main" count="1">
        <x14:dataValidation type="list" allowBlank="1" showInputMessage="1" showErrorMessage="1" xr:uid="{55FD2F51-6F21-4CCC-86CA-A34FAD7562E7}">
          <x14:formula1>
            <xm:f>LEGENDA!$A$46:$A$60</xm:f>
          </x14:formula1>
          <xm:sqref>N91:N99 N127:N136 N115:N123 N103:N111 N11:N81 AK11:AK81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Planilha5">
    <pageSetUpPr fitToPage="1"/>
  </sheetPr>
  <dimension ref="A1:AD45"/>
  <sheetViews>
    <sheetView showGridLines="0" zoomScale="80" zoomScaleNormal="80" zoomScalePageLayoutView="70" workbookViewId="0">
      <selection activeCell="D22" sqref="D22"/>
    </sheetView>
  </sheetViews>
  <sheetFormatPr defaultRowHeight="15" x14ac:dyDescent="0.25"/>
  <cols>
    <col min="1" max="1" width="2.85546875" customWidth="1"/>
    <col min="2" max="2" width="3.85546875" customWidth="1"/>
    <col min="3" max="3" width="53" bestFit="1" customWidth="1"/>
    <col min="4" max="4" width="12" bestFit="1" customWidth="1"/>
    <col min="5" max="5" width="7.42578125" customWidth="1"/>
    <col min="6" max="6" width="12" bestFit="1" customWidth="1"/>
    <col min="7" max="7" width="8.140625" customWidth="1"/>
    <col min="8" max="8" width="9.140625" customWidth="1"/>
    <col min="24" max="24" width="2.85546875" customWidth="1"/>
    <col min="26" max="26" width="9.140625" customWidth="1"/>
    <col min="27" max="29" width="4.140625" customWidth="1"/>
  </cols>
  <sheetData>
    <row r="1" spans="1:28" x14ac:dyDescent="0.25">
      <c r="A1" s="76"/>
      <c r="B1" s="265" t="s">
        <v>109</v>
      </c>
      <c r="C1" s="265"/>
      <c r="D1" s="265"/>
      <c r="E1" s="265"/>
      <c r="F1" s="265"/>
      <c r="G1" s="265"/>
      <c r="H1" s="265"/>
      <c r="I1" s="265"/>
      <c r="J1" s="265"/>
      <c r="K1" s="265"/>
      <c r="L1" s="265"/>
      <c r="M1" s="265"/>
      <c r="N1" s="265"/>
      <c r="O1" s="265"/>
      <c r="P1" s="265"/>
      <c r="Q1" s="265"/>
      <c r="R1" s="265"/>
      <c r="S1" s="265"/>
      <c r="T1" s="265"/>
      <c r="U1" s="265"/>
      <c r="V1" s="265"/>
      <c r="W1" s="265"/>
      <c r="X1" s="76"/>
    </row>
    <row r="2" spans="1:28" s="11" customFormat="1" ht="21" customHeight="1" x14ac:dyDescent="0.25">
      <c r="A2" s="77"/>
      <c r="B2" s="265"/>
      <c r="C2" s="265"/>
      <c r="D2" s="265"/>
      <c r="E2" s="265"/>
      <c r="F2" s="265"/>
      <c r="G2" s="265"/>
      <c r="H2" s="265"/>
      <c r="I2" s="265"/>
      <c r="J2" s="265"/>
      <c r="K2" s="265"/>
      <c r="L2" s="265"/>
      <c r="M2" s="265"/>
      <c r="N2" s="265"/>
      <c r="O2" s="265"/>
      <c r="P2" s="265"/>
      <c r="Q2" s="265"/>
      <c r="R2" s="265"/>
      <c r="S2" s="265"/>
      <c r="T2" s="265"/>
      <c r="U2" s="265"/>
      <c r="V2" s="265"/>
      <c r="W2" s="265"/>
      <c r="X2" s="77"/>
    </row>
    <row r="3" spans="1:28" ht="33.75" customHeight="1" x14ac:dyDescent="0.35">
      <c r="A3" s="76"/>
      <c r="B3" s="272" t="str">
        <f>'Monitoria Anual - 2'!A2</f>
        <v>Plano de Ação Nacional para a Conservação dos Insetos Polinizadores Ameaçados de Extinção - PAN Insetos Polinizadores</v>
      </c>
      <c r="C3" s="272"/>
      <c r="D3" s="272"/>
      <c r="E3" s="272"/>
      <c r="F3" s="272"/>
      <c r="G3" s="272"/>
      <c r="H3" s="272"/>
      <c r="I3" s="272"/>
      <c r="J3" s="272"/>
      <c r="K3" s="272"/>
      <c r="L3" s="272"/>
      <c r="M3" s="272"/>
      <c r="N3" s="272"/>
      <c r="O3" s="272"/>
      <c r="P3" s="272"/>
      <c r="Q3" s="272"/>
      <c r="R3" s="272"/>
      <c r="S3" s="272"/>
      <c r="T3" s="272"/>
      <c r="U3" s="272"/>
      <c r="V3" s="272"/>
      <c r="W3" s="272"/>
      <c r="X3" s="76"/>
    </row>
    <row r="4" spans="1:28" x14ac:dyDescent="0.25">
      <c r="A4" s="76"/>
      <c r="J4" s="8"/>
      <c r="K4" s="8"/>
      <c r="L4" s="8"/>
      <c r="M4" s="8"/>
      <c r="N4" s="8"/>
      <c r="O4" s="8"/>
      <c r="X4" s="76"/>
    </row>
    <row r="5" spans="1:28" s="2" customFormat="1" ht="45" customHeight="1" x14ac:dyDescent="0.25">
      <c r="A5" s="74"/>
      <c r="B5" s="277" t="s">
        <v>303</v>
      </c>
      <c r="C5" s="277"/>
      <c r="D5" s="278" t="str">
        <f>'Monitoria Anual - 2'!B4</f>
        <v>Reduzir o risco de extinção dos insetos polinizadores, com ações integradas da sociedade civil e instituições governamentais, promovendo a conservação de seus habitats e a manutenção das funções e serviços ecossistêmicos de polinização</v>
      </c>
      <c r="E5" s="278"/>
      <c r="F5" s="278"/>
      <c r="G5" s="278"/>
      <c r="H5" s="278"/>
      <c r="I5" s="278"/>
      <c r="J5" s="278"/>
      <c r="K5" s="278"/>
      <c r="L5" s="278"/>
      <c r="M5" s="278"/>
      <c r="N5" s="278"/>
      <c r="O5" s="278"/>
      <c r="P5" s="278"/>
      <c r="Q5" s="278"/>
      <c r="R5" s="278"/>
      <c r="S5" s="278"/>
      <c r="T5" s="278"/>
      <c r="U5" s="279"/>
      <c r="X5" s="74"/>
    </row>
    <row r="6" spans="1:28" x14ac:dyDescent="0.25">
      <c r="A6" s="76"/>
      <c r="J6" s="8"/>
      <c r="K6" s="8"/>
      <c r="L6" s="8"/>
      <c r="M6" s="8"/>
      <c r="N6" s="8"/>
      <c r="O6" s="8"/>
      <c r="X6" s="76"/>
    </row>
    <row r="7" spans="1:28" ht="26.25" customHeight="1" x14ac:dyDescent="0.25">
      <c r="A7" s="76"/>
      <c r="B7" s="277" t="s">
        <v>111</v>
      </c>
      <c r="C7" s="277"/>
      <c r="D7" s="31" t="str">
        <f>'Monitoria Anual - 2'!B6</f>
        <v>03/04/2025 - 11/04/2025 (virtual)</v>
      </c>
      <c r="E7" s="31"/>
      <c r="F7" s="31"/>
      <c r="G7" s="32"/>
      <c r="H7" s="2"/>
      <c r="I7" s="10"/>
      <c r="J7" s="8"/>
      <c r="K7" s="8"/>
      <c r="L7" s="8"/>
      <c r="M7" s="8"/>
      <c r="N7" s="8"/>
      <c r="O7" s="8"/>
      <c r="X7" s="76"/>
    </row>
    <row r="8" spans="1:28" x14ac:dyDescent="0.25">
      <c r="A8" s="76"/>
      <c r="X8" s="76"/>
    </row>
    <row r="9" spans="1:28" ht="31.5" customHeight="1" x14ac:dyDescent="0.25">
      <c r="A9" s="76"/>
      <c r="B9" s="265" t="s">
        <v>304</v>
      </c>
      <c r="C9" s="265"/>
      <c r="D9" s="265"/>
      <c r="E9" s="265"/>
      <c r="F9" s="265"/>
      <c r="G9" s="265"/>
      <c r="H9" s="265"/>
      <c r="I9" s="265"/>
      <c r="J9" s="265"/>
      <c r="K9" s="265"/>
      <c r="L9" s="265"/>
      <c r="M9" s="265"/>
      <c r="N9" s="265"/>
      <c r="O9" s="265"/>
      <c r="P9" s="265"/>
      <c r="Q9" s="265"/>
      <c r="R9" s="265"/>
      <c r="S9" s="265"/>
      <c r="T9" s="265"/>
      <c r="U9" s="265"/>
      <c r="V9" s="265"/>
      <c r="W9" s="265"/>
      <c r="X9" s="76"/>
    </row>
    <row r="10" spans="1:28" x14ac:dyDescent="0.25">
      <c r="A10" s="76"/>
      <c r="G10" s="7"/>
      <c r="H10" s="7"/>
      <c r="I10" s="7"/>
      <c r="X10" s="76"/>
    </row>
    <row r="11" spans="1:28" ht="15.75" x14ac:dyDescent="0.25">
      <c r="A11" s="76"/>
      <c r="B11" s="266" t="s">
        <v>305</v>
      </c>
      <c r="C11" s="267"/>
      <c r="D11" s="30"/>
      <c r="E11" s="30"/>
      <c r="F11" s="30"/>
      <c r="G11" s="30"/>
      <c r="H11" s="30"/>
      <c r="I11" s="30"/>
      <c r="J11" s="30"/>
      <c r="K11" s="30"/>
      <c r="L11" s="30"/>
      <c r="M11" s="30"/>
      <c r="N11" s="30"/>
      <c r="O11" s="30"/>
      <c r="P11" s="30"/>
      <c r="Q11" s="30"/>
      <c r="R11" s="30"/>
      <c r="S11" s="30"/>
      <c r="T11" s="30"/>
      <c r="U11" s="30"/>
      <c r="V11" s="30"/>
      <c r="W11" s="30"/>
      <c r="X11" s="76"/>
    </row>
    <row r="12" spans="1:28" ht="15.75" thickBot="1" x14ac:dyDescent="0.3">
      <c r="A12" s="76"/>
      <c r="F12" s="273"/>
      <c r="G12" s="273"/>
      <c r="H12" s="69"/>
      <c r="X12" s="76"/>
    </row>
    <row r="13" spans="1:28" ht="33.75" customHeight="1" x14ac:dyDescent="0.25">
      <c r="A13" s="76"/>
      <c r="C13" s="274" t="s">
        <v>335</v>
      </c>
      <c r="D13" s="275"/>
      <c r="E13" s="275"/>
      <c r="F13" s="275"/>
      <c r="G13" s="276"/>
      <c r="H13" s="3"/>
      <c r="X13" s="76"/>
    </row>
    <row r="14" spans="1:28" s="2" customFormat="1" ht="34.5" customHeight="1" x14ac:dyDescent="0.25">
      <c r="A14" s="74"/>
      <c r="C14" s="82" t="s">
        <v>307</v>
      </c>
      <c r="D14" s="78" t="s">
        <v>308</v>
      </c>
      <c r="E14" s="79" t="s">
        <v>309</v>
      </c>
      <c r="F14" s="80" t="s">
        <v>310</v>
      </c>
      <c r="G14" s="81" t="s">
        <v>309</v>
      </c>
      <c r="H14" s="6"/>
      <c r="X14" s="74"/>
    </row>
    <row r="15" spans="1:28" ht="15.75" x14ac:dyDescent="0.25">
      <c r="A15" s="76"/>
      <c r="C15" s="83" t="s">
        <v>311</v>
      </c>
      <c r="D15" s="56"/>
      <c r="E15" s="64"/>
      <c r="F15" s="56">
        <f>COUNTA('Monitoria Anual - 2'!T11:T921)</f>
        <v>6</v>
      </c>
      <c r="G15" s="64">
        <f t="shared" ref="G15:G21" si="0">F15/$F$22</f>
        <v>9.2307692307692313E-2</v>
      </c>
      <c r="H15" s="65"/>
      <c r="X15" s="76"/>
    </row>
    <row r="16" spans="1:28" ht="15.75" x14ac:dyDescent="0.25">
      <c r="A16" s="76"/>
      <c r="C16" s="84" t="s">
        <v>312</v>
      </c>
      <c r="D16" s="57">
        <f>COUNTA('Monitoria Anual - 2'!O11:O921)</f>
        <v>2</v>
      </c>
      <c r="E16" s="66">
        <f>D16/$D$22</f>
        <v>2.9411764705882353E-2</v>
      </c>
      <c r="F16" s="57">
        <f>D16-AB16</f>
        <v>1</v>
      </c>
      <c r="G16" s="66">
        <f t="shared" si="0"/>
        <v>1.5384615384615385E-2</v>
      </c>
      <c r="H16" s="65"/>
      <c r="X16" s="76"/>
      <c r="Z16">
        <f>COUNTIFS('Monitoria Anual - 2'!O:O,"x",'Monitoria Anual - 2'!T:T,"Excluída")</f>
        <v>1</v>
      </c>
      <c r="AA16">
        <f>COUNTIFS('Monitoria Anual - 2'!O:O,"x",'Monitoria Anual - 2'!T:T,"Agrupada")</f>
        <v>0</v>
      </c>
      <c r="AB16">
        <f>Z16+AA16</f>
        <v>1</v>
      </c>
    </row>
    <row r="17" spans="1:28" ht="15.75" x14ac:dyDescent="0.25">
      <c r="A17" s="76"/>
      <c r="C17" s="85" t="s">
        <v>336</v>
      </c>
      <c r="D17" s="57">
        <f>COUNTA('Monitoria Anual - 2'!P11:P921)</f>
        <v>16</v>
      </c>
      <c r="E17" s="66">
        <f>D17/$D$22</f>
        <v>0.23529411764705882</v>
      </c>
      <c r="F17" s="57">
        <f>D17-AB17</f>
        <v>15</v>
      </c>
      <c r="G17" s="66">
        <f t="shared" si="0"/>
        <v>0.23076923076923078</v>
      </c>
      <c r="H17" s="65"/>
      <c r="X17" s="76"/>
      <c r="Z17">
        <f t="array" ref="Z17">COUNTIFS('Monitoria Anual - 2'!P:P,"x",'Monitoria Anual - 2'!T:T,"Excluída")</f>
        <v>1</v>
      </c>
      <c r="AA17">
        <f t="array" ref="AA17">COUNTIFS('Monitoria Anual - 2'!P:P,"x",'Monitoria Anual - 2'!T:T,"Agrupada")</f>
        <v>0</v>
      </c>
      <c r="AB17">
        <f>Z17+AA17</f>
        <v>1</v>
      </c>
    </row>
    <row r="18" spans="1:28" ht="15.75" x14ac:dyDescent="0.25">
      <c r="A18" s="76"/>
      <c r="C18" s="86" t="s">
        <v>314</v>
      </c>
      <c r="D18" s="57">
        <f>COUNTA('Monitoria Anual - 2'!Q11:Q921)</f>
        <v>9</v>
      </c>
      <c r="E18" s="66">
        <f>D18/$D$22</f>
        <v>0.13235294117647059</v>
      </c>
      <c r="F18" s="57">
        <f>D18-AB18</f>
        <v>8</v>
      </c>
      <c r="G18" s="66">
        <f t="shared" si="0"/>
        <v>0.12307692307692308</v>
      </c>
      <c r="H18" s="65"/>
      <c r="X18" s="76"/>
      <c r="Z18">
        <f t="array" ref="Z18">COUNTIFS('Monitoria Anual - 2'!Q:Q,"x",'Monitoria Anual - 2'!T:T,"Excluída")</f>
        <v>0</v>
      </c>
      <c r="AA18">
        <f t="array" ref="AA18">COUNTIFS('Monitoria Anual - 2'!Q:Q,"x",'Monitoria Anual - 2'!T:T,"Agrupada")</f>
        <v>1</v>
      </c>
      <c r="AB18">
        <f>Z18+AA18</f>
        <v>1</v>
      </c>
    </row>
    <row r="19" spans="1:28" ht="15.75" x14ac:dyDescent="0.25">
      <c r="A19" s="76"/>
      <c r="C19" s="87" t="s">
        <v>315</v>
      </c>
      <c r="D19" s="57">
        <f>COUNTA('Monitoria Anual - 2'!R11:R921)</f>
        <v>38</v>
      </c>
      <c r="E19" s="66">
        <f>D19/$D$22</f>
        <v>0.55882352941176472</v>
      </c>
      <c r="F19" s="57">
        <f t="shared" ref="F19:F20" si="1">D19-AB19</f>
        <v>38</v>
      </c>
      <c r="G19" s="66">
        <f t="shared" si="0"/>
        <v>0.58461538461538465</v>
      </c>
      <c r="H19" s="65"/>
      <c r="X19" s="76"/>
      <c r="Z19">
        <f t="array" ref="Z19">COUNTIFS('Monitoria Anual - 2'!R:R,"x",'Monitoria Anual - 2'!T:T,"Excluída")</f>
        <v>0</v>
      </c>
      <c r="AA19">
        <f t="array" ref="AA19">COUNTIFS('Monitoria Anual - 2'!R:R,"x",'Monitoria Anual - 2'!T:T,"Agrupada")</f>
        <v>0</v>
      </c>
      <c r="AB19">
        <f>Z19+AA19</f>
        <v>0</v>
      </c>
    </row>
    <row r="20" spans="1:28" ht="15.75" x14ac:dyDescent="0.25">
      <c r="A20" s="76"/>
      <c r="C20" s="88" t="s">
        <v>316</v>
      </c>
      <c r="D20" s="57">
        <f>COUNTA('Monitoria Anual - 2'!S11:S921)</f>
        <v>3</v>
      </c>
      <c r="E20" s="66">
        <f>D20/$D$22</f>
        <v>4.4117647058823532E-2</v>
      </c>
      <c r="F20" s="57">
        <f t="shared" si="1"/>
        <v>3</v>
      </c>
      <c r="G20" s="66">
        <f t="shared" si="0"/>
        <v>4.6153846153846156E-2</v>
      </c>
      <c r="H20" s="65"/>
      <c r="X20" s="76"/>
      <c r="Z20">
        <f t="array" ref="Z20">COUNTIFS('Monitoria Anual - 2'!S:S,"x",'Monitoria Anual - 2'!T:T,"Excluída")</f>
        <v>0</v>
      </c>
      <c r="AA20">
        <f t="array" ref="AA20">COUNTIFS('Monitoria Anual - 2'!S:S,"x",'Monitoria Anual - 2'!T:T,"Agrupada")</f>
        <v>0</v>
      </c>
      <c r="AB20">
        <f>Z20+AA20</f>
        <v>0</v>
      </c>
    </row>
    <row r="21" spans="1:28" ht="16.5" thickBot="1" x14ac:dyDescent="0.3">
      <c r="A21" s="76"/>
      <c r="C21" s="89" t="s">
        <v>317</v>
      </c>
      <c r="D21" s="58"/>
      <c r="E21" s="67"/>
      <c r="F21" s="58">
        <f>'Monitoria Anual - 2'!C87</f>
        <v>0</v>
      </c>
      <c r="G21" s="67">
        <f t="shared" si="0"/>
        <v>0</v>
      </c>
      <c r="H21" s="65"/>
      <c r="X21" s="76"/>
    </row>
    <row r="22" spans="1:28" ht="16.5" thickBot="1" x14ac:dyDescent="0.3">
      <c r="A22" s="76"/>
      <c r="C22" s="90" t="s">
        <v>318</v>
      </c>
      <c r="D22" s="91">
        <f>SUM(D16:D20)</f>
        <v>68</v>
      </c>
      <c r="E22" s="92">
        <f>SUM(E15:E21)</f>
        <v>1</v>
      </c>
      <c r="F22" s="93">
        <f>SUM(F16:F21)</f>
        <v>65</v>
      </c>
      <c r="G22" s="94">
        <f>SUM(G16:G21)</f>
        <v>1</v>
      </c>
      <c r="H22" s="65"/>
      <c r="X22" s="76"/>
    </row>
    <row r="23" spans="1:28" x14ac:dyDescent="0.25">
      <c r="A23" s="76"/>
      <c r="C23" s="96" t="s">
        <v>319</v>
      </c>
      <c r="D23" s="268">
        <f>COUNTIF('Monitoria Anual - 2'!T11:T921,"Agrupada")</f>
        <v>2</v>
      </c>
      <c r="E23" s="268"/>
      <c r="F23" s="268"/>
      <c r="G23" s="269"/>
      <c r="H23" s="5"/>
      <c r="X23" s="76"/>
    </row>
    <row r="24" spans="1:28" ht="15.75" thickBot="1" x14ac:dyDescent="0.3">
      <c r="A24" s="76"/>
      <c r="C24" s="95" t="s">
        <v>320</v>
      </c>
      <c r="D24" s="270">
        <f>COUNTIF('Monitoria Anual - 2'!T11:T82,"Excluída")</f>
        <v>4</v>
      </c>
      <c r="E24" s="270"/>
      <c r="F24" s="270"/>
      <c r="G24" s="271"/>
      <c r="X24" s="76"/>
    </row>
    <row r="25" spans="1:28" x14ac:dyDescent="0.25">
      <c r="A25" s="76"/>
      <c r="X25" s="76"/>
    </row>
    <row r="26" spans="1:28" x14ac:dyDescent="0.25">
      <c r="A26" s="76"/>
      <c r="X26" s="76"/>
    </row>
    <row r="27" spans="1:28" ht="15.75" x14ac:dyDescent="0.25">
      <c r="A27" s="76"/>
      <c r="B27" s="266" t="s">
        <v>321</v>
      </c>
      <c r="C27" s="267"/>
      <c r="D27" s="30"/>
      <c r="F27" s="30"/>
      <c r="G27" s="30"/>
      <c r="X27" s="76"/>
    </row>
    <row r="28" spans="1:28" ht="16.5" thickBot="1" x14ac:dyDescent="0.3">
      <c r="A28" s="76"/>
      <c r="B28" s="30"/>
      <c r="C28" s="12"/>
      <c r="D28" s="12"/>
      <c r="E28" s="12"/>
      <c r="F28" s="12"/>
      <c r="G28" s="12"/>
      <c r="H28" s="30"/>
      <c r="I28" s="30"/>
      <c r="J28" s="30"/>
      <c r="K28" s="30"/>
      <c r="L28" s="30"/>
      <c r="M28" s="30"/>
      <c r="N28" s="30"/>
      <c r="O28" s="30"/>
      <c r="P28" s="30"/>
      <c r="Q28" s="30"/>
      <c r="R28" s="30"/>
      <c r="S28" s="30"/>
      <c r="T28" s="30"/>
      <c r="U28" s="30"/>
      <c r="V28" s="30"/>
      <c r="W28" s="30"/>
      <c r="X28" s="76"/>
    </row>
    <row r="29" spans="1:28" ht="16.5" thickBot="1" x14ac:dyDescent="0.3">
      <c r="A29" s="76"/>
      <c r="B29" s="12"/>
      <c r="C29" s="105" t="s">
        <v>322</v>
      </c>
      <c r="D29" s="52">
        <f>COUNTA('Monitoria Anual - 2'!A11:A81)</f>
        <v>8</v>
      </c>
      <c r="H29" s="12"/>
      <c r="I29" s="12"/>
      <c r="J29" s="12"/>
      <c r="K29" s="12"/>
      <c r="L29" s="12"/>
      <c r="M29" s="12"/>
      <c r="N29" s="12"/>
      <c r="O29" s="12"/>
      <c r="P29" s="12"/>
      <c r="Q29" s="12"/>
      <c r="R29" s="12"/>
      <c r="S29" s="12"/>
      <c r="T29" s="12"/>
      <c r="U29" s="12"/>
      <c r="V29" s="12"/>
      <c r="W29" s="12"/>
      <c r="X29" s="76"/>
    </row>
    <row r="30" spans="1:28" ht="15.75" thickBot="1" x14ac:dyDescent="0.3">
      <c r="A30" s="76"/>
      <c r="X30" s="76"/>
    </row>
    <row r="31" spans="1:28" ht="15.75" thickBot="1" x14ac:dyDescent="0.3">
      <c r="A31" s="76"/>
      <c r="C31" s="106" t="s">
        <v>323</v>
      </c>
      <c r="D31" s="106" t="s">
        <v>324</v>
      </c>
      <c r="E31" s="13"/>
      <c r="F31" s="14"/>
      <c r="G31" s="15"/>
      <c r="H31" s="17"/>
      <c r="I31" s="18"/>
      <c r="J31" s="19"/>
      <c r="W31" s="1"/>
      <c r="X31" s="76"/>
    </row>
    <row r="32" spans="1:28" x14ac:dyDescent="0.25">
      <c r="A32" s="76"/>
      <c r="C32" s="53" t="s">
        <v>325</v>
      </c>
      <c r="D32" s="61">
        <f>SUM(F32:J32)</f>
        <v>11</v>
      </c>
      <c r="E32" s="23">
        <f>COUNTA('Monitoria Anual - 2'!T11:T21)</f>
        <v>0</v>
      </c>
      <c r="F32" s="50">
        <f>COUNTA('Monitoria Anual - 2'!O11:O21)</f>
        <v>0</v>
      </c>
      <c r="G32" s="50">
        <f>COUNTA('Monitoria Anual - 2'!P11:P21)</f>
        <v>2</v>
      </c>
      <c r="H32" s="50">
        <f>COUNTA('Monitoria Anual - 2'!Q11:Q21)</f>
        <v>4</v>
      </c>
      <c r="I32" s="50">
        <f>COUNTA('Monitoria Anual - 2'!R11:R21)</f>
        <v>5</v>
      </c>
      <c r="J32" s="51">
        <f>COUNTA('Monitoria Anual - 2'!S11:S21)</f>
        <v>0</v>
      </c>
      <c r="W32" s="1"/>
      <c r="X32" s="76"/>
    </row>
    <row r="33" spans="1:30" x14ac:dyDescent="0.25">
      <c r="A33" s="76"/>
      <c r="C33" s="54" t="s">
        <v>326</v>
      </c>
      <c r="D33" s="53">
        <f>SUM(F33:J33)</f>
        <v>24</v>
      </c>
      <c r="E33" s="24">
        <f>COUNTA('Monitoria Anual - 2'!T22:T47)</f>
        <v>3</v>
      </c>
      <c r="F33" s="25">
        <f>COUNTA('Monitoria Anual - 2'!O22:O47)</f>
        <v>0</v>
      </c>
      <c r="G33" s="25">
        <f>COUNTA('Monitoria Anual - 2'!P22:P47)</f>
        <v>6</v>
      </c>
      <c r="H33" s="25">
        <f>COUNTA('Monitoria Anual - 2'!Q22:Q47)</f>
        <v>1</v>
      </c>
      <c r="I33" s="25">
        <f>COUNTA('Monitoria Anual - 2'!R22:R47)</f>
        <v>15</v>
      </c>
      <c r="J33" s="26">
        <f>COUNTA('Monitoria Anual - 2'!S22:S47)</f>
        <v>2</v>
      </c>
      <c r="W33" s="1"/>
      <c r="X33" s="76"/>
    </row>
    <row r="34" spans="1:30" x14ac:dyDescent="0.25">
      <c r="A34" s="76"/>
      <c r="C34" s="54" t="s">
        <v>327</v>
      </c>
      <c r="D34" s="53">
        <f t="shared" ref="D34:D39" si="2">SUM(F34:J34)</f>
        <v>3</v>
      </c>
      <c r="E34" s="24">
        <f>COUNTA('Monitoria Anual - 2'!T48:T50)</f>
        <v>0</v>
      </c>
      <c r="F34" s="25">
        <f>COUNTA('Monitoria Anual - 2'!O48:O50)</f>
        <v>0</v>
      </c>
      <c r="G34" s="25">
        <f>COUNTA('Monitoria Anual - 2'!P48:P50)</f>
        <v>1</v>
      </c>
      <c r="H34" s="25">
        <f>COUNTA('Monitoria Anual - 2'!Q48:Q50)</f>
        <v>0</v>
      </c>
      <c r="I34" s="25">
        <f>COUNTA('Monitoria Anual - 2'!R48:R50)</f>
        <v>2</v>
      </c>
      <c r="J34" s="26">
        <f>COUNTA('Monitoria Anual - 2'!S48:S50)</f>
        <v>0</v>
      </c>
      <c r="W34" s="1"/>
      <c r="X34" s="76"/>
    </row>
    <row r="35" spans="1:30" x14ac:dyDescent="0.25">
      <c r="A35" s="76"/>
      <c r="C35" s="54" t="s">
        <v>328</v>
      </c>
      <c r="D35" s="53">
        <f t="shared" si="2"/>
        <v>4</v>
      </c>
      <c r="E35" s="24">
        <f>COUNTA('Monitoria Anual - 2'!T51:T54)</f>
        <v>0</v>
      </c>
      <c r="F35" s="25">
        <f>COUNTA('Monitoria Anual - 2'!O51:O54)</f>
        <v>0</v>
      </c>
      <c r="G35" s="25">
        <f>COUNTA('Monitoria Anual - 2'!P51:P54)</f>
        <v>0</v>
      </c>
      <c r="H35" s="25">
        <f>COUNTA('Monitoria Anual - 2'!Q51:Q54)</f>
        <v>2</v>
      </c>
      <c r="I35" s="25">
        <f>COUNTA('Monitoria Anual - 2'!R51:R54)</f>
        <v>2</v>
      </c>
      <c r="J35" s="26">
        <f>COUNTA('Monitoria Anual - 2'!S51:S54)</f>
        <v>0</v>
      </c>
      <c r="W35" s="1"/>
      <c r="X35" s="76"/>
    </row>
    <row r="36" spans="1:30" x14ac:dyDescent="0.25">
      <c r="A36" s="76"/>
      <c r="C36" s="54" t="s">
        <v>329</v>
      </c>
      <c r="D36" s="53">
        <f t="shared" si="2"/>
        <v>6</v>
      </c>
      <c r="E36" s="24">
        <f>COUNTA('Monitoria Anual - 2'!T55:T60)</f>
        <v>1</v>
      </c>
      <c r="F36" s="25">
        <f>COUNTA('Monitoria Anual - 2'!O55:O60)</f>
        <v>0</v>
      </c>
      <c r="G36" s="25">
        <f>COUNTA('Monitoria Anual - 2'!P55:P60)</f>
        <v>3</v>
      </c>
      <c r="H36" s="25">
        <f>COUNTA('Monitoria Anual - 2'!Q55:Q60)</f>
        <v>1</v>
      </c>
      <c r="I36" s="25">
        <f>COUNTA('Monitoria Anual - 2'!R55:R60)</f>
        <v>2</v>
      </c>
      <c r="J36" s="26">
        <f>COUNTA('Monitoria Anual - 2'!S55:S60)</f>
        <v>0</v>
      </c>
      <c r="W36" s="1"/>
      <c r="X36" s="76"/>
    </row>
    <row r="37" spans="1:30" x14ac:dyDescent="0.25">
      <c r="A37" s="76"/>
      <c r="C37" s="54" t="s">
        <v>330</v>
      </c>
      <c r="D37" s="53">
        <f t="shared" si="2"/>
        <v>8</v>
      </c>
      <c r="E37" s="24">
        <f>COUNTA('Monitoria Anual - 2'!T61:T68)</f>
        <v>0</v>
      </c>
      <c r="F37" s="25">
        <f>COUNTA('Monitoria Anual - 2'!O61:O68)</f>
        <v>0</v>
      </c>
      <c r="G37" s="25">
        <f>COUNTA('Monitoria Anual - 2'!P61:P68)</f>
        <v>1</v>
      </c>
      <c r="H37" s="25">
        <f>COUNTA('Monitoria Anual - 2'!Q61:Q68)</f>
        <v>0</v>
      </c>
      <c r="I37" s="25">
        <f>COUNTA('Monitoria Anual - 2'!R61:R68)</f>
        <v>7</v>
      </c>
      <c r="J37" s="26">
        <f>COUNTA('Monitoria Anual - 2'!S61:S68)</f>
        <v>0</v>
      </c>
      <c r="W37" s="1"/>
      <c r="X37" s="76"/>
    </row>
    <row r="38" spans="1:30" x14ac:dyDescent="0.25">
      <c r="A38" s="76"/>
      <c r="C38" s="54" t="s">
        <v>331</v>
      </c>
      <c r="D38" s="53">
        <f t="shared" si="2"/>
        <v>7</v>
      </c>
      <c r="E38" s="24">
        <f>COUNTA('Monitoria Anual - 2'!T69:T76)</f>
        <v>2</v>
      </c>
      <c r="F38" s="25">
        <f>COUNTA('Monitoria Anual - 2'!O69:O76)</f>
        <v>2</v>
      </c>
      <c r="G38" s="25">
        <f>COUNTA('Monitoria Anual - 2'!P69:P76)</f>
        <v>2</v>
      </c>
      <c r="H38" s="25">
        <f>COUNTA('Monitoria Anual - 2'!Q69:Q76)</f>
        <v>0</v>
      </c>
      <c r="I38" s="25">
        <f>COUNTA('Monitoria Anual - 2'!R69:R76)</f>
        <v>2</v>
      </c>
      <c r="J38" s="26">
        <f>COUNTA('Monitoria Anual - 2'!S69:S76)</f>
        <v>1</v>
      </c>
      <c r="W38" s="1"/>
      <c r="X38" s="76"/>
    </row>
    <row r="39" spans="1:30" x14ac:dyDescent="0.25">
      <c r="A39" s="76"/>
      <c r="C39" s="54" t="s">
        <v>332</v>
      </c>
      <c r="D39" s="53">
        <f t="shared" si="2"/>
        <v>5</v>
      </c>
      <c r="E39" s="24">
        <f>COUNTA('Monitoria Anual - 2'!T77:T81)</f>
        <v>0</v>
      </c>
      <c r="F39" s="25">
        <f>COUNTA('Monitoria Anual - 2'!O77:O81)</f>
        <v>0</v>
      </c>
      <c r="G39" s="25">
        <f>COUNTA('Monitoria Anual - 2'!P77:P81)</f>
        <v>1</v>
      </c>
      <c r="H39" s="25">
        <f>COUNTA('Monitoria Anual - 2'!Q77:Q81)</f>
        <v>1</v>
      </c>
      <c r="I39" s="25">
        <f>COUNTA('Monitoria Anual - 2'!R77:R81)</f>
        <v>3</v>
      </c>
      <c r="J39" s="26">
        <f>COUNTA('Monitoria Anual - 2'!S77:S81)</f>
        <v>0</v>
      </c>
      <c r="W39" s="1"/>
      <c r="X39" s="76"/>
    </row>
    <row r="40" spans="1:30" x14ac:dyDescent="0.25">
      <c r="A40" s="76"/>
      <c r="X40" s="76"/>
    </row>
    <row r="41" spans="1:30" x14ac:dyDescent="0.25">
      <c r="A41" s="76"/>
      <c r="B41" s="76"/>
      <c r="C41" s="76"/>
      <c r="D41" s="76"/>
      <c r="E41" s="76"/>
      <c r="F41" s="76"/>
      <c r="G41" s="76"/>
      <c r="H41" s="76"/>
      <c r="I41" s="76"/>
      <c r="J41" s="76"/>
      <c r="K41" s="76"/>
      <c r="L41" s="76"/>
      <c r="M41" s="76"/>
      <c r="N41" s="76"/>
      <c r="O41" s="76"/>
      <c r="P41" s="76"/>
      <c r="Q41" s="76"/>
      <c r="R41" s="76"/>
      <c r="S41" s="76"/>
      <c r="T41" s="76"/>
      <c r="U41" s="76"/>
      <c r="V41" s="76"/>
      <c r="W41" s="76"/>
      <c r="X41" s="76"/>
    </row>
    <row r="43" spans="1:30" x14ac:dyDescent="0.25">
      <c r="A43" s="63"/>
      <c r="B43" s="63"/>
      <c r="C43" s="63"/>
      <c r="D43" s="63"/>
      <c r="E43" s="63"/>
      <c r="F43" s="63"/>
      <c r="G43" s="63"/>
      <c r="H43" s="63"/>
      <c r="I43" s="63"/>
      <c r="J43" s="63"/>
      <c r="K43" s="63"/>
      <c r="L43" s="63"/>
      <c r="M43" s="63"/>
      <c r="N43" s="63"/>
      <c r="O43" s="63"/>
      <c r="P43" s="63"/>
      <c r="Q43" s="63"/>
      <c r="R43" s="63"/>
      <c r="S43" s="63"/>
      <c r="T43" s="63"/>
      <c r="U43" s="63"/>
      <c r="V43" s="63"/>
      <c r="W43" s="63"/>
      <c r="X43" s="63"/>
      <c r="Y43" s="63"/>
      <c r="Z43" s="63"/>
      <c r="AA43" s="63"/>
      <c r="AB43" s="63"/>
      <c r="AC43" s="63"/>
      <c r="AD43" s="63"/>
    </row>
    <row r="44" spans="1:30" x14ac:dyDescent="0.25">
      <c r="A44" s="63"/>
      <c r="B44" s="63"/>
      <c r="C44" s="63"/>
      <c r="D44" s="63"/>
      <c r="E44" s="63"/>
      <c r="F44" s="63"/>
      <c r="G44" s="63"/>
      <c r="H44" s="63"/>
      <c r="I44" s="63"/>
      <c r="J44" s="63"/>
      <c r="K44" s="63"/>
      <c r="L44" s="63"/>
      <c r="M44" s="63"/>
      <c r="N44" s="63"/>
      <c r="O44" s="63"/>
      <c r="P44" s="63"/>
      <c r="Q44" s="63"/>
      <c r="R44" s="63"/>
      <c r="S44" s="63"/>
      <c r="T44" s="63"/>
      <c r="U44" s="63"/>
      <c r="V44" s="63"/>
      <c r="W44" s="63"/>
      <c r="X44" s="63"/>
      <c r="Y44" s="63"/>
      <c r="Z44" s="63"/>
      <c r="AA44" s="63"/>
      <c r="AB44" s="63"/>
      <c r="AC44" s="63"/>
      <c r="AD44" s="63"/>
    </row>
    <row r="45" spans="1:30" x14ac:dyDescent="0.25">
      <c r="A45" s="63"/>
      <c r="B45" s="63"/>
      <c r="C45" s="63"/>
      <c r="D45" s="63"/>
      <c r="E45" s="63"/>
      <c r="F45" s="63"/>
      <c r="G45" s="63"/>
      <c r="H45" s="63"/>
      <c r="I45" s="63"/>
      <c r="J45" s="63"/>
      <c r="K45" s="63"/>
      <c r="L45" s="63"/>
      <c r="M45" s="63"/>
      <c r="N45" s="63"/>
      <c r="O45" s="63"/>
      <c r="P45" s="63"/>
      <c r="Q45" s="63"/>
      <c r="R45" s="63"/>
      <c r="S45" s="63"/>
      <c r="T45" s="63"/>
      <c r="U45" s="63"/>
      <c r="V45" s="63"/>
      <c r="W45" s="63"/>
      <c r="X45" s="63"/>
      <c r="Y45" s="63"/>
      <c r="Z45" s="63"/>
      <c r="AA45" s="63"/>
      <c r="AB45" s="63"/>
      <c r="AC45" s="63"/>
      <c r="AD45" s="63"/>
    </row>
  </sheetData>
  <protectedRanges>
    <protectedRange algorithmName="SHA-512" hashValue="zzhv/Dq6/XQDdy4PArewFSu9VLQOsBZ9SvRQwEaPRryxU9jlfehRY4wDYvbp7yw2VZjtzuEFQ9mRoLL/NIyBnw==" saltValue="sDMcZXVTWsRsrO+dPIlxTA==" spinCount="100000" sqref="A40:AD45 A1:AD39" name="Intervalo1_9"/>
  </protectedRanges>
  <mergeCells count="12">
    <mergeCell ref="B1:W2"/>
    <mergeCell ref="B3:W3"/>
    <mergeCell ref="B5:C5"/>
    <mergeCell ref="B7:C7"/>
    <mergeCell ref="D5:U5"/>
    <mergeCell ref="B27:C27"/>
    <mergeCell ref="B9:W9"/>
    <mergeCell ref="B11:C11"/>
    <mergeCell ref="F12:G12"/>
    <mergeCell ref="C13:G13"/>
    <mergeCell ref="D23:G23"/>
    <mergeCell ref="D24:G24"/>
  </mergeCells>
  <conditionalFormatting sqref="E32:J39">
    <cfRule type="cellIs" dxfId="25" priority="1" stopIfTrue="1" operator="equal">
      <formula>0</formula>
    </cfRule>
  </conditionalFormatting>
  <pageMargins left="0.25" right="0.25" top="0.75" bottom="0.75" header="0.3" footer="0.3"/>
  <pageSetup paperSize="9" scale="52" fitToHeight="0" orientation="landscape" r:id="rId1"/>
  <colBreaks count="1" manualBreakCount="1">
    <brk id="11"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Planilha6"/>
  <dimension ref="A1:AQ138"/>
  <sheetViews>
    <sheetView showGridLines="0" tabSelected="1" zoomScale="80" zoomScaleNormal="80" workbookViewId="0">
      <selection activeCell="A9" sqref="A9:A10"/>
    </sheetView>
  </sheetViews>
  <sheetFormatPr defaultColWidth="8.85546875" defaultRowHeight="15" x14ac:dyDescent="0.25"/>
  <cols>
    <col min="1" max="1" width="72.5703125" style="2" customWidth="1"/>
    <col min="2" max="2" width="7.28515625" style="2" customWidth="1"/>
    <col min="3" max="3" width="73.5703125" style="2" customWidth="1"/>
    <col min="4" max="4" width="18.7109375" style="2" customWidth="1"/>
    <col min="5" max="5" width="19.42578125" style="2" customWidth="1"/>
    <col min="6" max="6" width="25.7109375" style="2" customWidth="1"/>
    <col min="7" max="7" width="27.5703125" style="2" customWidth="1"/>
    <col min="8" max="12" width="25.140625" style="2" customWidth="1"/>
    <col min="13" max="13" width="27.7109375" style="2" bestFit="1" customWidth="1"/>
    <col min="14" max="14" width="27.7109375" style="2" customWidth="1"/>
    <col min="15" max="20" width="26.7109375" style="43" customWidth="1"/>
    <col min="21" max="21" width="37.85546875" style="2" customWidth="1"/>
    <col min="22" max="22" width="28.7109375" style="2" customWidth="1"/>
    <col min="23" max="23" width="40" style="2" customWidth="1"/>
    <col min="24" max="25" width="26.7109375" style="2" customWidth="1"/>
    <col min="26" max="28" width="28.85546875" style="2" customWidth="1"/>
    <col min="29" max="33" width="18.7109375" style="2" customWidth="1"/>
    <col min="34" max="34" width="23" style="2" bestFit="1" customWidth="1"/>
    <col min="35" max="35" width="18.7109375" style="2" customWidth="1"/>
    <col min="36" max="37" width="22.7109375" style="2" customWidth="1"/>
    <col min="38" max="38" width="2.7109375" style="2" customWidth="1"/>
    <col min="39" max="39" width="7" style="2" customWidth="1"/>
    <col min="40" max="42" width="8.85546875" style="2"/>
    <col min="43" max="43" width="8.85546875" style="2" hidden="1" customWidth="1"/>
    <col min="44" max="16384" width="8.85546875" style="2"/>
  </cols>
  <sheetData>
    <row r="1" spans="1:43" ht="33.75" customHeight="1" thickBot="1" x14ac:dyDescent="0.3">
      <c r="A1" s="208" t="s">
        <v>109</v>
      </c>
      <c r="B1" s="208"/>
      <c r="C1" s="208"/>
      <c r="D1" s="208"/>
      <c r="E1" s="208"/>
      <c r="F1" s="208"/>
      <c r="G1" s="208"/>
      <c r="H1" s="208"/>
      <c r="I1" s="208"/>
      <c r="J1" s="208"/>
      <c r="K1" s="208"/>
      <c r="L1" s="208"/>
      <c r="M1" s="208"/>
      <c r="N1" s="208"/>
      <c r="O1" s="208"/>
      <c r="P1" s="208"/>
      <c r="Q1" s="208"/>
      <c r="R1" s="208"/>
      <c r="S1" s="208"/>
      <c r="T1" s="208"/>
      <c r="U1" s="208"/>
      <c r="V1" s="208"/>
      <c r="W1" s="208"/>
      <c r="X1" s="208"/>
      <c r="Y1" s="208"/>
      <c r="Z1" s="208"/>
      <c r="AA1" s="208"/>
      <c r="AB1" s="208"/>
      <c r="AC1" s="208"/>
      <c r="AD1" s="208"/>
      <c r="AE1" s="208"/>
      <c r="AF1" s="208"/>
      <c r="AG1" s="208"/>
      <c r="AH1" s="208"/>
      <c r="AI1" s="208"/>
      <c r="AJ1" s="208"/>
      <c r="AK1" s="72"/>
      <c r="AL1" s="127"/>
      <c r="AM1" s="74"/>
    </row>
    <row r="2" spans="1:43" ht="33.75" customHeight="1" thickBot="1" x14ac:dyDescent="0.3">
      <c r="A2" s="209" t="str">
        <f>'Monitoria Anual - 1'!A2</f>
        <v>Plano de Ação Nacional para a Conservação dos Insetos Polinizadores Ameaçados de Extinção - PAN Insetos Polinizadores</v>
      </c>
      <c r="B2" s="209"/>
      <c r="C2" s="209"/>
      <c r="D2" s="209"/>
      <c r="E2" s="209"/>
      <c r="F2" s="209"/>
      <c r="G2" s="209"/>
      <c r="H2" s="209"/>
      <c r="I2" s="209"/>
      <c r="J2" s="209"/>
      <c r="K2" s="209"/>
      <c r="L2" s="209"/>
      <c r="M2" s="209"/>
      <c r="N2" s="209"/>
      <c r="O2" s="209"/>
      <c r="P2" s="209"/>
      <c r="Q2" s="209"/>
      <c r="R2" s="209"/>
      <c r="S2" s="209"/>
      <c r="T2" s="209"/>
      <c r="U2" s="209"/>
      <c r="V2" s="209"/>
      <c r="W2" s="209"/>
      <c r="X2" s="209"/>
      <c r="Y2" s="209"/>
      <c r="Z2" s="209"/>
      <c r="AA2" s="209"/>
      <c r="AB2" s="209"/>
      <c r="AC2" s="209"/>
      <c r="AD2" s="209"/>
      <c r="AE2" s="209"/>
      <c r="AF2" s="209"/>
      <c r="AG2" s="209"/>
      <c r="AH2" s="209"/>
      <c r="AI2" s="209"/>
      <c r="AJ2" s="209"/>
      <c r="AK2" s="209"/>
      <c r="AL2" s="128"/>
      <c r="AM2" s="74"/>
    </row>
    <row r="3" spans="1:43" ht="15.75" thickTop="1" x14ac:dyDescent="0.25">
      <c r="AL3" s="124"/>
      <c r="AM3" s="74"/>
    </row>
    <row r="4" spans="1:43" ht="45" customHeight="1" x14ac:dyDescent="0.25">
      <c r="A4" s="73" t="s">
        <v>110</v>
      </c>
      <c r="B4" s="246" t="str">
        <f>'Monitoria Anual - 1'!B4</f>
        <v>Reduzir o risco de extinção dos insetos polinizadores, com ações integradas da sociedade civil e instituições governamentais, promovendo a conservação de seus habitats e a manutenção das funções e serviços ecossistêmicos de polinização</v>
      </c>
      <c r="C4" s="246"/>
      <c r="D4" s="246"/>
      <c r="E4" s="246"/>
      <c r="F4" s="246"/>
      <c r="G4" s="247"/>
      <c r="H4" s="9"/>
      <c r="I4" s="9"/>
      <c r="J4" s="9"/>
      <c r="K4" s="9"/>
      <c r="L4" s="9"/>
      <c r="M4" s="9"/>
      <c r="N4" s="9"/>
      <c r="O4" s="9"/>
      <c r="P4" s="9"/>
      <c r="Q4" s="9"/>
      <c r="R4" s="9"/>
      <c r="S4" s="9"/>
      <c r="T4" s="2"/>
      <c r="AL4" s="124"/>
      <c r="AM4" s="74"/>
    </row>
    <row r="5" spans="1:43" x14ac:dyDescent="0.25">
      <c r="AL5" s="124"/>
      <c r="AM5" s="74"/>
    </row>
    <row r="6" spans="1:43" ht="27" customHeight="1" x14ac:dyDescent="0.25">
      <c r="A6" s="73" t="s">
        <v>111</v>
      </c>
      <c r="B6" s="130" t="s">
        <v>1428</v>
      </c>
      <c r="C6" s="131"/>
      <c r="M6" s="43"/>
      <c r="N6" s="43"/>
      <c r="AL6" s="124"/>
      <c r="AM6" s="74"/>
      <c r="AQ6" s="2" t="s">
        <v>112</v>
      </c>
    </row>
    <row r="7" spans="1:43" ht="15.75" thickBot="1" x14ac:dyDescent="0.3">
      <c r="AL7" s="124"/>
      <c r="AM7" s="74"/>
      <c r="AQ7" s="44" t="s">
        <v>113</v>
      </c>
    </row>
    <row r="8" spans="1:43" ht="27" customHeight="1" thickBot="1" x14ac:dyDescent="0.3">
      <c r="A8" s="248" t="s">
        <v>114</v>
      </c>
      <c r="B8" s="249"/>
      <c r="C8" s="249"/>
      <c r="D8" s="249"/>
      <c r="E8" s="249"/>
      <c r="F8" s="249"/>
      <c r="G8" s="249"/>
      <c r="H8" s="249"/>
      <c r="I8" s="249"/>
      <c r="J8" s="249"/>
      <c r="K8" s="249"/>
      <c r="L8" s="249"/>
      <c r="M8" s="250"/>
      <c r="N8" s="70"/>
      <c r="O8" s="210" t="s">
        <v>115</v>
      </c>
      <c r="P8" s="211"/>
      <c r="Q8" s="211"/>
      <c r="R8" s="211"/>
      <c r="S8" s="211"/>
      <c r="T8" s="211"/>
      <c r="U8" s="211"/>
      <c r="V8" s="211"/>
      <c r="W8" s="211"/>
      <c r="X8" s="211"/>
      <c r="Y8" s="211"/>
      <c r="Z8" s="212" t="s">
        <v>116</v>
      </c>
      <c r="AA8" s="213"/>
      <c r="AB8" s="213"/>
      <c r="AC8" s="213"/>
      <c r="AD8" s="213"/>
      <c r="AE8" s="213"/>
      <c r="AF8" s="213"/>
      <c r="AG8" s="213"/>
      <c r="AH8" s="213"/>
      <c r="AI8" s="213"/>
      <c r="AJ8" s="213"/>
      <c r="AK8" s="214"/>
      <c r="AL8" s="125"/>
      <c r="AM8" s="74"/>
    </row>
    <row r="9" spans="1:43" ht="64.5" customHeight="1" x14ac:dyDescent="0.25">
      <c r="A9" s="217" t="s">
        <v>117</v>
      </c>
      <c r="B9" s="215" t="s">
        <v>118</v>
      </c>
      <c r="C9" s="215" t="s">
        <v>2</v>
      </c>
      <c r="D9" s="215" t="s">
        <v>4</v>
      </c>
      <c r="E9" s="219" t="s">
        <v>6</v>
      </c>
      <c r="F9" s="221" t="s">
        <v>8</v>
      </c>
      <c r="G9" s="222"/>
      <c r="H9" s="215" t="s">
        <v>10</v>
      </c>
      <c r="I9" s="215" t="s">
        <v>14</v>
      </c>
      <c r="J9" s="215" t="s">
        <v>12</v>
      </c>
      <c r="K9" s="223" t="s">
        <v>119</v>
      </c>
      <c r="L9" s="224"/>
      <c r="M9" s="215" t="s">
        <v>20</v>
      </c>
      <c r="N9" s="215" t="s">
        <v>22</v>
      </c>
      <c r="O9" s="236" t="s">
        <v>25</v>
      </c>
      <c r="P9" s="238" t="s">
        <v>120</v>
      </c>
      <c r="Q9" s="240" t="s">
        <v>29</v>
      </c>
      <c r="R9" s="244" t="s">
        <v>31</v>
      </c>
      <c r="S9" s="242" t="s">
        <v>33</v>
      </c>
      <c r="T9" s="251" t="s">
        <v>35</v>
      </c>
      <c r="U9" s="230" t="s">
        <v>41</v>
      </c>
      <c r="V9" s="230" t="s">
        <v>43</v>
      </c>
      <c r="W9" s="230" t="s">
        <v>45</v>
      </c>
      <c r="X9" s="230" t="s">
        <v>47</v>
      </c>
      <c r="Y9" s="232" t="s">
        <v>49</v>
      </c>
      <c r="Z9" s="234" t="s">
        <v>52</v>
      </c>
      <c r="AA9" s="225" t="s">
        <v>54</v>
      </c>
      <c r="AB9" s="225" t="s">
        <v>56</v>
      </c>
      <c r="AC9" s="225" t="s">
        <v>58</v>
      </c>
      <c r="AD9" s="225" t="s">
        <v>60</v>
      </c>
      <c r="AE9" s="225" t="s">
        <v>62</v>
      </c>
      <c r="AF9" s="225" t="s">
        <v>64</v>
      </c>
      <c r="AG9" s="225" t="s">
        <v>66</v>
      </c>
      <c r="AH9" s="225" t="s">
        <v>68</v>
      </c>
      <c r="AI9" s="225" t="s">
        <v>70</v>
      </c>
      <c r="AJ9" s="225" t="s">
        <v>121</v>
      </c>
      <c r="AK9" s="225" t="s">
        <v>74</v>
      </c>
      <c r="AL9" s="126"/>
      <c r="AM9" s="74"/>
    </row>
    <row r="10" spans="1:43" ht="45.75" customHeight="1" thickBot="1" x14ac:dyDescent="0.3">
      <c r="A10" s="218"/>
      <c r="B10" s="216"/>
      <c r="C10" s="216"/>
      <c r="D10" s="216"/>
      <c r="E10" s="220"/>
      <c r="F10" s="39" t="s">
        <v>122</v>
      </c>
      <c r="G10" s="39" t="s">
        <v>123</v>
      </c>
      <c r="H10" s="216"/>
      <c r="I10" s="216"/>
      <c r="J10" s="216"/>
      <c r="K10" s="60" t="s">
        <v>124</v>
      </c>
      <c r="L10" s="60" t="s">
        <v>125</v>
      </c>
      <c r="M10" s="216"/>
      <c r="N10" s="216"/>
      <c r="O10" s="237"/>
      <c r="P10" s="239"/>
      <c r="Q10" s="241"/>
      <c r="R10" s="245"/>
      <c r="S10" s="243"/>
      <c r="T10" s="252"/>
      <c r="U10" s="231"/>
      <c r="V10" s="231"/>
      <c r="W10" s="231"/>
      <c r="X10" s="231"/>
      <c r="Y10" s="233"/>
      <c r="Z10" s="235"/>
      <c r="AA10" s="226"/>
      <c r="AB10" s="226"/>
      <c r="AC10" s="226"/>
      <c r="AD10" s="226"/>
      <c r="AE10" s="226"/>
      <c r="AF10" s="226"/>
      <c r="AG10" s="226"/>
      <c r="AH10" s="226"/>
      <c r="AI10" s="226"/>
      <c r="AJ10" s="226"/>
      <c r="AK10" s="226"/>
      <c r="AL10" s="126"/>
      <c r="AM10" s="74"/>
    </row>
    <row r="11" spans="1:43" ht="30" customHeight="1" x14ac:dyDescent="0.25">
      <c r="A11" s="253" t="s">
        <v>815</v>
      </c>
      <c r="B11" s="68" t="s">
        <v>127</v>
      </c>
      <c r="C11" s="177" t="s">
        <v>366</v>
      </c>
      <c r="D11" s="166" t="s">
        <v>367</v>
      </c>
      <c r="E11" s="166" t="s">
        <v>368</v>
      </c>
      <c r="F11" s="164">
        <v>45292</v>
      </c>
      <c r="G11" s="164">
        <v>45992</v>
      </c>
      <c r="H11" s="164" t="s">
        <v>369</v>
      </c>
      <c r="I11" s="179" t="s">
        <v>1247</v>
      </c>
      <c r="J11" s="164" t="s">
        <v>1248</v>
      </c>
      <c r="K11" s="164" t="s">
        <v>371</v>
      </c>
      <c r="L11" s="164" t="s">
        <v>372</v>
      </c>
      <c r="M11" s="164" t="s">
        <v>1249</v>
      </c>
      <c r="N11" s="45" t="s">
        <v>1276</v>
      </c>
      <c r="O11" s="45"/>
      <c r="P11" s="46" t="s">
        <v>128</v>
      </c>
      <c r="Q11" s="45"/>
      <c r="R11" s="45"/>
      <c r="S11" s="45"/>
      <c r="T11" s="47"/>
      <c r="U11" s="188" t="s">
        <v>1530</v>
      </c>
      <c r="V11" s="184"/>
      <c r="W11" s="184" t="s">
        <v>1472</v>
      </c>
      <c r="X11" s="184"/>
      <c r="Y11" s="184" t="s">
        <v>1445</v>
      </c>
      <c r="Z11" s="184"/>
      <c r="AA11" s="184"/>
      <c r="AB11" s="184"/>
      <c r="AC11" s="184"/>
      <c r="AD11" s="186">
        <v>46357</v>
      </c>
      <c r="AE11" s="184"/>
      <c r="AF11" s="184"/>
      <c r="AG11" s="184" t="s">
        <v>1441</v>
      </c>
      <c r="AH11" s="184"/>
      <c r="AI11" s="184"/>
      <c r="AJ11" s="184"/>
      <c r="AK11" s="184"/>
      <c r="AL11" s="126"/>
      <c r="AM11" s="74"/>
    </row>
    <row r="12" spans="1:43" ht="30" customHeight="1" x14ac:dyDescent="0.25">
      <c r="A12" s="254"/>
      <c r="B12" s="33" t="s">
        <v>129</v>
      </c>
      <c r="C12" s="177" t="s">
        <v>1010</v>
      </c>
      <c r="D12" s="166" t="s">
        <v>821</v>
      </c>
      <c r="E12" s="166" t="s">
        <v>375</v>
      </c>
      <c r="F12" s="164">
        <v>44927</v>
      </c>
      <c r="G12" s="164">
        <v>46082</v>
      </c>
      <c r="H12" s="166" t="s">
        <v>376</v>
      </c>
      <c r="I12" s="179" t="s">
        <v>1250</v>
      </c>
      <c r="J12" s="166" t="s">
        <v>1251</v>
      </c>
      <c r="K12" s="166" t="s">
        <v>379</v>
      </c>
      <c r="L12" s="164" t="s">
        <v>372</v>
      </c>
      <c r="M12" s="166" t="s">
        <v>1252</v>
      </c>
      <c r="N12" s="45" t="s">
        <v>1277</v>
      </c>
      <c r="O12" s="45"/>
      <c r="P12" s="45"/>
      <c r="Q12" s="45"/>
      <c r="R12" s="45" t="s">
        <v>128</v>
      </c>
      <c r="S12" s="45"/>
      <c r="T12" s="47"/>
      <c r="U12" s="183"/>
      <c r="V12" s="183"/>
      <c r="W12" s="183"/>
      <c r="X12" s="183"/>
      <c r="Y12" s="183"/>
      <c r="Z12" s="183"/>
      <c r="AA12" s="183"/>
      <c r="AB12" s="183"/>
      <c r="AC12" s="183"/>
      <c r="AD12" s="187">
        <v>46722</v>
      </c>
      <c r="AE12" s="183"/>
      <c r="AF12" s="183"/>
      <c r="AG12" s="183"/>
      <c r="AH12" s="183"/>
      <c r="AI12" s="183"/>
      <c r="AJ12" s="183"/>
      <c r="AK12" s="184"/>
      <c r="AL12" s="126"/>
      <c r="AM12" s="74"/>
    </row>
    <row r="13" spans="1:43" ht="30" customHeight="1" x14ac:dyDescent="0.25">
      <c r="A13" s="254"/>
      <c r="B13" s="33" t="s">
        <v>130</v>
      </c>
      <c r="C13" s="177" t="s">
        <v>381</v>
      </c>
      <c r="D13" s="166" t="s">
        <v>382</v>
      </c>
      <c r="E13" s="166" t="s">
        <v>383</v>
      </c>
      <c r="F13" s="164">
        <v>45139</v>
      </c>
      <c r="G13" s="164">
        <v>46539</v>
      </c>
      <c r="H13" s="166" t="s">
        <v>384</v>
      </c>
      <c r="I13" s="179" t="s">
        <v>1253</v>
      </c>
      <c r="J13" s="164" t="s">
        <v>1254</v>
      </c>
      <c r="K13" s="164" t="s">
        <v>387</v>
      </c>
      <c r="L13" s="164" t="s">
        <v>372</v>
      </c>
      <c r="M13" s="164" t="s">
        <v>1255</v>
      </c>
      <c r="N13" s="45" t="s">
        <v>1276</v>
      </c>
      <c r="O13" s="45"/>
      <c r="P13" s="45"/>
      <c r="Q13" s="45"/>
      <c r="R13" s="45" t="s">
        <v>128</v>
      </c>
      <c r="S13" s="45"/>
      <c r="T13" s="47"/>
      <c r="U13" s="183" t="s">
        <v>1444</v>
      </c>
      <c r="V13" s="183"/>
      <c r="W13" s="183"/>
      <c r="X13" s="183"/>
      <c r="Y13" s="183" t="s">
        <v>1492</v>
      </c>
      <c r="Z13" s="183"/>
      <c r="AA13" s="183"/>
      <c r="AB13" s="183"/>
      <c r="AC13" s="183"/>
      <c r="AD13" s="183"/>
      <c r="AE13" s="183" t="s">
        <v>1442</v>
      </c>
      <c r="AF13" s="183"/>
      <c r="AG13" s="183" t="s">
        <v>1443</v>
      </c>
      <c r="AH13" s="183"/>
      <c r="AI13" s="183"/>
      <c r="AJ13" s="183"/>
      <c r="AK13" s="184"/>
      <c r="AL13" s="126"/>
      <c r="AM13" s="74"/>
    </row>
    <row r="14" spans="1:43" ht="30" customHeight="1" x14ac:dyDescent="0.25">
      <c r="A14" s="254"/>
      <c r="B14" s="33" t="s">
        <v>131</v>
      </c>
      <c r="C14" s="177" t="s">
        <v>1256</v>
      </c>
      <c r="D14" s="166" t="s">
        <v>1100</v>
      </c>
      <c r="E14" s="166" t="s">
        <v>391</v>
      </c>
      <c r="F14" s="164">
        <v>45078</v>
      </c>
      <c r="G14" s="164">
        <v>46082</v>
      </c>
      <c r="H14" s="166" t="s">
        <v>392</v>
      </c>
      <c r="I14" s="179" t="s">
        <v>1257</v>
      </c>
      <c r="J14" s="164" t="s">
        <v>412</v>
      </c>
      <c r="K14" s="164" t="s">
        <v>395</v>
      </c>
      <c r="L14" s="164" t="s">
        <v>372</v>
      </c>
      <c r="M14" s="164" t="s">
        <v>1258</v>
      </c>
      <c r="N14" s="45" t="s">
        <v>1278</v>
      </c>
      <c r="O14" s="45"/>
      <c r="P14" s="45"/>
      <c r="Q14" s="45" t="s">
        <v>128</v>
      </c>
      <c r="R14" s="45"/>
      <c r="S14" s="45"/>
      <c r="T14" s="47"/>
      <c r="U14" s="183"/>
      <c r="V14" s="183"/>
      <c r="W14" s="183"/>
      <c r="X14" s="183"/>
      <c r="Y14" s="183" t="s">
        <v>1535</v>
      </c>
      <c r="Z14" s="183"/>
      <c r="AA14" s="183"/>
      <c r="AB14" s="183"/>
      <c r="AC14" s="183"/>
      <c r="AD14" s="187">
        <v>46357</v>
      </c>
      <c r="AE14" s="183"/>
      <c r="AF14" s="183"/>
      <c r="AG14" s="183" t="s">
        <v>1493</v>
      </c>
      <c r="AH14" s="183"/>
      <c r="AI14" s="183"/>
      <c r="AJ14" s="183"/>
      <c r="AK14" s="184"/>
      <c r="AL14" s="126"/>
      <c r="AM14" s="74"/>
    </row>
    <row r="15" spans="1:43" ht="30" customHeight="1" x14ac:dyDescent="0.25">
      <c r="A15" s="254"/>
      <c r="B15" s="33" t="s">
        <v>132</v>
      </c>
      <c r="C15" s="177" t="s">
        <v>397</v>
      </c>
      <c r="D15" s="166" t="s">
        <v>1106</v>
      </c>
      <c r="E15" s="166" t="s">
        <v>1018</v>
      </c>
      <c r="F15" s="164">
        <v>45292</v>
      </c>
      <c r="G15" s="164">
        <v>46082</v>
      </c>
      <c r="H15" s="166" t="s">
        <v>1259</v>
      </c>
      <c r="I15" s="179" t="s">
        <v>1247</v>
      </c>
      <c r="J15" s="164" t="s">
        <v>1260</v>
      </c>
      <c r="K15" s="164" t="s">
        <v>371</v>
      </c>
      <c r="L15" s="164" t="s">
        <v>372</v>
      </c>
      <c r="M15" s="164" t="s">
        <v>1261</v>
      </c>
      <c r="N15" s="45" t="s">
        <v>1279</v>
      </c>
      <c r="O15" s="45"/>
      <c r="P15" s="45"/>
      <c r="Q15" s="45"/>
      <c r="R15" s="45" t="s">
        <v>128</v>
      </c>
      <c r="S15" s="45"/>
      <c r="T15" s="47"/>
      <c r="U15" s="183" t="s">
        <v>1461</v>
      </c>
      <c r="V15" s="183" t="s">
        <v>1437</v>
      </c>
      <c r="W15" s="183" t="s">
        <v>1438</v>
      </c>
      <c r="X15" s="183" t="s">
        <v>833</v>
      </c>
      <c r="Y15" s="183"/>
      <c r="Z15" s="183"/>
      <c r="AA15" s="183"/>
      <c r="AB15" s="183"/>
      <c r="AC15" s="183"/>
      <c r="AD15" s="187">
        <v>46357</v>
      </c>
      <c r="AE15" s="183"/>
      <c r="AF15" s="183"/>
      <c r="AG15" s="183"/>
      <c r="AH15" s="183"/>
      <c r="AI15" s="183"/>
      <c r="AJ15" s="183"/>
      <c r="AK15" s="184"/>
      <c r="AL15" s="126"/>
      <c r="AM15" s="74"/>
    </row>
    <row r="16" spans="1:43" ht="30" customHeight="1" x14ac:dyDescent="0.25">
      <c r="A16" s="254"/>
      <c r="B16" s="33" t="s">
        <v>133</v>
      </c>
      <c r="C16" s="177" t="s">
        <v>403</v>
      </c>
      <c r="D16" s="166" t="s">
        <v>404</v>
      </c>
      <c r="E16" s="166" t="s">
        <v>405</v>
      </c>
      <c r="F16" s="164">
        <v>45139</v>
      </c>
      <c r="G16" s="164">
        <v>46082</v>
      </c>
      <c r="H16" s="166" t="s">
        <v>406</v>
      </c>
      <c r="I16" s="179" t="s">
        <v>1247</v>
      </c>
      <c r="J16" s="164" t="s">
        <v>1262</v>
      </c>
      <c r="K16" s="164" t="s">
        <v>371</v>
      </c>
      <c r="L16" s="164" t="s">
        <v>372</v>
      </c>
      <c r="M16" s="164" t="s">
        <v>1263</v>
      </c>
      <c r="N16" s="45" t="s">
        <v>1280</v>
      </c>
      <c r="O16" s="45"/>
      <c r="P16" s="45"/>
      <c r="Q16" s="45" t="s">
        <v>128</v>
      </c>
      <c r="R16" s="45"/>
      <c r="S16" s="45"/>
      <c r="T16" s="47"/>
      <c r="U16" s="188" t="s">
        <v>1527</v>
      </c>
      <c r="V16" s="190" t="s">
        <v>1526</v>
      </c>
      <c r="W16" s="183"/>
      <c r="X16" s="183" t="s">
        <v>837</v>
      </c>
      <c r="Y16" s="183" t="s">
        <v>1446</v>
      </c>
      <c r="Z16" s="183"/>
      <c r="AA16" s="183"/>
      <c r="AB16" s="183"/>
      <c r="AC16" s="183"/>
      <c r="AD16" s="187">
        <v>46357</v>
      </c>
      <c r="AE16" s="183"/>
      <c r="AF16" s="183"/>
      <c r="AG16" s="183"/>
      <c r="AH16" s="183"/>
      <c r="AI16" s="183"/>
      <c r="AJ16" s="183"/>
      <c r="AK16" s="184"/>
      <c r="AL16" s="126"/>
      <c r="AM16" s="74"/>
    </row>
    <row r="17" spans="1:39" ht="30" customHeight="1" x14ac:dyDescent="0.25">
      <c r="A17" s="254"/>
      <c r="B17" s="33" t="s">
        <v>134</v>
      </c>
      <c r="C17" s="177" t="s">
        <v>409</v>
      </c>
      <c r="D17" s="166" t="s">
        <v>839</v>
      </c>
      <c r="E17" s="166" t="s">
        <v>411</v>
      </c>
      <c r="F17" s="164">
        <v>44927</v>
      </c>
      <c r="G17" s="164">
        <v>45992</v>
      </c>
      <c r="H17" s="166" t="s">
        <v>412</v>
      </c>
      <c r="I17" s="179" t="s">
        <v>1247</v>
      </c>
      <c r="J17" s="164" t="s">
        <v>1264</v>
      </c>
      <c r="K17" s="164" t="s">
        <v>414</v>
      </c>
      <c r="L17" s="164" t="s">
        <v>372</v>
      </c>
      <c r="M17" s="164" t="s">
        <v>1265</v>
      </c>
      <c r="N17" s="45" t="s">
        <v>87</v>
      </c>
      <c r="O17" s="45"/>
      <c r="P17" s="45"/>
      <c r="Q17" s="45"/>
      <c r="R17" s="45" t="s">
        <v>128</v>
      </c>
      <c r="S17" s="45"/>
      <c r="T17" s="47"/>
      <c r="U17" s="183" t="s">
        <v>1471</v>
      </c>
      <c r="V17" s="183"/>
      <c r="W17" s="183"/>
      <c r="X17" s="183" t="s">
        <v>829</v>
      </c>
      <c r="Y17" s="183"/>
      <c r="Z17" s="183"/>
      <c r="AA17" s="183"/>
      <c r="AB17" s="183"/>
      <c r="AC17" s="183"/>
      <c r="AD17" s="187">
        <v>46357</v>
      </c>
      <c r="AE17" s="183"/>
      <c r="AF17" s="183"/>
      <c r="AG17" s="183"/>
      <c r="AH17" s="183"/>
      <c r="AI17" s="183"/>
      <c r="AJ17" s="183"/>
      <c r="AK17" s="184"/>
      <c r="AL17" s="126"/>
      <c r="AM17" s="74"/>
    </row>
    <row r="18" spans="1:39" ht="30" customHeight="1" x14ac:dyDescent="0.25">
      <c r="A18" s="254"/>
      <c r="B18" s="33" t="s">
        <v>135</v>
      </c>
      <c r="C18" s="177" t="s">
        <v>416</v>
      </c>
      <c r="D18" s="166" t="s">
        <v>1022</v>
      </c>
      <c r="E18" s="166" t="s">
        <v>418</v>
      </c>
      <c r="F18" s="164">
        <v>44958</v>
      </c>
      <c r="G18" s="164">
        <v>46539</v>
      </c>
      <c r="H18" s="166" t="s">
        <v>412</v>
      </c>
      <c r="I18" s="179" t="s">
        <v>1247</v>
      </c>
      <c r="J18" s="164" t="s">
        <v>1266</v>
      </c>
      <c r="K18" s="164" t="s">
        <v>372</v>
      </c>
      <c r="L18" s="164" t="s">
        <v>372</v>
      </c>
      <c r="M18" s="164" t="s">
        <v>1267</v>
      </c>
      <c r="N18" s="45" t="s">
        <v>1280</v>
      </c>
      <c r="O18" s="45"/>
      <c r="P18" s="45"/>
      <c r="Q18" s="45"/>
      <c r="R18" s="45" t="s">
        <v>128</v>
      </c>
      <c r="S18" s="45"/>
      <c r="T18" s="47"/>
      <c r="U18" s="183" t="s">
        <v>1436</v>
      </c>
      <c r="V18" s="183"/>
      <c r="W18" s="183"/>
      <c r="X18" s="183" t="s">
        <v>1430</v>
      </c>
      <c r="Y18" s="183" t="s">
        <v>1449</v>
      </c>
      <c r="Z18" s="183"/>
      <c r="AA18" s="183"/>
      <c r="AB18" s="183"/>
      <c r="AC18" s="183"/>
      <c r="AD18" s="183"/>
      <c r="AE18" s="183"/>
      <c r="AF18" s="183"/>
      <c r="AG18" s="183"/>
      <c r="AH18" s="183"/>
      <c r="AI18" s="183"/>
      <c r="AJ18" s="183"/>
      <c r="AK18" s="184"/>
      <c r="AL18" s="126"/>
      <c r="AM18" s="74"/>
    </row>
    <row r="19" spans="1:39" ht="30" customHeight="1" x14ac:dyDescent="0.25">
      <c r="A19" s="254"/>
      <c r="B19" s="33" t="s">
        <v>137</v>
      </c>
      <c r="C19" s="177" t="s">
        <v>421</v>
      </c>
      <c r="D19" s="166" t="s">
        <v>422</v>
      </c>
      <c r="E19" s="166" t="s">
        <v>423</v>
      </c>
      <c r="F19" s="164">
        <v>44927</v>
      </c>
      <c r="G19" s="164">
        <v>46054</v>
      </c>
      <c r="H19" s="166" t="s">
        <v>412</v>
      </c>
      <c r="I19" s="179" t="s">
        <v>1268</v>
      </c>
      <c r="J19" s="164" t="s">
        <v>1269</v>
      </c>
      <c r="K19" s="164" t="s">
        <v>371</v>
      </c>
      <c r="L19" s="164" t="s">
        <v>372</v>
      </c>
      <c r="M19" s="164" t="s">
        <v>1270</v>
      </c>
      <c r="N19" s="45" t="s">
        <v>1281</v>
      </c>
      <c r="O19" s="45"/>
      <c r="P19" s="45"/>
      <c r="Q19" s="45"/>
      <c r="R19" s="45" t="s">
        <v>128</v>
      </c>
      <c r="S19" s="45"/>
      <c r="T19" s="47"/>
      <c r="U19" s="188" t="s">
        <v>1531</v>
      </c>
      <c r="V19" s="183"/>
      <c r="W19" s="183"/>
      <c r="X19" s="183" t="s">
        <v>829</v>
      </c>
      <c r="Y19" s="183"/>
      <c r="Z19" s="183"/>
      <c r="AA19" s="183"/>
      <c r="AB19" s="183"/>
      <c r="AC19" s="183"/>
      <c r="AD19" s="187">
        <v>46357</v>
      </c>
      <c r="AE19" s="183"/>
      <c r="AF19" s="183"/>
      <c r="AG19" s="183" t="s">
        <v>1532</v>
      </c>
      <c r="AH19" s="183"/>
      <c r="AI19" s="183"/>
      <c r="AJ19" s="183"/>
      <c r="AK19" s="184"/>
      <c r="AL19" s="126"/>
      <c r="AM19" s="74"/>
    </row>
    <row r="20" spans="1:39" ht="30" customHeight="1" x14ac:dyDescent="0.25">
      <c r="A20" s="254"/>
      <c r="B20" s="33" t="s">
        <v>138</v>
      </c>
      <c r="C20" s="177" t="s">
        <v>427</v>
      </c>
      <c r="D20" s="166" t="s">
        <v>428</v>
      </c>
      <c r="E20" s="166"/>
      <c r="F20" s="164">
        <v>44958</v>
      </c>
      <c r="G20" s="164">
        <v>46082</v>
      </c>
      <c r="H20" s="180" t="s">
        <v>392</v>
      </c>
      <c r="I20" s="179" t="s">
        <v>1271</v>
      </c>
      <c r="J20" s="164" t="s">
        <v>412</v>
      </c>
      <c r="K20" s="164" t="s">
        <v>371</v>
      </c>
      <c r="L20" s="164" t="s">
        <v>372</v>
      </c>
      <c r="M20" s="166" t="s">
        <v>1272</v>
      </c>
      <c r="N20" s="45" t="s">
        <v>87</v>
      </c>
      <c r="O20" s="45"/>
      <c r="P20" s="45"/>
      <c r="Q20" s="45"/>
      <c r="R20" s="45" t="s">
        <v>128</v>
      </c>
      <c r="S20" s="45"/>
      <c r="T20" s="47"/>
      <c r="U20" s="183" t="s">
        <v>1473</v>
      </c>
      <c r="V20" s="183"/>
      <c r="W20" s="183"/>
      <c r="X20" s="183" t="s">
        <v>1474</v>
      </c>
      <c r="Y20" s="183" t="s">
        <v>1494</v>
      </c>
      <c r="Z20" s="183"/>
      <c r="AA20" s="183"/>
      <c r="AB20" s="183"/>
      <c r="AC20" s="183"/>
      <c r="AD20" s="187">
        <v>46357</v>
      </c>
      <c r="AE20" s="183" t="s">
        <v>1447</v>
      </c>
      <c r="AF20" s="183"/>
      <c r="AG20" s="183" t="s">
        <v>1448</v>
      </c>
      <c r="AH20" s="183"/>
      <c r="AI20" s="183"/>
      <c r="AJ20" s="183"/>
      <c r="AK20" s="184"/>
      <c r="AL20" s="126"/>
      <c r="AM20" s="74"/>
    </row>
    <row r="21" spans="1:39" ht="30" customHeight="1" x14ac:dyDescent="0.25">
      <c r="A21" s="254"/>
      <c r="B21" s="33" t="s">
        <v>139</v>
      </c>
      <c r="C21" s="177" t="s">
        <v>433</v>
      </c>
      <c r="D21" s="166" t="s">
        <v>1023</v>
      </c>
      <c r="E21" s="166" t="s">
        <v>1408</v>
      </c>
      <c r="F21" s="164">
        <v>45352</v>
      </c>
      <c r="G21" s="164">
        <v>45992</v>
      </c>
      <c r="H21" s="166" t="s">
        <v>412</v>
      </c>
      <c r="I21" s="179" t="s">
        <v>1273</v>
      </c>
      <c r="J21" s="164" t="s">
        <v>1274</v>
      </c>
      <c r="K21" s="164" t="s">
        <v>414</v>
      </c>
      <c r="L21" s="164" t="s">
        <v>372</v>
      </c>
      <c r="M21" s="164" t="s">
        <v>1275</v>
      </c>
      <c r="N21" s="45" t="s">
        <v>1281</v>
      </c>
      <c r="O21" s="45"/>
      <c r="P21" s="45"/>
      <c r="Q21" s="45" t="s">
        <v>128</v>
      </c>
      <c r="R21" s="45"/>
      <c r="S21" s="45"/>
      <c r="T21" s="47"/>
      <c r="U21" s="188" t="s">
        <v>1533</v>
      </c>
      <c r="V21" s="183"/>
      <c r="W21" s="183"/>
      <c r="X21" s="183" t="s">
        <v>829</v>
      </c>
      <c r="Y21" s="183" t="s">
        <v>1449</v>
      </c>
      <c r="Z21" s="183"/>
      <c r="AA21" s="183"/>
      <c r="AB21" s="183"/>
      <c r="AC21" s="183"/>
      <c r="AD21" s="187">
        <v>46357</v>
      </c>
      <c r="AE21" s="183"/>
      <c r="AF21" s="183"/>
      <c r="AG21" s="183"/>
      <c r="AH21" s="183"/>
      <c r="AI21" s="183"/>
      <c r="AJ21" s="183"/>
      <c r="AK21" s="184"/>
      <c r="AL21" s="126"/>
      <c r="AM21" s="74"/>
    </row>
    <row r="22" spans="1:39" ht="30" customHeight="1" x14ac:dyDescent="0.25">
      <c r="A22" s="203" t="s">
        <v>814</v>
      </c>
      <c r="B22" s="33" t="s">
        <v>145</v>
      </c>
      <c r="C22" s="177" t="s">
        <v>438</v>
      </c>
      <c r="D22" s="166" t="s">
        <v>1026</v>
      </c>
      <c r="E22" s="166" t="s">
        <v>440</v>
      </c>
      <c r="F22" s="159">
        <v>44927</v>
      </c>
      <c r="G22" s="159">
        <v>46722</v>
      </c>
      <c r="H22" s="164" t="s">
        <v>441</v>
      </c>
      <c r="I22" s="179" t="s">
        <v>1282</v>
      </c>
      <c r="J22" s="164" t="s">
        <v>1283</v>
      </c>
      <c r="K22" s="164" t="s">
        <v>444</v>
      </c>
      <c r="L22" s="164" t="s">
        <v>372</v>
      </c>
      <c r="M22" s="166" t="s">
        <v>1284</v>
      </c>
      <c r="N22" s="45" t="s">
        <v>1276</v>
      </c>
      <c r="O22" s="45"/>
      <c r="P22" s="45"/>
      <c r="Q22" s="45"/>
      <c r="R22" s="45" t="s">
        <v>128</v>
      </c>
      <c r="S22" s="45"/>
      <c r="T22" s="47"/>
      <c r="U22" s="293" t="s">
        <v>1525</v>
      </c>
      <c r="V22" s="183"/>
      <c r="W22" s="183"/>
      <c r="X22" s="183" t="s">
        <v>1516</v>
      </c>
      <c r="Y22" s="183"/>
      <c r="Z22" s="183"/>
      <c r="AA22" s="183"/>
      <c r="AB22" s="183"/>
      <c r="AC22" s="183"/>
      <c r="AD22" s="183"/>
      <c r="AE22" s="183"/>
      <c r="AF22" s="183"/>
      <c r="AG22" s="183"/>
      <c r="AH22" s="183"/>
      <c r="AI22" s="183"/>
      <c r="AJ22" s="183"/>
      <c r="AK22" s="184"/>
      <c r="AL22" s="126"/>
      <c r="AM22" s="74"/>
    </row>
    <row r="23" spans="1:39" ht="30" customHeight="1" x14ac:dyDescent="0.25">
      <c r="A23" s="204"/>
      <c r="B23" s="33" t="s">
        <v>146</v>
      </c>
      <c r="C23" s="177" t="s">
        <v>446</v>
      </c>
      <c r="D23" s="166" t="s">
        <v>447</v>
      </c>
      <c r="E23" s="166" t="s">
        <v>1285</v>
      </c>
      <c r="F23" s="159">
        <v>44927</v>
      </c>
      <c r="G23" s="159">
        <v>46722</v>
      </c>
      <c r="H23" s="166" t="s">
        <v>392</v>
      </c>
      <c r="I23" s="179" t="s">
        <v>1286</v>
      </c>
      <c r="J23" s="166" t="s">
        <v>1287</v>
      </c>
      <c r="K23" s="166" t="s">
        <v>414</v>
      </c>
      <c r="L23" s="164" t="s">
        <v>372</v>
      </c>
      <c r="M23" s="166" t="s">
        <v>1288</v>
      </c>
      <c r="N23" s="45" t="s">
        <v>1280</v>
      </c>
      <c r="O23" s="45"/>
      <c r="P23" s="45"/>
      <c r="Q23" s="45"/>
      <c r="R23" s="45" t="s">
        <v>128</v>
      </c>
      <c r="S23" s="45"/>
      <c r="T23" s="47"/>
      <c r="U23" s="293" t="s">
        <v>1517</v>
      </c>
      <c r="V23" s="183" t="s">
        <v>1518</v>
      </c>
      <c r="W23" s="183"/>
      <c r="X23" s="183" t="s">
        <v>837</v>
      </c>
      <c r="Y23" s="183"/>
      <c r="Z23" s="183"/>
      <c r="AA23" s="183"/>
      <c r="AB23" s="183"/>
      <c r="AC23" s="183"/>
      <c r="AD23" s="183"/>
      <c r="AE23" s="183"/>
      <c r="AF23" s="183"/>
      <c r="AG23" s="183"/>
      <c r="AH23" s="183"/>
      <c r="AI23" s="183"/>
      <c r="AJ23" s="183"/>
      <c r="AK23" s="184"/>
      <c r="AL23" s="126"/>
      <c r="AM23" s="74"/>
    </row>
    <row r="24" spans="1:39" ht="30" customHeight="1" x14ac:dyDescent="0.25">
      <c r="A24" s="204"/>
      <c r="B24" s="33" t="s">
        <v>147</v>
      </c>
      <c r="C24" s="177" t="s">
        <v>452</v>
      </c>
      <c r="D24" s="166" t="s">
        <v>453</v>
      </c>
      <c r="E24" s="166" t="s">
        <v>454</v>
      </c>
      <c r="F24" s="159">
        <v>44927</v>
      </c>
      <c r="G24" s="159">
        <v>46539</v>
      </c>
      <c r="H24" s="166" t="s">
        <v>407</v>
      </c>
      <c r="I24" s="179" t="s">
        <v>1289</v>
      </c>
      <c r="J24" s="164" t="s">
        <v>456</v>
      </c>
      <c r="K24" s="164" t="s">
        <v>414</v>
      </c>
      <c r="L24" s="164" t="s">
        <v>372</v>
      </c>
      <c r="M24" s="164" t="s">
        <v>1290</v>
      </c>
      <c r="N24" s="45" t="s">
        <v>1280</v>
      </c>
      <c r="O24" s="45"/>
      <c r="P24" s="45"/>
      <c r="Q24" s="45"/>
      <c r="R24" s="45" t="s">
        <v>128</v>
      </c>
      <c r="S24" s="45"/>
      <c r="T24" s="47"/>
      <c r="U24" s="292" t="s">
        <v>1520</v>
      </c>
      <c r="V24" s="184"/>
      <c r="W24" s="184"/>
      <c r="X24" s="184" t="s">
        <v>1519</v>
      </c>
      <c r="Y24" s="184"/>
      <c r="Z24" s="184"/>
      <c r="AA24" s="184"/>
      <c r="AB24" s="184"/>
      <c r="AC24" s="184"/>
      <c r="AD24" s="184"/>
      <c r="AE24" s="184"/>
      <c r="AF24" s="184"/>
      <c r="AG24" s="184"/>
      <c r="AH24" s="184"/>
      <c r="AI24" s="184"/>
      <c r="AJ24" s="184"/>
      <c r="AK24" s="184"/>
      <c r="AL24" s="126"/>
      <c r="AM24" s="74"/>
    </row>
    <row r="25" spans="1:39" ht="30" customHeight="1" x14ac:dyDescent="0.25">
      <c r="A25" s="204"/>
      <c r="B25" s="33" t="s">
        <v>148</v>
      </c>
      <c r="C25" s="177" t="s">
        <v>458</v>
      </c>
      <c r="D25" s="166" t="s">
        <v>459</v>
      </c>
      <c r="E25" s="166" t="s">
        <v>460</v>
      </c>
      <c r="F25" s="159">
        <v>44927</v>
      </c>
      <c r="G25" s="159">
        <v>46082</v>
      </c>
      <c r="H25" s="166" t="s">
        <v>392</v>
      </c>
      <c r="I25" s="179" t="s">
        <v>1291</v>
      </c>
      <c r="J25" s="164" t="s">
        <v>1292</v>
      </c>
      <c r="K25" s="164" t="s">
        <v>463</v>
      </c>
      <c r="L25" s="164" t="s">
        <v>372</v>
      </c>
      <c r="M25" s="164" t="s">
        <v>1293</v>
      </c>
      <c r="N25" s="45" t="s">
        <v>87</v>
      </c>
      <c r="O25" s="45"/>
      <c r="P25" s="45"/>
      <c r="Q25" s="45"/>
      <c r="R25" s="45" t="s">
        <v>128</v>
      </c>
      <c r="S25" s="45"/>
      <c r="T25" s="47"/>
      <c r="U25" s="292" t="s">
        <v>1521</v>
      </c>
      <c r="V25" s="184" t="s">
        <v>1528</v>
      </c>
      <c r="W25" s="184"/>
      <c r="X25" s="184" t="s">
        <v>1519</v>
      </c>
      <c r="Y25" s="184"/>
      <c r="Z25" s="184"/>
      <c r="AA25" s="184"/>
      <c r="AB25" s="184"/>
      <c r="AC25" s="184"/>
      <c r="AD25" s="186">
        <v>46357</v>
      </c>
      <c r="AE25" s="184"/>
      <c r="AF25" s="184"/>
      <c r="AG25" s="184"/>
      <c r="AH25" s="184"/>
      <c r="AI25" s="184"/>
      <c r="AJ25" s="184"/>
      <c r="AK25" s="184"/>
      <c r="AL25" s="126"/>
      <c r="AM25" s="74"/>
    </row>
    <row r="26" spans="1:39" ht="30" customHeight="1" x14ac:dyDescent="0.25">
      <c r="A26" s="204"/>
      <c r="B26" s="33" t="s">
        <v>149</v>
      </c>
      <c r="C26" s="177" t="s">
        <v>465</v>
      </c>
      <c r="D26" s="166" t="s">
        <v>466</v>
      </c>
      <c r="E26" s="166" t="s">
        <v>467</v>
      </c>
      <c r="F26" s="159">
        <v>45505</v>
      </c>
      <c r="G26" s="159">
        <v>45992</v>
      </c>
      <c r="H26" s="166" t="s">
        <v>392</v>
      </c>
      <c r="I26" s="179" t="s">
        <v>1247</v>
      </c>
      <c r="J26" s="164" t="s">
        <v>468</v>
      </c>
      <c r="K26" s="164" t="s">
        <v>469</v>
      </c>
      <c r="L26" s="164" t="s">
        <v>372</v>
      </c>
      <c r="M26" s="164" t="s">
        <v>1294</v>
      </c>
      <c r="N26" s="45" t="s">
        <v>89</v>
      </c>
      <c r="O26" s="45"/>
      <c r="P26" s="45"/>
      <c r="Q26" s="45"/>
      <c r="R26" s="45" t="s">
        <v>128</v>
      </c>
      <c r="S26" s="45"/>
      <c r="T26" s="47"/>
      <c r="U26" s="292" t="s">
        <v>1495</v>
      </c>
      <c r="V26" s="184" t="s">
        <v>1450</v>
      </c>
      <c r="W26" s="184"/>
      <c r="X26" s="184" t="s">
        <v>896</v>
      </c>
      <c r="Y26" s="292"/>
      <c r="Z26" s="184" t="s">
        <v>1425</v>
      </c>
      <c r="AA26" s="184"/>
      <c r="AB26" s="184"/>
      <c r="AC26" s="184"/>
      <c r="AD26" s="186">
        <v>46722</v>
      </c>
      <c r="AE26" s="184"/>
      <c r="AF26" s="184"/>
      <c r="AG26" s="184" t="s">
        <v>1496</v>
      </c>
      <c r="AH26" s="184"/>
      <c r="AI26" s="184"/>
      <c r="AJ26" s="184"/>
      <c r="AK26" s="184"/>
      <c r="AL26" s="126"/>
      <c r="AM26" s="74"/>
    </row>
    <row r="27" spans="1:39" ht="30" customHeight="1" x14ac:dyDescent="0.25">
      <c r="A27" s="204"/>
      <c r="B27" s="33" t="s">
        <v>150</v>
      </c>
      <c r="C27" s="177" t="s">
        <v>1295</v>
      </c>
      <c r="D27" s="166" t="s">
        <v>1031</v>
      </c>
      <c r="E27" s="166" t="s">
        <v>472</v>
      </c>
      <c r="F27" s="159">
        <v>45352</v>
      </c>
      <c r="G27" s="159">
        <v>46082</v>
      </c>
      <c r="H27" s="166" t="s">
        <v>392</v>
      </c>
      <c r="I27" s="179" t="s">
        <v>1247</v>
      </c>
      <c r="J27" s="164" t="s">
        <v>1296</v>
      </c>
      <c r="K27" s="164" t="s">
        <v>474</v>
      </c>
      <c r="L27" s="164" t="s">
        <v>372</v>
      </c>
      <c r="M27" s="164" t="s">
        <v>1297</v>
      </c>
      <c r="N27" s="45" t="s">
        <v>1278</v>
      </c>
      <c r="O27" s="45"/>
      <c r="P27" s="45"/>
      <c r="Q27" s="45"/>
      <c r="R27" s="45" t="s">
        <v>128</v>
      </c>
      <c r="S27" s="45"/>
      <c r="T27" s="47"/>
      <c r="U27" s="292" t="s">
        <v>1568</v>
      </c>
      <c r="V27" s="184" t="s">
        <v>1423</v>
      </c>
      <c r="W27" s="184"/>
      <c r="X27" s="184" t="s">
        <v>896</v>
      </c>
      <c r="Y27" s="292" t="s">
        <v>1451</v>
      </c>
      <c r="Z27" s="184"/>
      <c r="AA27" s="184"/>
      <c r="AB27" s="184"/>
      <c r="AC27" s="184"/>
      <c r="AD27" s="186">
        <v>46357</v>
      </c>
      <c r="AE27" s="184"/>
      <c r="AF27" s="184"/>
      <c r="AG27" s="184"/>
      <c r="AH27" s="184"/>
      <c r="AI27" s="184"/>
      <c r="AJ27" s="184"/>
      <c r="AK27" s="184"/>
      <c r="AL27" s="126"/>
      <c r="AM27" s="74"/>
    </row>
    <row r="28" spans="1:39" ht="30" customHeight="1" x14ac:dyDescent="0.25">
      <c r="A28" s="204"/>
      <c r="B28" s="33" t="s">
        <v>151</v>
      </c>
      <c r="C28" s="177" t="s">
        <v>476</v>
      </c>
      <c r="D28" s="166" t="s">
        <v>477</v>
      </c>
      <c r="E28" s="166" t="s">
        <v>478</v>
      </c>
      <c r="F28" s="159">
        <v>44927</v>
      </c>
      <c r="G28" s="159">
        <v>46539</v>
      </c>
      <c r="H28" s="166" t="s">
        <v>392</v>
      </c>
      <c r="I28" s="179" t="s">
        <v>1298</v>
      </c>
      <c r="J28" s="164" t="s">
        <v>1299</v>
      </c>
      <c r="K28" s="164" t="s">
        <v>481</v>
      </c>
      <c r="L28" s="164" t="s">
        <v>372</v>
      </c>
      <c r="M28" s="164" t="s">
        <v>1300</v>
      </c>
      <c r="N28" s="45" t="s">
        <v>1280</v>
      </c>
      <c r="O28" s="45"/>
      <c r="P28" s="45"/>
      <c r="Q28" s="45"/>
      <c r="R28" s="45" t="s">
        <v>128</v>
      </c>
      <c r="S28" s="45"/>
      <c r="T28" s="47"/>
      <c r="U28" s="292" t="s">
        <v>1569</v>
      </c>
      <c r="V28" s="184" t="s">
        <v>1426</v>
      </c>
      <c r="W28" s="184"/>
      <c r="X28" s="184" t="s">
        <v>896</v>
      </c>
      <c r="Y28" s="184"/>
      <c r="Z28" s="184"/>
      <c r="AA28" s="184"/>
      <c r="AB28" s="184"/>
      <c r="AC28" s="184"/>
      <c r="AD28" s="184"/>
      <c r="AE28" s="184"/>
      <c r="AF28" s="184"/>
      <c r="AG28" s="184"/>
      <c r="AH28" s="184"/>
      <c r="AI28" s="184"/>
      <c r="AJ28" s="184"/>
      <c r="AK28" s="184"/>
      <c r="AL28" s="126"/>
      <c r="AM28" s="74"/>
    </row>
    <row r="29" spans="1:39" ht="30" customHeight="1" x14ac:dyDescent="0.25">
      <c r="A29" s="204"/>
      <c r="B29" s="33" t="s">
        <v>152</v>
      </c>
      <c r="C29" s="177" t="s">
        <v>1138</v>
      </c>
      <c r="D29" s="166" t="s">
        <v>484</v>
      </c>
      <c r="E29" s="166"/>
      <c r="F29" s="159">
        <v>45292</v>
      </c>
      <c r="G29" s="159">
        <v>45992</v>
      </c>
      <c r="H29" s="166" t="s">
        <v>485</v>
      </c>
      <c r="I29" s="179" t="s">
        <v>1268</v>
      </c>
      <c r="J29" s="164" t="s">
        <v>486</v>
      </c>
      <c r="K29" s="164" t="s">
        <v>414</v>
      </c>
      <c r="L29" s="164" t="s">
        <v>372</v>
      </c>
      <c r="M29" s="164" t="s">
        <v>1301</v>
      </c>
      <c r="N29" s="45" t="s">
        <v>1280</v>
      </c>
      <c r="O29" s="45"/>
      <c r="P29" s="45"/>
      <c r="Q29" s="45"/>
      <c r="R29" s="45" t="s">
        <v>128</v>
      </c>
      <c r="S29" s="45"/>
      <c r="T29" s="47"/>
      <c r="U29" s="292" t="s">
        <v>1427</v>
      </c>
      <c r="V29" s="184"/>
      <c r="W29" s="184"/>
      <c r="X29" s="184" t="s">
        <v>896</v>
      </c>
      <c r="Y29" s="184"/>
      <c r="Z29" s="184"/>
      <c r="AA29" s="184"/>
      <c r="AB29" s="184"/>
      <c r="AC29" s="184"/>
      <c r="AD29" s="186">
        <v>46357</v>
      </c>
      <c r="AE29" s="184"/>
      <c r="AF29" s="184"/>
      <c r="AG29" s="184"/>
      <c r="AH29" s="184"/>
      <c r="AI29" s="184"/>
      <c r="AJ29" s="184"/>
      <c r="AK29" s="184"/>
      <c r="AL29" s="126"/>
      <c r="AM29" s="74"/>
    </row>
    <row r="30" spans="1:39" ht="30" customHeight="1" x14ac:dyDescent="0.25">
      <c r="A30" s="204"/>
      <c r="B30" s="33" t="s">
        <v>153</v>
      </c>
      <c r="C30" s="177" t="s">
        <v>488</v>
      </c>
      <c r="D30" s="166" t="s">
        <v>489</v>
      </c>
      <c r="E30" s="166" t="s">
        <v>490</v>
      </c>
      <c r="F30" s="159">
        <v>45292</v>
      </c>
      <c r="G30" s="159">
        <v>46478</v>
      </c>
      <c r="H30" s="166" t="s">
        <v>392</v>
      </c>
      <c r="I30" s="179" t="s">
        <v>1247</v>
      </c>
      <c r="J30" s="164" t="s">
        <v>1035</v>
      </c>
      <c r="K30" s="164" t="s">
        <v>1302</v>
      </c>
      <c r="L30" s="164" t="s">
        <v>372</v>
      </c>
      <c r="M30" s="166" t="s">
        <v>1303</v>
      </c>
      <c r="N30" s="45" t="s">
        <v>83</v>
      </c>
      <c r="O30" s="45"/>
      <c r="P30" s="45"/>
      <c r="Q30" s="45"/>
      <c r="R30" s="45" t="s">
        <v>128</v>
      </c>
      <c r="S30" s="45"/>
      <c r="T30" s="47"/>
      <c r="U30" s="292" t="s">
        <v>1429</v>
      </c>
      <c r="V30" s="184"/>
      <c r="W30" s="184"/>
      <c r="X30" s="184" t="s">
        <v>1430</v>
      </c>
      <c r="Y30" s="184"/>
      <c r="Z30" s="184"/>
      <c r="AA30" s="184"/>
      <c r="AB30" s="184"/>
      <c r="AC30" s="184"/>
      <c r="AD30" s="184"/>
      <c r="AE30" s="184"/>
      <c r="AF30" s="184"/>
      <c r="AG30" s="184"/>
      <c r="AH30" s="184"/>
      <c r="AI30" s="184"/>
      <c r="AJ30" s="184"/>
      <c r="AK30" s="184"/>
      <c r="AL30" s="126"/>
      <c r="AM30" s="74"/>
    </row>
    <row r="31" spans="1:39" ht="30" customHeight="1" x14ac:dyDescent="0.25">
      <c r="A31" s="204"/>
      <c r="B31" s="33" t="s">
        <v>154</v>
      </c>
      <c r="C31" s="177" t="s">
        <v>494</v>
      </c>
      <c r="D31" s="166" t="s">
        <v>495</v>
      </c>
      <c r="E31" s="166" t="s">
        <v>496</v>
      </c>
      <c r="F31" s="159">
        <v>44927</v>
      </c>
      <c r="G31" s="159">
        <v>45261</v>
      </c>
      <c r="H31" s="166" t="s">
        <v>1036</v>
      </c>
      <c r="I31" s="179" t="s">
        <v>1304</v>
      </c>
      <c r="J31" s="164" t="s">
        <v>1305</v>
      </c>
      <c r="K31" s="164" t="s">
        <v>414</v>
      </c>
      <c r="L31" s="164" t="s">
        <v>372</v>
      </c>
      <c r="M31" s="164" t="s">
        <v>1306</v>
      </c>
      <c r="N31" s="45" t="s">
        <v>91</v>
      </c>
      <c r="O31" s="45"/>
      <c r="P31" s="45"/>
      <c r="Q31" s="45"/>
      <c r="R31" s="45"/>
      <c r="S31" s="45" t="s">
        <v>128</v>
      </c>
      <c r="T31" s="47"/>
      <c r="U31" s="158" t="s">
        <v>1563</v>
      </c>
      <c r="V31" s="158" t="s">
        <v>877</v>
      </c>
      <c r="W31" s="184"/>
      <c r="X31" s="184"/>
      <c r="Y31" s="184"/>
      <c r="Z31" s="184"/>
      <c r="AA31" s="184"/>
      <c r="AB31" s="184"/>
      <c r="AC31" s="184"/>
      <c r="AD31" s="184"/>
      <c r="AE31" s="184"/>
      <c r="AF31" s="184"/>
      <c r="AG31" s="184"/>
      <c r="AH31" s="184"/>
      <c r="AI31" s="184"/>
      <c r="AJ31" s="184"/>
      <c r="AK31" s="184"/>
      <c r="AL31" s="126"/>
      <c r="AM31" s="74"/>
    </row>
    <row r="32" spans="1:39" ht="30" customHeight="1" x14ac:dyDescent="0.25">
      <c r="A32" s="204"/>
      <c r="B32" s="33" t="s">
        <v>155</v>
      </c>
      <c r="C32" s="177" t="s">
        <v>1146</v>
      </c>
      <c r="D32" s="166" t="s">
        <v>1307</v>
      </c>
      <c r="E32" s="166" t="s">
        <v>503</v>
      </c>
      <c r="F32" s="159">
        <v>44927</v>
      </c>
      <c r="G32" s="159">
        <v>46539</v>
      </c>
      <c r="H32" s="166" t="s">
        <v>486</v>
      </c>
      <c r="I32" s="179" t="s">
        <v>1308</v>
      </c>
      <c r="J32" s="164" t="s">
        <v>1309</v>
      </c>
      <c r="K32" s="164" t="s">
        <v>506</v>
      </c>
      <c r="L32" s="164" t="s">
        <v>372</v>
      </c>
      <c r="M32" s="164" t="s">
        <v>1310</v>
      </c>
      <c r="N32" s="45" t="s">
        <v>91</v>
      </c>
      <c r="O32" s="45"/>
      <c r="P32" s="45"/>
      <c r="Q32" s="45"/>
      <c r="R32" s="45" t="s">
        <v>128</v>
      </c>
      <c r="S32" s="45"/>
      <c r="T32" s="47"/>
      <c r="U32" s="184" t="s">
        <v>1540</v>
      </c>
      <c r="V32" s="183" t="s">
        <v>1541</v>
      </c>
      <c r="W32" s="183" t="s">
        <v>1561</v>
      </c>
      <c r="X32" s="183" t="s">
        <v>1542</v>
      </c>
      <c r="Y32" s="293" t="s">
        <v>1537</v>
      </c>
      <c r="Z32" s="293" t="s">
        <v>1538</v>
      </c>
      <c r="AA32" s="293" t="s">
        <v>1539</v>
      </c>
      <c r="AB32" s="292" t="s">
        <v>1543</v>
      </c>
      <c r="AC32" s="292"/>
      <c r="AD32" s="186">
        <v>46722</v>
      </c>
      <c r="AE32" s="292" t="s">
        <v>1544</v>
      </c>
      <c r="AF32" s="292" t="s">
        <v>1562</v>
      </c>
      <c r="AG32" s="292" t="s">
        <v>1545</v>
      </c>
      <c r="AH32" s="292" t="s">
        <v>1546</v>
      </c>
      <c r="AI32" s="292" t="s">
        <v>1547</v>
      </c>
      <c r="AJ32" s="292" t="s">
        <v>1548</v>
      </c>
      <c r="AK32" s="184"/>
      <c r="AL32" s="126"/>
      <c r="AM32" s="74"/>
    </row>
    <row r="33" spans="1:39" ht="30" customHeight="1" x14ac:dyDescent="0.25">
      <c r="A33" s="204"/>
      <c r="B33" s="33" t="s">
        <v>156</v>
      </c>
      <c r="C33" s="177" t="s">
        <v>508</v>
      </c>
      <c r="D33" s="166" t="s">
        <v>1039</v>
      </c>
      <c r="E33" s="166" t="s">
        <v>1311</v>
      </c>
      <c r="F33" s="159">
        <v>44927</v>
      </c>
      <c r="G33" s="159">
        <v>46722</v>
      </c>
      <c r="H33" s="166" t="s">
        <v>511</v>
      </c>
      <c r="I33" s="179" t="s">
        <v>1312</v>
      </c>
      <c r="J33" s="164" t="s">
        <v>1313</v>
      </c>
      <c r="K33" s="164" t="s">
        <v>514</v>
      </c>
      <c r="L33" s="164" t="s">
        <v>372</v>
      </c>
      <c r="M33" s="164" t="s">
        <v>1418</v>
      </c>
      <c r="N33" s="45" t="s">
        <v>1277</v>
      </c>
      <c r="O33" s="45"/>
      <c r="P33" s="45"/>
      <c r="Q33" s="45"/>
      <c r="R33" s="45" t="s">
        <v>128</v>
      </c>
      <c r="S33" s="45"/>
      <c r="T33" s="47"/>
      <c r="U33" s="292" t="s">
        <v>1419</v>
      </c>
      <c r="V33" s="184" t="s">
        <v>1420</v>
      </c>
      <c r="W33" s="184"/>
      <c r="X33" s="184" t="s">
        <v>1421</v>
      </c>
      <c r="Y33" s="184"/>
      <c r="Z33" s="184"/>
      <c r="AA33" s="184"/>
      <c r="AB33" s="184"/>
      <c r="AC33" s="184"/>
      <c r="AD33" s="184"/>
      <c r="AE33" s="184"/>
      <c r="AF33" s="184"/>
      <c r="AG33" s="184"/>
      <c r="AH33" s="184"/>
      <c r="AI33" s="184"/>
      <c r="AJ33" s="184"/>
      <c r="AK33" s="184"/>
      <c r="AL33" s="126"/>
      <c r="AM33" s="74"/>
    </row>
    <row r="34" spans="1:39" ht="30" customHeight="1" x14ac:dyDescent="0.25">
      <c r="A34" s="204"/>
      <c r="B34" s="33" t="s">
        <v>157</v>
      </c>
      <c r="C34" s="158" t="s">
        <v>1314</v>
      </c>
      <c r="D34" s="166"/>
      <c r="E34" s="166"/>
      <c r="F34" s="181"/>
      <c r="G34" s="181"/>
      <c r="H34" s="166"/>
      <c r="I34" s="179"/>
      <c r="J34" s="164"/>
      <c r="K34" s="164"/>
      <c r="L34" s="164"/>
      <c r="M34" s="164"/>
      <c r="N34" s="45"/>
      <c r="O34" s="45"/>
      <c r="P34" s="45"/>
      <c r="Q34" s="45"/>
      <c r="R34" s="45"/>
      <c r="S34" s="45"/>
      <c r="T34" s="47" t="s">
        <v>113</v>
      </c>
      <c r="U34" s="158" t="s">
        <v>1314</v>
      </c>
      <c r="V34" s="184"/>
      <c r="W34" s="184"/>
      <c r="X34" s="184"/>
      <c r="Y34" s="184"/>
      <c r="Z34" s="184"/>
      <c r="AA34" s="184"/>
      <c r="AB34" s="184"/>
      <c r="AC34" s="184"/>
      <c r="AD34" s="184"/>
      <c r="AE34" s="184"/>
      <c r="AF34" s="184"/>
      <c r="AG34" s="184"/>
      <c r="AH34" s="184"/>
      <c r="AI34" s="184"/>
      <c r="AJ34" s="184"/>
      <c r="AK34" s="184"/>
      <c r="AL34" s="126"/>
      <c r="AM34" s="74"/>
    </row>
    <row r="35" spans="1:39" ht="30" customHeight="1" x14ac:dyDescent="0.25">
      <c r="A35" s="204"/>
      <c r="B35" s="33" t="s">
        <v>158</v>
      </c>
      <c r="C35" s="177" t="s">
        <v>523</v>
      </c>
      <c r="D35" s="166" t="s">
        <v>1043</v>
      </c>
      <c r="E35" s="166" t="s">
        <v>525</v>
      </c>
      <c r="F35" s="159">
        <v>45352</v>
      </c>
      <c r="G35" s="159">
        <v>45992</v>
      </c>
      <c r="H35" s="166" t="s">
        <v>392</v>
      </c>
      <c r="I35" s="179" t="s">
        <v>1291</v>
      </c>
      <c r="J35" s="164" t="s">
        <v>1315</v>
      </c>
      <c r="K35" s="164" t="s">
        <v>528</v>
      </c>
      <c r="L35" s="164" t="s">
        <v>372</v>
      </c>
      <c r="M35" s="164" t="s">
        <v>1316</v>
      </c>
      <c r="N35" s="45" t="s">
        <v>87</v>
      </c>
      <c r="O35" s="45"/>
      <c r="P35" s="45"/>
      <c r="Q35" s="45" t="s">
        <v>128</v>
      </c>
      <c r="R35" s="45"/>
      <c r="S35" s="45"/>
      <c r="T35" s="47"/>
      <c r="U35" s="292" t="s">
        <v>1452</v>
      </c>
      <c r="V35" s="184" t="s">
        <v>1423</v>
      </c>
      <c r="W35" s="184"/>
      <c r="X35" s="184" t="s">
        <v>896</v>
      </c>
      <c r="Y35" s="184"/>
      <c r="Z35" s="184"/>
      <c r="AA35" s="184"/>
      <c r="AB35" s="184"/>
      <c r="AC35" s="184"/>
      <c r="AD35" s="186">
        <v>46235</v>
      </c>
      <c r="AE35" s="184"/>
      <c r="AF35" s="184"/>
      <c r="AG35" s="184"/>
      <c r="AH35" s="184"/>
      <c r="AI35" s="184"/>
      <c r="AJ35" s="184"/>
      <c r="AK35" s="184"/>
      <c r="AL35" s="126"/>
      <c r="AM35" s="74"/>
    </row>
    <row r="36" spans="1:39" ht="30" customHeight="1" x14ac:dyDescent="0.25">
      <c r="A36" s="204"/>
      <c r="B36" s="33" t="s">
        <v>159</v>
      </c>
      <c r="C36" s="177" t="s">
        <v>530</v>
      </c>
      <c r="D36" s="166" t="s">
        <v>531</v>
      </c>
      <c r="E36" s="166"/>
      <c r="F36" s="159">
        <v>45352</v>
      </c>
      <c r="G36" s="159">
        <v>45992</v>
      </c>
      <c r="H36" s="166" t="s">
        <v>392</v>
      </c>
      <c r="I36" s="179" t="s">
        <v>1247</v>
      </c>
      <c r="J36" s="164" t="s">
        <v>1317</v>
      </c>
      <c r="K36" s="164" t="s">
        <v>533</v>
      </c>
      <c r="L36" s="164" t="s">
        <v>372</v>
      </c>
      <c r="M36" s="164" t="s">
        <v>1318</v>
      </c>
      <c r="N36" s="45" t="s">
        <v>91</v>
      </c>
      <c r="O36" s="45"/>
      <c r="P36" s="45"/>
      <c r="Q36" s="45" t="s">
        <v>128</v>
      </c>
      <c r="R36" s="45"/>
      <c r="S36" s="45"/>
      <c r="T36" s="47"/>
      <c r="U36" s="292" t="s">
        <v>1453</v>
      </c>
      <c r="V36" s="184" t="s">
        <v>1423</v>
      </c>
      <c r="W36" s="184"/>
      <c r="X36" s="184" t="s">
        <v>896</v>
      </c>
      <c r="Y36" s="184"/>
      <c r="Z36" s="184" t="s">
        <v>1424</v>
      </c>
      <c r="AA36" s="184"/>
      <c r="AB36" s="184"/>
      <c r="AC36" s="184"/>
      <c r="AD36" s="186">
        <v>46388</v>
      </c>
      <c r="AE36" s="184"/>
      <c r="AF36" s="184"/>
      <c r="AG36" s="184" t="s">
        <v>1430</v>
      </c>
      <c r="AH36" s="184"/>
      <c r="AI36" s="184"/>
      <c r="AJ36" s="184"/>
      <c r="AK36" s="184"/>
      <c r="AL36" s="126"/>
      <c r="AM36" s="74"/>
    </row>
    <row r="37" spans="1:39" ht="30" customHeight="1" x14ac:dyDescent="0.25">
      <c r="A37" s="204"/>
      <c r="B37" s="33" t="s">
        <v>355</v>
      </c>
      <c r="C37" s="177" t="s">
        <v>535</v>
      </c>
      <c r="D37" s="166" t="s">
        <v>536</v>
      </c>
      <c r="E37" s="166" t="s">
        <v>537</v>
      </c>
      <c r="F37" s="159">
        <v>45078</v>
      </c>
      <c r="G37" s="159">
        <v>46508</v>
      </c>
      <c r="H37" s="166" t="s">
        <v>392</v>
      </c>
      <c r="I37" s="179" t="s">
        <v>1319</v>
      </c>
      <c r="J37" s="164" t="s">
        <v>1320</v>
      </c>
      <c r="K37" s="164" t="s">
        <v>540</v>
      </c>
      <c r="L37" s="164" t="s">
        <v>372</v>
      </c>
      <c r="M37" s="164" t="s">
        <v>1321</v>
      </c>
      <c r="N37" s="45" t="s">
        <v>105</v>
      </c>
      <c r="O37" s="45"/>
      <c r="P37" s="45"/>
      <c r="Q37" s="45"/>
      <c r="R37" s="45"/>
      <c r="S37" s="45" t="s">
        <v>128</v>
      </c>
      <c r="T37" s="47"/>
      <c r="U37" s="158" t="s">
        <v>1563</v>
      </c>
      <c r="V37" s="158" t="s">
        <v>1150</v>
      </c>
      <c r="W37" s="45"/>
      <c r="X37" s="45"/>
      <c r="Y37" s="45"/>
      <c r="Z37" s="45"/>
      <c r="AA37" s="45"/>
      <c r="AB37" s="45"/>
      <c r="AC37" s="45"/>
      <c r="AD37" s="45"/>
      <c r="AE37" s="45"/>
      <c r="AF37" s="45"/>
      <c r="AG37" s="45"/>
      <c r="AH37" s="45"/>
      <c r="AI37" s="45"/>
      <c r="AJ37" s="45"/>
      <c r="AK37" s="45"/>
      <c r="AL37" s="126"/>
      <c r="AM37" s="74"/>
    </row>
    <row r="38" spans="1:39" ht="30" customHeight="1" x14ac:dyDescent="0.25">
      <c r="A38" s="204"/>
      <c r="B38" s="33" t="s">
        <v>356</v>
      </c>
      <c r="C38" s="177" t="s">
        <v>542</v>
      </c>
      <c r="D38" s="166" t="s">
        <v>543</v>
      </c>
      <c r="E38" s="166" t="s">
        <v>544</v>
      </c>
      <c r="F38" s="159">
        <v>45078</v>
      </c>
      <c r="G38" s="159">
        <v>46508</v>
      </c>
      <c r="H38" s="166" t="s">
        <v>545</v>
      </c>
      <c r="I38" s="179" t="s">
        <v>1268</v>
      </c>
      <c r="J38" s="164" t="s">
        <v>546</v>
      </c>
      <c r="K38" s="164" t="s">
        <v>547</v>
      </c>
      <c r="L38" s="164" t="s">
        <v>372</v>
      </c>
      <c r="M38" s="164" t="s">
        <v>1322</v>
      </c>
      <c r="N38" s="45" t="s">
        <v>105</v>
      </c>
      <c r="O38" s="45"/>
      <c r="P38" s="45" t="s">
        <v>128</v>
      </c>
      <c r="Q38" s="45"/>
      <c r="R38" s="45"/>
      <c r="S38" s="45"/>
      <c r="T38" s="47"/>
      <c r="U38" s="292" t="s">
        <v>1491</v>
      </c>
      <c r="V38" s="184"/>
      <c r="W38" s="184" t="s">
        <v>1498</v>
      </c>
      <c r="X38" s="184"/>
      <c r="Y38" s="184"/>
      <c r="Z38" s="184"/>
      <c r="AA38" s="184"/>
      <c r="AB38" s="184"/>
      <c r="AC38" s="184"/>
      <c r="AD38" s="184"/>
      <c r="AE38" s="188" t="s">
        <v>1497</v>
      </c>
      <c r="AF38" s="184"/>
      <c r="AG38" s="184" t="s">
        <v>1455</v>
      </c>
      <c r="AH38" s="184"/>
      <c r="AI38" s="184"/>
      <c r="AJ38" s="184"/>
      <c r="AK38" s="184"/>
      <c r="AL38" s="126"/>
      <c r="AM38" s="74"/>
    </row>
    <row r="39" spans="1:39" ht="30" customHeight="1" x14ac:dyDescent="0.25">
      <c r="A39" s="204"/>
      <c r="B39" s="33" t="s">
        <v>357</v>
      </c>
      <c r="C39" s="177" t="s">
        <v>1323</v>
      </c>
      <c r="D39" s="166" t="s">
        <v>1324</v>
      </c>
      <c r="E39" s="166" t="s">
        <v>550</v>
      </c>
      <c r="F39" s="159">
        <v>44927</v>
      </c>
      <c r="G39" s="159">
        <v>45809</v>
      </c>
      <c r="H39" s="166" t="s">
        <v>551</v>
      </c>
      <c r="I39" s="179" t="s">
        <v>1247</v>
      </c>
      <c r="J39" s="164" t="s">
        <v>552</v>
      </c>
      <c r="K39" s="164" t="s">
        <v>553</v>
      </c>
      <c r="L39" s="164" t="s">
        <v>372</v>
      </c>
      <c r="M39" s="164" t="s">
        <v>1325</v>
      </c>
      <c r="N39" s="45" t="s">
        <v>105</v>
      </c>
      <c r="O39" s="45"/>
      <c r="P39" s="45"/>
      <c r="Q39" s="45"/>
      <c r="R39" s="45" t="s">
        <v>128</v>
      </c>
      <c r="S39" s="45"/>
      <c r="T39" s="47"/>
      <c r="U39" s="292" t="s">
        <v>1475</v>
      </c>
      <c r="V39" s="184"/>
      <c r="W39" s="184"/>
      <c r="X39" s="184" t="s">
        <v>1454</v>
      </c>
      <c r="Y39" s="184" t="s">
        <v>1476</v>
      </c>
      <c r="Z39" s="184"/>
      <c r="AA39" s="184"/>
      <c r="AB39" s="184"/>
      <c r="AC39" s="184"/>
      <c r="AD39" s="186">
        <v>46357</v>
      </c>
      <c r="AE39" s="184"/>
      <c r="AF39" s="184"/>
      <c r="AG39" s="184"/>
      <c r="AH39" s="184"/>
      <c r="AI39" s="184"/>
      <c r="AJ39" s="184"/>
      <c r="AK39" s="184"/>
      <c r="AL39" s="126"/>
      <c r="AM39" s="74"/>
    </row>
    <row r="40" spans="1:39" ht="30" customHeight="1" x14ac:dyDescent="0.25">
      <c r="A40" s="204"/>
      <c r="B40" s="33" t="s">
        <v>358</v>
      </c>
      <c r="C40" s="177" t="s">
        <v>1326</v>
      </c>
      <c r="D40" s="166"/>
      <c r="E40" s="166"/>
      <c r="F40" s="181"/>
      <c r="G40" s="181"/>
      <c r="H40" s="166"/>
      <c r="I40" s="179"/>
      <c r="J40" s="164"/>
      <c r="K40" s="164"/>
      <c r="L40" s="164"/>
      <c r="M40" s="164"/>
      <c r="N40" s="45"/>
      <c r="O40" s="45"/>
      <c r="P40" s="45"/>
      <c r="Q40" s="45"/>
      <c r="R40" s="45"/>
      <c r="S40" s="45"/>
      <c r="T40" s="47" t="s">
        <v>113</v>
      </c>
      <c r="U40" s="177" t="s">
        <v>1326</v>
      </c>
      <c r="V40" s="184"/>
      <c r="W40" s="184"/>
      <c r="X40" s="184"/>
      <c r="Y40" s="184"/>
      <c r="Z40" s="184"/>
      <c r="AA40" s="184"/>
      <c r="AB40" s="184"/>
      <c r="AC40" s="184"/>
      <c r="AD40" s="184"/>
      <c r="AE40" s="184"/>
      <c r="AF40" s="184"/>
      <c r="AG40" s="184"/>
      <c r="AH40" s="184"/>
      <c r="AI40" s="184"/>
      <c r="AJ40" s="184"/>
      <c r="AK40" s="184"/>
      <c r="AL40" s="126"/>
      <c r="AM40" s="74"/>
    </row>
    <row r="41" spans="1:39" ht="30" customHeight="1" x14ac:dyDescent="0.25">
      <c r="A41" s="204"/>
      <c r="B41" s="33" t="s">
        <v>359</v>
      </c>
      <c r="C41" s="177" t="s">
        <v>560</v>
      </c>
      <c r="D41" s="166" t="s">
        <v>555</v>
      </c>
      <c r="E41" s="166" t="s">
        <v>561</v>
      </c>
      <c r="F41" s="159">
        <v>45717</v>
      </c>
      <c r="G41" s="159">
        <v>46357</v>
      </c>
      <c r="H41" s="166" t="s">
        <v>392</v>
      </c>
      <c r="I41" s="179" t="s">
        <v>1247</v>
      </c>
      <c r="J41" s="164" t="s">
        <v>1327</v>
      </c>
      <c r="K41" s="164" t="s">
        <v>563</v>
      </c>
      <c r="L41" s="164" t="s">
        <v>372</v>
      </c>
      <c r="M41" s="164" t="s">
        <v>1328</v>
      </c>
      <c r="N41" s="45" t="s">
        <v>1344</v>
      </c>
      <c r="O41" s="45"/>
      <c r="P41" s="45" t="s">
        <v>128</v>
      </c>
      <c r="Q41" s="45"/>
      <c r="R41" s="45"/>
      <c r="S41" s="45"/>
      <c r="T41" s="47"/>
      <c r="U41" s="292"/>
      <c r="V41" s="184"/>
      <c r="W41" s="184" t="s">
        <v>1457</v>
      </c>
      <c r="X41" s="184"/>
      <c r="Y41" s="184" t="s">
        <v>1458</v>
      </c>
      <c r="Z41" s="184"/>
      <c r="AA41" s="184"/>
      <c r="AB41" s="184"/>
      <c r="AC41" s="184"/>
      <c r="AD41" s="184"/>
      <c r="AE41" s="184"/>
      <c r="AF41" s="184"/>
      <c r="AG41" s="184"/>
      <c r="AH41" s="184"/>
      <c r="AI41" s="184"/>
      <c r="AJ41" s="184"/>
      <c r="AK41" s="184"/>
      <c r="AL41" s="126"/>
      <c r="AM41" s="74"/>
    </row>
    <row r="42" spans="1:39" ht="30" customHeight="1" x14ac:dyDescent="0.25">
      <c r="A42" s="204"/>
      <c r="B42" s="33" t="s">
        <v>360</v>
      </c>
      <c r="C42" s="177" t="s">
        <v>1157</v>
      </c>
      <c r="D42" s="166"/>
      <c r="E42" s="166"/>
      <c r="F42" s="181"/>
      <c r="G42" s="181"/>
      <c r="H42" s="166"/>
      <c r="I42" s="179"/>
      <c r="J42" s="164"/>
      <c r="K42" s="164"/>
      <c r="L42" s="164"/>
      <c r="M42" s="164"/>
      <c r="N42" s="45"/>
      <c r="O42" s="45"/>
      <c r="P42" s="45"/>
      <c r="Q42" s="45"/>
      <c r="R42" s="45"/>
      <c r="S42" s="45"/>
      <c r="T42" s="47" t="s">
        <v>112</v>
      </c>
      <c r="U42" s="177" t="s">
        <v>1157</v>
      </c>
      <c r="V42" s="184"/>
      <c r="W42" s="184"/>
      <c r="X42" s="184"/>
      <c r="Y42" s="184"/>
      <c r="Z42" s="184"/>
      <c r="AA42" s="184"/>
      <c r="AB42" s="184"/>
      <c r="AC42" s="184"/>
      <c r="AD42" s="184"/>
      <c r="AE42" s="184"/>
      <c r="AF42" s="184"/>
      <c r="AG42" s="184"/>
      <c r="AH42" s="184"/>
      <c r="AI42" s="184"/>
      <c r="AJ42" s="184"/>
      <c r="AK42" s="184"/>
      <c r="AL42" s="126"/>
      <c r="AM42" s="74"/>
    </row>
    <row r="43" spans="1:39" ht="30" customHeight="1" x14ac:dyDescent="0.25">
      <c r="A43" s="204"/>
      <c r="B43" s="33" t="s">
        <v>361</v>
      </c>
      <c r="C43" s="177" t="s">
        <v>572</v>
      </c>
      <c r="D43" s="166" t="s">
        <v>1051</v>
      </c>
      <c r="E43" s="166"/>
      <c r="F43" s="159">
        <v>45078</v>
      </c>
      <c r="G43" s="159">
        <v>46539</v>
      </c>
      <c r="H43" s="166" t="s">
        <v>574</v>
      </c>
      <c r="I43" s="179" t="s">
        <v>1247</v>
      </c>
      <c r="J43" s="164" t="s">
        <v>1052</v>
      </c>
      <c r="K43" s="164" t="s">
        <v>414</v>
      </c>
      <c r="L43" s="164" t="s">
        <v>372</v>
      </c>
      <c r="M43" s="164" t="s">
        <v>1329</v>
      </c>
      <c r="N43" s="45" t="s">
        <v>89</v>
      </c>
      <c r="O43" s="45"/>
      <c r="P43" s="45"/>
      <c r="Q43" s="45"/>
      <c r="R43" s="45" t="s">
        <v>128</v>
      </c>
      <c r="S43" s="45"/>
      <c r="T43" s="47"/>
      <c r="U43" s="292" t="s">
        <v>1570</v>
      </c>
      <c r="V43" s="292" t="s">
        <v>1423</v>
      </c>
      <c r="W43" s="184"/>
      <c r="X43" s="184" t="s">
        <v>1431</v>
      </c>
      <c r="Y43" s="184"/>
      <c r="Z43" s="184"/>
      <c r="AA43" s="184"/>
      <c r="AB43" s="184"/>
      <c r="AC43" s="184"/>
      <c r="AD43" s="184"/>
      <c r="AE43" s="184"/>
      <c r="AF43" s="184"/>
      <c r="AG43" s="184"/>
      <c r="AH43" s="184"/>
      <c r="AI43" s="184"/>
      <c r="AJ43" s="184"/>
      <c r="AK43" s="184"/>
      <c r="AL43" s="126"/>
      <c r="AM43" s="74"/>
    </row>
    <row r="44" spans="1:39" ht="30" customHeight="1" x14ac:dyDescent="0.25">
      <c r="A44" s="204"/>
      <c r="B44" s="33" t="s">
        <v>362</v>
      </c>
      <c r="C44" s="177" t="s">
        <v>577</v>
      </c>
      <c r="D44" s="166" t="s">
        <v>1054</v>
      </c>
      <c r="E44" s="166"/>
      <c r="F44" s="159">
        <v>45139</v>
      </c>
      <c r="G44" s="159">
        <v>45901</v>
      </c>
      <c r="H44" s="166" t="s">
        <v>1330</v>
      </c>
      <c r="I44" s="179" t="s">
        <v>1247</v>
      </c>
      <c r="J44" s="164" t="s">
        <v>1331</v>
      </c>
      <c r="K44" s="164" t="s">
        <v>580</v>
      </c>
      <c r="L44" s="164" t="s">
        <v>372</v>
      </c>
      <c r="M44" s="166" t="s">
        <v>1332</v>
      </c>
      <c r="N44" s="45" t="s">
        <v>89</v>
      </c>
      <c r="O44" s="45"/>
      <c r="P44" s="45"/>
      <c r="Q44" s="45"/>
      <c r="R44" s="45"/>
      <c r="S44" s="45" t="s">
        <v>128</v>
      </c>
      <c r="T44" s="47"/>
      <c r="U44" s="158" t="s">
        <v>1565</v>
      </c>
      <c r="V44" s="184" t="s">
        <v>1456</v>
      </c>
      <c r="W44" s="184"/>
      <c r="X44" s="184"/>
      <c r="Y44" s="184"/>
      <c r="Z44" s="184"/>
      <c r="AA44" s="184"/>
      <c r="AB44" s="184"/>
      <c r="AC44" s="184"/>
      <c r="AD44" s="184"/>
      <c r="AE44" s="184"/>
      <c r="AF44" s="184"/>
      <c r="AG44" s="184"/>
      <c r="AH44" s="184"/>
      <c r="AI44" s="184"/>
      <c r="AJ44" s="184"/>
      <c r="AK44" s="184"/>
      <c r="AL44" s="126"/>
      <c r="AM44" s="74"/>
    </row>
    <row r="45" spans="1:39" ht="30" customHeight="1" x14ac:dyDescent="0.25">
      <c r="A45" s="204"/>
      <c r="B45" s="33" t="s">
        <v>363</v>
      </c>
      <c r="C45" s="177" t="s">
        <v>582</v>
      </c>
      <c r="D45" s="166" t="s">
        <v>583</v>
      </c>
      <c r="E45" s="166" t="s">
        <v>584</v>
      </c>
      <c r="F45" s="159">
        <v>44927</v>
      </c>
      <c r="G45" s="159">
        <v>46539</v>
      </c>
      <c r="H45" s="166" t="s">
        <v>585</v>
      </c>
      <c r="I45" s="179" t="s">
        <v>1247</v>
      </c>
      <c r="J45" s="164" t="s">
        <v>586</v>
      </c>
      <c r="K45" s="164"/>
      <c r="L45" s="164" t="s">
        <v>372</v>
      </c>
      <c r="M45" s="164" t="s">
        <v>1333</v>
      </c>
      <c r="N45" s="45" t="s">
        <v>1281</v>
      </c>
      <c r="O45" s="45"/>
      <c r="P45" s="45"/>
      <c r="Q45" s="45"/>
      <c r="R45" s="45" t="s">
        <v>128</v>
      </c>
      <c r="S45" s="45"/>
      <c r="T45" s="47"/>
      <c r="U45" s="292" t="s">
        <v>1422</v>
      </c>
      <c r="V45" s="184" t="s">
        <v>1423</v>
      </c>
      <c r="W45" s="184"/>
      <c r="X45" s="184" t="s">
        <v>896</v>
      </c>
      <c r="Y45" s="184"/>
      <c r="Z45" s="184"/>
      <c r="AA45" s="184"/>
      <c r="AB45" s="184"/>
      <c r="AC45" s="184"/>
      <c r="AD45" s="184"/>
      <c r="AE45" s="184"/>
      <c r="AF45" s="184"/>
      <c r="AG45" s="184"/>
      <c r="AH45" s="184"/>
      <c r="AI45" s="184"/>
      <c r="AJ45" s="184"/>
      <c r="AK45" s="184"/>
      <c r="AL45" s="126"/>
      <c r="AM45" s="74"/>
    </row>
    <row r="46" spans="1:39" ht="30" customHeight="1" x14ac:dyDescent="0.25">
      <c r="A46" s="204"/>
      <c r="B46" s="33" t="s">
        <v>364</v>
      </c>
      <c r="C46" s="177" t="s">
        <v>588</v>
      </c>
      <c r="D46" s="166" t="s">
        <v>589</v>
      </c>
      <c r="E46" s="166" t="s">
        <v>490</v>
      </c>
      <c r="F46" s="159">
        <v>44927</v>
      </c>
      <c r="G46" s="159">
        <v>46478</v>
      </c>
      <c r="H46" s="166" t="s">
        <v>392</v>
      </c>
      <c r="I46" s="179" t="s">
        <v>1247</v>
      </c>
      <c r="J46" s="164" t="s">
        <v>1334</v>
      </c>
      <c r="K46" s="164" t="s">
        <v>591</v>
      </c>
      <c r="L46" s="164" t="s">
        <v>372</v>
      </c>
      <c r="M46" s="164" t="s">
        <v>1335</v>
      </c>
      <c r="N46" s="45" t="s">
        <v>83</v>
      </c>
      <c r="O46" s="45"/>
      <c r="P46" s="45"/>
      <c r="Q46" s="45"/>
      <c r="R46" s="45" t="s">
        <v>128</v>
      </c>
      <c r="S46" s="45"/>
      <c r="T46" s="47"/>
      <c r="U46" s="292" t="s">
        <v>1571</v>
      </c>
      <c r="V46" s="184"/>
      <c r="W46" s="184"/>
      <c r="X46" s="184" t="s">
        <v>896</v>
      </c>
      <c r="Y46" s="184"/>
      <c r="Z46" s="184"/>
      <c r="AA46" s="184"/>
      <c r="AB46" s="184"/>
      <c r="AC46" s="184"/>
      <c r="AD46" s="184"/>
      <c r="AE46" s="184"/>
      <c r="AF46" s="184"/>
      <c r="AG46" s="184"/>
      <c r="AH46" s="184"/>
      <c r="AI46" s="184"/>
      <c r="AJ46" s="184"/>
      <c r="AK46" s="184"/>
      <c r="AL46" s="126"/>
      <c r="AM46" s="74"/>
    </row>
    <row r="47" spans="1:39" ht="30" customHeight="1" x14ac:dyDescent="0.25">
      <c r="A47" s="205"/>
      <c r="B47" s="33" t="s">
        <v>365</v>
      </c>
      <c r="C47" s="177" t="s">
        <v>593</v>
      </c>
      <c r="D47" s="166" t="s">
        <v>594</v>
      </c>
      <c r="E47" s="166" t="s">
        <v>595</v>
      </c>
      <c r="F47" s="159">
        <v>44927</v>
      </c>
      <c r="G47" s="159">
        <v>46478</v>
      </c>
      <c r="H47" s="166" t="s">
        <v>392</v>
      </c>
      <c r="I47" s="179" t="s">
        <v>1247</v>
      </c>
      <c r="J47" s="164" t="s">
        <v>596</v>
      </c>
      <c r="K47" s="164" t="s">
        <v>591</v>
      </c>
      <c r="L47" s="164" t="s">
        <v>372</v>
      </c>
      <c r="M47" s="164" t="s">
        <v>1336</v>
      </c>
      <c r="N47" s="45" t="s">
        <v>83</v>
      </c>
      <c r="O47" s="45"/>
      <c r="P47" s="45"/>
      <c r="Q47" s="45"/>
      <c r="R47" s="45" t="s">
        <v>128</v>
      </c>
      <c r="S47" s="45"/>
      <c r="T47" s="47"/>
      <c r="U47" s="292"/>
      <c r="V47" s="184"/>
      <c r="W47" s="184"/>
      <c r="X47" s="184"/>
      <c r="Y47" s="184"/>
      <c r="Z47" s="184"/>
      <c r="AA47" s="184"/>
      <c r="AB47" s="184"/>
      <c r="AC47" s="184"/>
      <c r="AD47" s="184"/>
      <c r="AE47" s="184"/>
      <c r="AF47" s="184"/>
      <c r="AG47" s="184"/>
      <c r="AH47" s="184"/>
      <c r="AI47" s="184"/>
      <c r="AJ47" s="184"/>
      <c r="AK47" s="184"/>
      <c r="AL47" s="126"/>
      <c r="AM47" s="74"/>
    </row>
    <row r="48" spans="1:39" ht="30" customHeight="1" x14ac:dyDescent="0.25">
      <c r="A48" s="203" t="s">
        <v>813</v>
      </c>
      <c r="B48" s="33" t="s">
        <v>161</v>
      </c>
      <c r="C48" s="177" t="s">
        <v>598</v>
      </c>
      <c r="D48" s="166" t="s">
        <v>599</v>
      </c>
      <c r="E48" s="166" t="s">
        <v>600</v>
      </c>
      <c r="F48" s="164">
        <v>44927</v>
      </c>
      <c r="G48" s="164">
        <v>45992</v>
      </c>
      <c r="H48" s="164" t="s">
        <v>1337</v>
      </c>
      <c r="I48" s="179" t="s">
        <v>1338</v>
      </c>
      <c r="J48" s="164" t="s">
        <v>1339</v>
      </c>
      <c r="K48" s="164" t="s">
        <v>604</v>
      </c>
      <c r="L48" s="164" t="s">
        <v>372</v>
      </c>
      <c r="M48" s="164" t="s">
        <v>1340</v>
      </c>
      <c r="N48" s="45" t="s">
        <v>1344</v>
      </c>
      <c r="O48" s="45"/>
      <c r="P48" s="45"/>
      <c r="Q48" s="45"/>
      <c r="R48" s="45" t="s">
        <v>128</v>
      </c>
      <c r="S48" s="45"/>
      <c r="T48" s="47"/>
      <c r="U48" s="183"/>
      <c r="V48" s="183"/>
      <c r="W48" s="183"/>
      <c r="X48" s="183"/>
      <c r="Y48" s="183"/>
      <c r="Z48" s="183"/>
      <c r="AA48" s="183"/>
      <c r="AB48" s="183"/>
      <c r="AC48" s="183"/>
      <c r="AD48" s="187">
        <v>46722</v>
      </c>
      <c r="AE48" s="183"/>
      <c r="AF48" s="183"/>
      <c r="AG48" s="183"/>
      <c r="AH48" s="183"/>
      <c r="AI48" s="183"/>
      <c r="AJ48" s="183"/>
      <c r="AK48" s="184"/>
      <c r="AL48" s="126"/>
      <c r="AM48" s="74"/>
    </row>
    <row r="49" spans="1:39" ht="30" customHeight="1" x14ac:dyDescent="0.25">
      <c r="A49" s="204"/>
      <c r="B49" s="33" t="s">
        <v>163</v>
      </c>
      <c r="C49" s="177" t="s">
        <v>606</v>
      </c>
      <c r="D49" s="166" t="s">
        <v>607</v>
      </c>
      <c r="E49" s="166" t="s">
        <v>608</v>
      </c>
      <c r="F49" s="164">
        <v>45139</v>
      </c>
      <c r="G49" s="164">
        <v>45901</v>
      </c>
      <c r="H49" s="166" t="s">
        <v>609</v>
      </c>
      <c r="I49" s="179" t="s">
        <v>1257</v>
      </c>
      <c r="J49" s="166" t="s">
        <v>1341</v>
      </c>
      <c r="K49" s="166" t="s">
        <v>611</v>
      </c>
      <c r="L49" s="164" t="s">
        <v>372</v>
      </c>
      <c r="M49" s="166" t="s">
        <v>1342</v>
      </c>
      <c r="N49" s="45" t="s">
        <v>1344</v>
      </c>
      <c r="O49" s="45"/>
      <c r="P49" s="45"/>
      <c r="Q49" s="45"/>
      <c r="R49" s="45" t="s">
        <v>128</v>
      </c>
      <c r="S49" s="45"/>
      <c r="T49" s="47"/>
      <c r="U49" s="183" t="s">
        <v>1463</v>
      </c>
      <c r="V49" s="183"/>
      <c r="W49" s="183" t="s">
        <v>1462</v>
      </c>
      <c r="X49" s="183" t="s">
        <v>896</v>
      </c>
      <c r="Y49" s="183"/>
      <c r="Z49" s="183"/>
      <c r="AA49" s="183"/>
      <c r="AB49" s="183"/>
      <c r="AC49" s="183"/>
      <c r="AD49" s="187">
        <v>46722</v>
      </c>
      <c r="AE49" s="183" t="s">
        <v>1421</v>
      </c>
      <c r="AF49" s="183"/>
      <c r="AG49" s="183"/>
      <c r="AH49" s="183"/>
      <c r="AI49" s="183"/>
      <c r="AJ49" s="183"/>
      <c r="AK49" s="184"/>
      <c r="AL49" s="126"/>
      <c r="AM49" s="74"/>
    </row>
    <row r="50" spans="1:39" ht="30" customHeight="1" x14ac:dyDescent="0.25">
      <c r="A50" s="204"/>
      <c r="B50" s="33" t="s">
        <v>164</v>
      </c>
      <c r="C50" s="177" t="s">
        <v>613</v>
      </c>
      <c r="D50" s="166" t="s">
        <v>1059</v>
      </c>
      <c r="E50" s="166"/>
      <c r="F50" s="164">
        <v>44927</v>
      </c>
      <c r="G50" s="164">
        <v>46082</v>
      </c>
      <c r="H50" s="166" t="s">
        <v>392</v>
      </c>
      <c r="I50" s="179" t="s">
        <v>1291</v>
      </c>
      <c r="J50" s="182"/>
      <c r="K50" s="164" t="s">
        <v>514</v>
      </c>
      <c r="L50" s="164" t="s">
        <v>372</v>
      </c>
      <c r="M50" s="164" t="s">
        <v>1343</v>
      </c>
      <c r="N50" s="45" t="s">
        <v>1278</v>
      </c>
      <c r="O50" s="45"/>
      <c r="P50" s="45" t="s">
        <v>128</v>
      </c>
      <c r="Q50" s="45"/>
      <c r="R50" s="45"/>
      <c r="S50" s="45"/>
      <c r="T50" s="47"/>
      <c r="U50" s="183"/>
      <c r="V50" s="183"/>
      <c r="W50" s="183" t="s">
        <v>1466</v>
      </c>
      <c r="X50" s="183"/>
      <c r="Y50" s="183" t="s">
        <v>1467</v>
      </c>
      <c r="Z50" s="183" t="s">
        <v>1464</v>
      </c>
      <c r="AA50" s="183"/>
      <c r="AB50" s="183"/>
      <c r="AC50" s="183"/>
      <c r="AD50" s="187">
        <v>46722</v>
      </c>
      <c r="AE50" s="183"/>
      <c r="AF50" s="183"/>
      <c r="AG50" s="183" t="s">
        <v>1465</v>
      </c>
      <c r="AH50" s="183"/>
      <c r="AI50" s="183"/>
      <c r="AJ50" s="183"/>
      <c r="AK50" s="184"/>
      <c r="AL50" s="126"/>
      <c r="AM50" s="74"/>
    </row>
    <row r="51" spans="1:39" ht="30" customHeight="1" x14ac:dyDescent="0.25">
      <c r="A51" s="203" t="s">
        <v>812</v>
      </c>
      <c r="B51" s="33" t="s">
        <v>178</v>
      </c>
      <c r="C51" s="177" t="s">
        <v>618</v>
      </c>
      <c r="D51" s="166" t="s">
        <v>619</v>
      </c>
      <c r="E51" s="166" t="s">
        <v>620</v>
      </c>
      <c r="F51" s="164">
        <v>44927</v>
      </c>
      <c r="G51" s="164">
        <v>46722</v>
      </c>
      <c r="H51" s="164" t="s">
        <v>621</v>
      </c>
      <c r="I51" s="179" t="s">
        <v>1345</v>
      </c>
      <c r="J51" s="164" t="s">
        <v>1409</v>
      </c>
      <c r="K51" s="164" t="s">
        <v>624</v>
      </c>
      <c r="L51" s="164" t="s">
        <v>372</v>
      </c>
      <c r="M51" s="164" t="s">
        <v>1346</v>
      </c>
      <c r="N51" s="45" t="s">
        <v>87</v>
      </c>
      <c r="O51" s="45"/>
      <c r="P51" s="45"/>
      <c r="Q51" s="45"/>
      <c r="R51" s="45" t="s">
        <v>128</v>
      </c>
      <c r="S51" s="45"/>
      <c r="T51" s="47"/>
      <c r="U51" s="183" t="s">
        <v>1411</v>
      </c>
      <c r="V51" s="8" t="s">
        <v>1412</v>
      </c>
      <c r="W51" s="183" t="s">
        <v>1413</v>
      </c>
      <c r="X51" s="48" t="s">
        <v>1176</v>
      </c>
      <c r="Y51" s="189" t="s">
        <v>1414</v>
      </c>
      <c r="Z51" s="48"/>
      <c r="AA51" s="48"/>
      <c r="AB51" s="48"/>
      <c r="AC51" s="48"/>
      <c r="AD51" s="183"/>
      <c r="AE51" s="183"/>
      <c r="AF51" s="183"/>
      <c r="AG51" s="183"/>
      <c r="AH51" s="183"/>
      <c r="AI51" s="183"/>
      <c r="AJ51" s="183"/>
      <c r="AK51" s="184"/>
      <c r="AL51" s="126"/>
      <c r="AM51" s="74"/>
    </row>
    <row r="52" spans="1:39" ht="29.25" customHeight="1" x14ac:dyDescent="0.25">
      <c r="A52" s="204"/>
      <c r="B52" s="33" t="s">
        <v>180</v>
      </c>
      <c r="C52" s="177" t="s">
        <v>626</v>
      </c>
      <c r="D52" s="166" t="s">
        <v>627</v>
      </c>
      <c r="E52" s="166" t="s">
        <v>628</v>
      </c>
      <c r="F52" s="164">
        <v>45292</v>
      </c>
      <c r="G52" s="164">
        <v>46722</v>
      </c>
      <c r="H52" s="166" t="s">
        <v>1347</v>
      </c>
      <c r="I52" s="179" t="s">
        <v>1247</v>
      </c>
      <c r="J52" s="166" t="s">
        <v>1348</v>
      </c>
      <c r="K52" s="166"/>
      <c r="L52" s="164" t="s">
        <v>372</v>
      </c>
      <c r="M52" s="164" t="s">
        <v>1349</v>
      </c>
      <c r="N52" s="45" t="s">
        <v>1276</v>
      </c>
      <c r="O52" s="45"/>
      <c r="P52" s="45"/>
      <c r="Q52" s="45"/>
      <c r="R52" s="45" t="s">
        <v>128</v>
      </c>
      <c r="S52" s="45"/>
      <c r="T52" s="47"/>
      <c r="U52" s="183" t="s">
        <v>1439</v>
      </c>
      <c r="V52" s="183"/>
      <c r="W52" s="183"/>
      <c r="X52" s="183" t="s">
        <v>833</v>
      </c>
      <c r="Y52" s="183"/>
      <c r="Z52" s="183"/>
      <c r="AA52" s="183"/>
      <c r="AB52" s="183"/>
      <c r="AC52" s="183"/>
      <c r="AD52" s="183"/>
      <c r="AE52" s="183"/>
      <c r="AF52" s="183"/>
      <c r="AG52" s="183"/>
      <c r="AH52" s="183"/>
      <c r="AI52" s="183"/>
      <c r="AJ52" s="183"/>
      <c r="AK52" s="184"/>
      <c r="AL52" s="126"/>
      <c r="AM52" s="74"/>
    </row>
    <row r="53" spans="1:39" ht="30" customHeight="1" x14ac:dyDescent="0.25">
      <c r="A53" s="204"/>
      <c r="B53" s="33" t="s">
        <v>181</v>
      </c>
      <c r="C53" s="177" t="s">
        <v>631</v>
      </c>
      <c r="D53" s="166" t="s">
        <v>1063</v>
      </c>
      <c r="E53" s="166"/>
      <c r="F53" s="164">
        <v>45078</v>
      </c>
      <c r="G53" s="164">
        <v>46508</v>
      </c>
      <c r="H53" s="166" t="s">
        <v>633</v>
      </c>
      <c r="I53" s="179" t="s">
        <v>1350</v>
      </c>
      <c r="J53" s="164" t="s">
        <v>635</v>
      </c>
      <c r="K53" s="164" t="s">
        <v>636</v>
      </c>
      <c r="L53" s="164" t="s">
        <v>637</v>
      </c>
      <c r="M53" s="164" t="s">
        <v>1351</v>
      </c>
      <c r="N53" s="45" t="s">
        <v>1278</v>
      </c>
      <c r="O53" s="45"/>
      <c r="P53" s="45"/>
      <c r="Q53" s="45" t="s">
        <v>128</v>
      </c>
      <c r="R53" s="45"/>
      <c r="S53" s="45"/>
      <c r="T53" s="47"/>
      <c r="U53" s="183"/>
      <c r="V53" s="183"/>
      <c r="W53" s="183"/>
      <c r="X53" s="183"/>
      <c r="Y53" s="183" t="s">
        <v>1470</v>
      </c>
      <c r="Z53" s="183" t="s">
        <v>1468</v>
      </c>
      <c r="AA53" s="183"/>
      <c r="AB53" s="183"/>
      <c r="AC53" s="183"/>
      <c r="AD53" s="183"/>
      <c r="AE53" s="183"/>
      <c r="AF53" s="183"/>
      <c r="AG53" s="183" t="s">
        <v>1469</v>
      </c>
      <c r="AH53" s="183"/>
      <c r="AI53" s="183"/>
      <c r="AJ53" s="183"/>
      <c r="AK53" s="184"/>
      <c r="AL53" s="126"/>
      <c r="AM53" s="74"/>
    </row>
    <row r="54" spans="1:39" ht="30" customHeight="1" x14ac:dyDescent="0.25">
      <c r="A54" s="204"/>
      <c r="B54" s="33" t="s">
        <v>182</v>
      </c>
      <c r="C54" s="177" t="s">
        <v>639</v>
      </c>
      <c r="D54" s="166" t="s">
        <v>1064</v>
      </c>
      <c r="E54" s="166" t="s">
        <v>641</v>
      </c>
      <c r="F54" s="164">
        <v>45292</v>
      </c>
      <c r="G54" s="164">
        <v>45992</v>
      </c>
      <c r="H54" s="166" t="s">
        <v>1352</v>
      </c>
      <c r="I54" s="179" t="s">
        <v>1247</v>
      </c>
      <c r="J54" s="164" t="s">
        <v>1353</v>
      </c>
      <c r="K54" s="164" t="s">
        <v>643</v>
      </c>
      <c r="L54" s="164" t="s">
        <v>372</v>
      </c>
      <c r="M54" s="164" t="s">
        <v>1354</v>
      </c>
      <c r="N54" s="45" t="s">
        <v>1279</v>
      </c>
      <c r="O54" s="45"/>
      <c r="P54" s="45"/>
      <c r="Q54" s="45" t="s">
        <v>128</v>
      </c>
      <c r="R54" s="45"/>
      <c r="S54" s="45"/>
      <c r="T54" s="47"/>
      <c r="U54" s="183" t="s">
        <v>1440</v>
      </c>
      <c r="V54" s="183"/>
      <c r="W54" s="183"/>
      <c r="X54" s="183" t="s">
        <v>833</v>
      </c>
      <c r="Y54" s="183" t="s">
        <v>1478</v>
      </c>
      <c r="Z54" s="183"/>
      <c r="AA54" s="183"/>
      <c r="AB54" s="183"/>
      <c r="AC54" s="183"/>
      <c r="AD54" s="187">
        <v>46357</v>
      </c>
      <c r="AE54" s="183"/>
      <c r="AF54" s="183"/>
      <c r="AG54" s="183" t="s">
        <v>1477</v>
      </c>
      <c r="AH54" s="183"/>
      <c r="AI54" s="183"/>
      <c r="AJ54" s="183"/>
      <c r="AK54" s="184"/>
      <c r="AL54" s="126"/>
      <c r="AM54" s="74"/>
    </row>
    <row r="55" spans="1:39" ht="30" customHeight="1" x14ac:dyDescent="0.25">
      <c r="A55" s="203" t="s">
        <v>811</v>
      </c>
      <c r="B55" s="33" t="s">
        <v>195</v>
      </c>
      <c r="C55" s="177" t="s">
        <v>645</v>
      </c>
      <c r="D55" s="166" t="s">
        <v>646</v>
      </c>
      <c r="E55" s="166" t="s">
        <v>647</v>
      </c>
      <c r="F55" s="164">
        <v>44927</v>
      </c>
      <c r="G55" s="164">
        <v>46539</v>
      </c>
      <c r="H55" s="164" t="s">
        <v>648</v>
      </c>
      <c r="I55" s="179" t="s">
        <v>1355</v>
      </c>
      <c r="J55" s="164" t="s">
        <v>1356</v>
      </c>
      <c r="K55" s="164" t="s">
        <v>651</v>
      </c>
      <c r="L55" s="164" t="s">
        <v>665</v>
      </c>
      <c r="M55" s="164" t="s">
        <v>1534</v>
      </c>
      <c r="N55" s="45" t="s">
        <v>87</v>
      </c>
      <c r="O55" s="45"/>
      <c r="P55" s="45"/>
      <c r="Q55" s="45"/>
      <c r="R55" s="45" t="s">
        <v>128</v>
      </c>
      <c r="S55" s="45"/>
      <c r="T55" s="47"/>
      <c r="U55" s="48"/>
      <c r="V55" s="48"/>
      <c r="W55" s="48"/>
      <c r="X55" s="48"/>
      <c r="Y55" s="48"/>
      <c r="Z55" s="48"/>
      <c r="AA55" s="48"/>
      <c r="AB55" s="48"/>
      <c r="AC55" s="48"/>
      <c r="AD55" s="48"/>
      <c r="AE55" s="48"/>
      <c r="AF55" s="48"/>
      <c r="AG55" s="48"/>
      <c r="AH55" s="48"/>
      <c r="AI55" s="48"/>
      <c r="AJ55" s="48"/>
      <c r="AK55" s="45"/>
      <c r="AL55" s="126"/>
      <c r="AM55" s="74"/>
    </row>
    <row r="56" spans="1:39" ht="30" customHeight="1" x14ac:dyDescent="0.25">
      <c r="A56" s="204"/>
      <c r="B56" s="33" t="s">
        <v>197</v>
      </c>
      <c r="C56" s="177" t="s">
        <v>654</v>
      </c>
      <c r="D56" s="166" t="s">
        <v>1067</v>
      </c>
      <c r="E56" s="166" t="s">
        <v>656</v>
      </c>
      <c r="F56" s="164">
        <v>44927</v>
      </c>
      <c r="G56" s="164">
        <v>46539</v>
      </c>
      <c r="H56" s="166" t="s">
        <v>1357</v>
      </c>
      <c r="I56" s="179" t="s">
        <v>1286</v>
      </c>
      <c r="J56" s="166" t="s">
        <v>1358</v>
      </c>
      <c r="K56" s="166" t="s">
        <v>659</v>
      </c>
      <c r="L56" s="166" t="s">
        <v>660</v>
      </c>
      <c r="M56" s="166" t="s">
        <v>1359</v>
      </c>
      <c r="N56" s="45" t="s">
        <v>91</v>
      </c>
      <c r="O56" s="45"/>
      <c r="P56" s="45"/>
      <c r="Q56" s="45" t="s">
        <v>128</v>
      </c>
      <c r="R56" s="45"/>
      <c r="S56" s="45"/>
      <c r="T56" s="47"/>
      <c r="U56" s="183" t="s">
        <v>1490</v>
      </c>
      <c r="V56" s="48"/>
      <c r="W56" s="48"/>
      <c r="X56" s="48"/>
      <c r="Y56" s="48"/>
      <c r="Z56" s="183" t="s">
        <v>1500</v>
      </c>
      <c r="AA56" s="48"/>
      <c r="AB56" s="48"/>
      <c r="AC56" s="48"/>
      <c r="AD56" s="48"/>
      <c r="AE56" s="48"/>
      <c r="AF56" s="48"/>
      <c r="AG56" s="183" t="s">
        <v>1501</v>
      </c>
      <c r="AH56" s="48"/>
      <c r="AI56" s="48"/>
      <c r="AJ56" s="48"/>
      <c r="AK56" s="45"/>
      <c r="AL56" s="126"/>
      <c r="AM56" s="74"/>
    </row>
    <row r="57" spans="1:39" ht="30" customHeight="1" x14ac:dyDescent="0.25">
      <c r="A57" s="204"/>
      <c r="B57" s="33" t="s">
        <v>198</v>
      </c>
      <c r="C57" s="177" t="s">
        <v>661</v>
      </c>
      <c r="D57" s="166" t="s">
        <v>1068</v>
      </c>
      <c r="E57" s="166" t="s">
        <v>490</v>
      </c>
      <c r="F57" s="164">
        <v>44927</v>
      </c>
      <c r="G57" s="164">
        <v>46722</v>
      </c>
      <c r="H57" s="166" t="s">
        <v>663</v>
      </c>
      <c r="I57" s="179" t="s">
        <v>1247</v>
      </c>
      <c r="J57" s="182"/>
      <c r="K57" s="164" t="s">
        <v>664</v>
      </c>
      <c r="L57" s="164" t="s">
        <v>665</v>
      </c>
      <c r="M57" s="164" t="s">
        <v>666</v>
      </c>
      <c r="N57" s="45" t="s">
        <v>83</v>
      </c>
      <c r="O57" s="45"/>
      <c r="P57" s="45" t="s">
        <v>128</v>
      </c>
      <c r="Q57" s="45"/>
      <c r="R57" s="45"/>
      <c r="S57" s="45"/>
      <c r="T57" s="47"/>
      <c r="U57" s="183" t="s">
        <v>1479</v>
      </c>
      <c r="V57" s="183"/>
      <c r="W57" s="183"/>
      <c r="X57" s="183"/>
      <c r="Y57" s="183"/>
      <c r="Z57" s="183"/>
      <c r="AA57" s="183"/>
      <c r="AB57" s="183"/>
      <c r="AC57" s="183"/>
      <c r="AD57" s="183"/>
      <c r="AE57" s="183" t="s">
        <v>864</v>
      </c>
      <c r="AF57" s="183"/>
      <c r="AG57" s="183"/>
      <c r="AH57" s="183"/>
      <c r="AI57" s="183"/>
      <c r="AJ57" s="183"/>
      <c r="AK57" s="184"/>
      <c r="AL57" s="126"/>
      <c r="AM57" s="74"/>
    </row>
    <row r="58" spans="1:39" ht="30" customHeight="1" x14ac:dyDescent="0.25">
      <c r="A58" s="204"/>
      <c r="B58" s="33" t="s">
        <v>199</v>
      </c>
      <c r="C58" s="177" t="s">
        <v>956</v>
      </c>
      <c r="D58" s="166" t="s">
        <v>1360</v>
      </c>
      <c r="E58" s="166" t="s">
        <v>669</v>
      </c>
      <c r="F58" s="164">
        <v>45292</v>
      </c>
      <c r="G58" s="164">
        <v>46722</v>
      </c>
      <c r="H58" s="166" t="s">
        <v>663</v>
      </c>
      <c r="I58" s="179" t="s">
        <v>1253</v>
      </c>
      <c r="J58" s="164" t="s">
        <v>546</v>
      </c>
      <c r="K58" s="164" t="s">
        <v>553</v>
      </c>
      <c r="L58" s="164" t="s">
        <v>660</v>
      </c>
      <c r="M58" s="164" t="s">
        <v>1361</v>
      </c>
      <c r="N58" s="45" t="s">
        <v>1280</v>
      </c>
      <c r="O58" s="45"/>
      <c r="P58" s="45"/>
      <c r="Q58" s="45"/>
      <c r="R58" s="45" t="s">
        <v>128</v>
      </c>
      <c r="S58" s="45"/>
      <c r="T58" s="47"/>
      <c r="U58" s="183"/>
      <c r="V58" s="183"/>
      <c r="W58" s="183"/>
      <c r="X58" s="183"/>
      <c r="Y58" s="183"/>
      <c r="Z58" s="183"/>
      <c r="AA58" s="183"/>
      <c r="AB58" s="183"/>
      <c r="AC58" s="183"/>
      <c r="AD58" s="183"/>
      <c r="AE58" s="183"/>
      <c r="AF58" s="183"/>
      <c r="AG58" s="183"/>
      <c r="AH58" s="183"/>
      <c r="AI58" s="183"/>
      <c r="AJ58" s="183"/>
      <c r="AK58" s="184"/>
      <c r="AL58" s="126"/>
      <c r="AM58" s="74"/>
    </row>
    <row r="59" spans="1:39" ht="30" customHeight="1" x14ac:dyDescent="0.25">
      <c r="A59" s="204"/>
      <c r="B59" s="33" t="s">
        <v>200</v>
      </c>
      <c r="C59" s="177" t="s">
        <v>1362</v>
      </c>
      <c r="D59" s="166"/>
      <c r="E59" s="166"/>
      <c r="F59" s="181"/>
      <c r="G59" s="181"/>
      <c r="H59" s="166"/>
      <c r="I59" s="179"/>
      <c r="J59" s="164"/>
      <c r="K59" s="164"/>
      <c r="L59" s="164"/>
      <c r="M59" s="164"/>
      <c r="N59" s="45"/>
      <c r="O59" s="45"/>
      <c r="P59" s="45"/>
      <c r="Q59" s="45"/>
      <c r="R59" s="45"/>
      <c r="S59" s="45"/>
      <c r="T59" s="47" t="s">
        <v>112</v>
      </c>
      <c r="U59" s="183"/>
      <c r="V59" s="183"/>
      <c r="W59" s="183"/>
      <c r="X59" s="183"/>
      <c r="Y59" s="183"/>
      <c r="Z59" s="183"/>
      <c r="AA59" s="183"/>
      <c r="AB59" s="183"/>
      <c r="AC59" s="183"/>
      <c r="AD59" s="183"/>
      <c r="AE59" s="183"/>
      <c r="AF59" s="183"/>
      <c r="AG59" s="183"/>
      <c r="AH59" s="183"/>
      <c r="AI59" s="183"/>
      <c r="AJ59" s="183"/>
      <c r="AK59" s="184"/>
      <c r="AL59" s="126"/>
      <c r="AM59" s="74"/>
    </row>
    <row r="60" spans="1:39" ht="30" customHeight="1" x14ac:dyDescent="0.25">
      <c r="A60" s="204"/>
      <c r="B60" s="33" t="s">
        <v>201</v>
      </c>
      <c r="C60" s="177" t="s">
        <v>1363</v>
      </c>
      <c r="D60" s="166" t="s">
        <v>679</v>
      </c>
      <c r="E60" s="166" t="s">
        <v>1364</v>
      </c>
      <c r="F60" s="164">
        <v>45078</v>
      </c>
      <c r="G60" s="164">
        <v>46569</v>
      </c>
      <c r="H60" s="166" t="s">
        <v>392</v>
      </c>
      <c r="I60" s="179" t="s">
        <v>1365</v>
      </c>
      <c r="J60" s="166" t="s">
        <v>1366</v>
      </c>
      <c r="K60" s="164" t="s">
        <v>684</v>
      </c>
      <c r="L60" s="164" t="s">
        <v>665</v>
      </c>
      <c r="M60" s="164" t="s">
        <v>1367</v>
      </c>
      <c r="N60" s="45" t="s">
        <v>1276</v>
      </c>
      <c r="O60" s="45"/>
      <c r="P60" s="45" t="s">
        <v>128</v>
      </c>
      <c r="Q60" s="45"/>
      <c r="R60" s="45"/>
      <c r="S60" s="45"/>
      <c r="T60" s="47" t="s">
        <v>112</v>
      </c>
      <c r="U60" s="183" t="s">
        <v>1499</v>
      </c>
      <c r="V60" s="183"/>
      <c r="W60" s="183"/>
      <c r="X60" s="183"/>
      <c r="Y60" s="183"/>
      <c r="Z60" s="183"/>
      <c r="AA60" s="183"/>
      <c r="AB60" s="183"/>
      <c r="AC60" s="183"/>
      <c r="AD60" s="183"/>
      <c r="AE60" s="183"/>
      <c r="AF60" s="183"/>
      <c r="AG60" s="183"/>
      <c r="AH60" s="183"/>
      <c r="AI60" s="183"/>
      <c r="AJ60" s="183"/>
      <c r="AK60" s="184"/>
      <c r="AL60" s="126"/>
      <c r="AM60" s="74"/>
    </row>
    <row r="61" spans="1:39" ht="30" customHeight="1" x14ac:dyDescent="0.25">
      <c r="A61" s="203" t="s">
        <v>810</v>
      </c>
      <c r="B61" s="33" t="s">
        <v>212</v>
      </c>
      <c r="C61" s="177" t="s">
        <v>686</v>
      </c>
      <c r="D61" s="166" t="s">
        <v>687</v>
      </c>
      <c r="E61" s="166" t="s">
        <v>688</v>
      </c>
      <c r="F61" s="164">
        <v>44927</v>
      </c>
      <c r="G61" s="164">
        <v>46722</v>
      </c>
      <c r="H61" s="166" t="s">
        <v>1368</v>
      </c>
      <c r="I61" s="179" t="s">
        <v>1369</v>
      </c>
      <c r="J61" s="164" t="s">
        <v>1410</v>
      </c>
      <c r="K61" s="164" t="s">
        <v>691</v>
      </c>
      <c r="L61" s="166" t="s">
        <v>372</v>
      </c>
      <c r="M61" s="164" t="s">
        <v>1370</v>
      </c>
      <c r="N61" s="45" t="s">
        <v>1276</v>
      </c>
      <c r="O61" s="45"/>
      <c r="P61" s="45"/>
      <c r="Q61" s="45"/>
      <c r="R61" s="45" t="s">
        <v>128</v>
      </c>
      <c r="S61" s="45"/>
      <c r="T61" s="47"/>
      <c r="U61" s="48"/>
      <c r="V61" s="48"/>
      <c r="W61" s="48"/>
      <c r="X61" s="48"/>
      <c r="Y61" s="48"/>
      <c r="Z61" s="48"/>
      <c r="AA61" s="48"/>
      <c r="AB61" s="48"/>
      <c r="AC61" s="48"/>
      <c r="AD61" s="48"/>
      <c r="AE61" s="48"/>
      <c r="AF61" s="48"/>
      <c r="AG61" s="48"/>
      <c r="AH61" s="48"/>
      <c r="AI61" s="48"/>
      <c r="AJ61" s="48"/>
      <c r="AK61" s="45"/>
      <c r="AL61" s="126"/>
      <c r="AM61" s="74"/>
    </row>
    <row r="62" spans="1:39" ht="30" customHeight="1" x14ac:dyDescent="0.25">
      <c r="A62" s="204"/>
      <c r="B62" s="33" t="s">
        <v>214</v>
      </c>
      <c r="C62" s="177" t="s">
        <v>693</v>
      </c>
      <c r="D62" s="166" t="s">
        <v>694</v>
      </c>
      <c r="E62" s="166" t="s">
        <v>695</v>
      </c>
      <c r="F62" s="164">
        <v>44927</v>
      </c>
      <c r="G62" s="164">
        <v>46082</v>
      </c>
      <c r="H62" s="166" t="s">
        <v>1368</v>
      </c>
      <c r="I62" s="179" t="s">
        <v>1371</v>
      </c>
      <c r="J62" s="166" t="s">
        <v>1372</v>
      </c>
      <c r="K62" s="166" t="s">
        <v>698</v>
      </c>
      <c r="L62" s="166" t="s">
        <v>372</v>
      </c>
      <c r="M62" s="166" t="s">
        <v>1373</v>
      </c>
      <c r="N62" s="45" t="s">
        <v>1276</v>
      </c>
      <c r="O62" s="45"/>
      <c r="P62" s="45"/>
      <c r="Q62" s="45"/>
      <c r="R62" s="45" t="s">
        <v>128</v>
      </c>
      <c r="S62" s="45"/>
      <c r="T62" s="47"/>
      <c r="U62" s="183" t="s">
        <v>1480</v>
      </c>
      <c r="V62" s="48"/>
      <c r="W62" s="48"/>
      <c r="X62" s="48"/>
      <c r="Y62" s="48"/>
      <c r="Z62" s="48"/>
      <c r="AA62" s="48"/>
      <c r="AB62" s="48"/>
      <c r="AC62" s="48"/>
      <c r="AD62" s="185">
        <v>46722</v>
      </c>
      <c r="AE62" s="48"/>
      <c r="AF62" s="48"/>
      <c r="AG62" s="183" t="s">
        <v>1481</v>
      </c>
      <c r="AH62" s="48"/>
      <c r="AI62" s="48"/>
      <c r="AJ62" s="48"/>
      <c r="AK62" s="45"/>
      <c r="AL62" s="126"/>
      <c r="AM62" s="74"/>
    </row>
    <row r="63" spans="1:39" ht="30" customHeight="1" x14ac:dyDescent="0.25">
      <c r="A63" s="204"/>
      <c r="B63" s="33" t="s">
        <v>215</v>
      </c>
      <c r="C63" s="177" t="s">
        <v>700</v>
      </c>
      <c r="D63" s="166" t="s">
        <v>1374</v>
      </c>
      <c r="E63" s="166" t="s">
        <v>702</v>
      </c>
      <c r="F63" s="164">
        <v>44927</v>
      </c>
      <c r="G63" s="164">
        <v>45992</v>
      </c>
      <c r="H63" s="166" t="s">
        <v>407</v>
      </c>
      <c r="I63" s="179" t="s">
        <v>1268</v>
      </c>
      <c r="J63" s="164" t="s">
        <v>1072</v>
      </c>
      <c r="K63" s="164" t="s">
        <v>704</v>
      </c>
      <c r="L63" s="166" t="s">
        <v>372</v>
      </c>
      <c r="M63" s="164" t="s">
        <v>1375</v>
      </c>
      <c r="N63" s="45" t="s">
        <v>1386</v>
      </c>
      <c r="O63" s="45"/>
      <c r="P63" s="45"/>
      <c r="Q63" s="45"/>
      <c r="R63" s="45" t="s">
        <v>128</v>
      </c>
      <c r="S63" s="45"/>
      <c r="T63" s="47"/>
      <c r="U63" s="183" t="s">
        <v>1529</v>
      </c>
      <c r="V63" s="183" t="s">
        <v>1522</v>
      </c>
      <c r="W63" s="48"/>
      <c r="X63" s="183" t="s">
        <v>1523</v>
      </c>
      <c r="Y63" s="48"/>
      <c r="Z63" s="48"/>
      <c r="AA63" s="48"/>
      <c r="AB63" s="48"/>
      <c r="AC63" s="48"/>
      <c r="AD63" s="185">
        <v>46722</v>
      </c>
      <c r="AE63" s="48"/>
      <c r="AF63" s="48"/>
      <c r="AG63" s="48"/>
      <c r="AH63" s="48"/>
      <c r="AI63" s="48"/>
      <c r="AJ63" s="48"/>
      <c r="AK63" s="45" t="s">
        <v>97</v>
      </c>
      <c r="AL63" s="126"/>
      <c r="AM63" s="74"/>
    </row>
    <row r="64" spans="1:39" ht="30" customHeight="1" x14ac:dyDescent="0.25">
      <c r="A64" s="204"/>
      <c r="B64" s="33" t="s">
        <v>216</v>
      </c>
      <c r="C64" s="177" t="s">
        <v>706</v>
      </c>
      <c r="D64" s="166" t="s">
        <v>1376</v>
      </c>
      <c r="E64" s="166" t="s">
        <v>1377</v>
      </c>
      <c r="F64" s="164">
        <v>44927</v>
      </c>
      <c r="G64" s="164">
        <v>46539</v>
      </c>
      <c r="H64" s="166" t="s">
        <v>709</v>
      </c>
      <c r="I64" s="179" t="s">
        <v>1286</v>
      </c>
      <c r="J64" s="164" t="s">
        <v>1378</v>
      </c>
      <c r="K64" s="164" t="s">
        <v>1379</v>
      </c>
      <c r="L64" s="166" t="s">
        <v>372</v>
      </c>
      <c r="M64" s="164" t="s">
        <v>1380</v>
      </c>
      <c r="N64" s="45" t="s">
        <v>1280</v>
      </c>
      <c r="O64" s="45"/>
      <c r="P64" s="45"/>
      <c r="Q64" s="45"/>
      <c r="R64" s="45" t="s">
        <v>128</v>
      </c>
      <c r="S64" s="45"/>
      <c r="T64" s="47"/>
      <c r="U64" s="183" t="s">
        <v>1432</v>
      </c>
      <c r="V64" s="183" t="s">
        <v>1433</v>
      </c>
      <c r="W64" s="183"/>
      <c r="X64" s="183" t="s">
        <v>1460</v>
      </c>
      <c r="Y64" s="183"/>
      <c r="Z64" s="183"/>
      <c r="AA64" s="183"/>
      <c r="AB64" s="183" t="s">
        <v>1434</v>
      </c>
      <c r="AC64" s="183"/>
      <c r="AD64" s="183"/>
      <c r="AE64" s="183"/>
      <c r="AF64" s="183"/>
      <c r="AG64" s="183"/>
      <c r="AH64" s="183" t="s">
        <v>1435</v>
      </c>
      <c r="AI64" s="183"/>
      <c r="AJ64" s="183"/>
      <c r="AK64" s="184"/>
      <c r="AL64" s="126"/>
      <c r="AM64" s="74"/>
    </row>
    <row r="65" spans="1:39" ht="30" customHeight="1" x14ac:dyDescent="0.25">
      <c r="A65" s="204"/>
      <c r="B65" s="33" t="s">
        <v>217</v>
      </c>
      <c r="C65" s="177" t="s">
        <v>713</v>
      </c>
      <c r="D65" s="166" t="s">
        <v>714</v>
      </c>
      <c r="E65" s="166"/>
      <c r="F65" s="164">
        <v>44927</v>
      </c>
      <c r="G65" s="164">
        <v>46722</v>
      </c>
      <c r="H65" s="166" t="s">
        <v>715</v>
      </c>
      <c r="I65" s="179" t="s">
        <v>1381</v>
      </c>
      <c r="J65" s="164" t="s">
        <v>1382</v>
      </c>
      <c r="K65" s="164" t="s">
        <v>718</v>
      </c>
      <c r="L65" s="166" t="s">
        <v>372</v>
      </c>
      <c r="M65" s="164" t="s">
        <v>1211</v>
      </c>
      <c r="N65" s="45" t="s">
        <v>1280</v>
      </c>
      <c r="O65" s="45"/>
      <c r="P65" s="45"/>
      <c r="Q65" s="45"/>
      <c r="R65" s="45" t="s">
        <v>128</v>
      </c>
      <c r="S65" s="45"/>
      <c r="T65" s="47"/>
      <c r="U65" s="183"/>
      <c r="V65" s="183" t="s">
        <v>1502</v>
      </c>
      <c r="W65" s="183"/>
      <c r="X65" s="183" t="s">
        <v>1459</v>
      </c>
      <c r="Y65" s="183"/>
      <c r="Z65" s="183"/>
      <c r="AA65" s="183"/>
      <c r="AB65" s="183"/>
      <c r="AC65" s="183"/>
      <c r="AD65" s="183"/>
      <c r="AE65" s="183"/>
      <c r="AF65" s="183"/>
      <c r="AG65" s="183"/>
      <c r="AH65" s="183"/>
      <c r="AI65" s="183"/>
      <c r="AJ65" s="183"/>
      <c r="AK65" s="184"/>
      <c r="AL65" s="126"/>
      <c r="AM65" s="74"/>
    </row>
    <row r="66" spans="1:39" ht="30" customHeight="1" x14ac:dyDescent="0.25">
      <c r="A66" s="204"/>
      <c r="B66" s="33" t="s">
        <v>218</v>
      </c>
      <c r="C66" s="177" t="s">
        <v>719</v>
      </c>
      <c r="D66" s="166" t="s">
        <v>720</v>
      </c>
      <c r="E66" s="166"/>
      <c r="F66" s="164">
        <v>44927</v>
      </c>
      <c r="G66" s="164">
        <v>46539</v>
      </c>
      <c r="H66" s="166" t="s">
        <v>715</v>
      </c>
      <c r="I66" s="179" t="s">
        <v>1304</v>
      </c>
      <c r="J66" s="164" t="s">
        <v>721</v>
      </c>
      <c r="K66" s="166" t="s">
        <v>372</v>
      </c>
      <c r="L66" s="166" t="s">
        <v>372</v>
      </c>
      <c r="M66" s="164" t="s">
        <v>1383</v>
      </c>
      <c r="N66" s="45" t="s">
        <v>1279</v>
      </c>
      <c r="O66" s="45"/>
      <c r="P66" s="45"/>
      <c r="Q66" s="45"/>
      <c r="R66" s="45" t="s">
        <v>128</v>
      </c>
      <c r="S66" s="45"/>
      <c r="T66" s="47"/>
      <c r="U66" s="183"/>
      <c r="V66" s="183"/>
      <c r="W66" s="183"/>
      <c r="X66" s="183"/>
      <c r="Y66" s="183"/>
      <c r="Z66" s="183"/>
      <c r="AA66" s="183"/>
      <c r="AB66" s="183"/>
      <c r="AC66" s="183"/>
      <c r="AD66" s="183"/>
      <c r="AE66" s="183"/>
      <c r="AF66" s="183"/>
      <c r="AG66" s="183"/>
      <c r="AH66" s="183"/>
      <c r="AI66" s="183"/>
      <c r="AJ66" s="183"/>
      <c r="AK66" s="184"/>
      <c r="AL66" s="126"/>
      <c r="AM66" s="74"/>
    </row>
    <row r="67" spans="1:39" ht="30" customHeight="1" x14ac:dyDescent="0.25">
      <c r="A67" s="204"/>
      <c r="B67" s="33" t="s">
        <v>219</v>
      </c>
      <c r="C67" s="177" t="s">
        <v>723</v>
      </c>
      <c r="D67" s="166" t="s">
        <v>1384</v>
      </c>
      <c r="E67" s="166" t="s">
        <v>725</v>
      </c>
      <c r="F67" s="164">
        <v>44927</v>
      </c>
      <c r="G67" s="164">
        <v>46539</v>
      </c>
      <c r="H67" s="166" t="s">
        <v>407</v>
      </c>
      <c r="I67" s="179" t="s">
        <v>1289</v>
      </c>
      <c r="J67" s="164" t="s">
        <v>1073</v>
      </c>
      <c r="K67" s="164" t="s">
        <v>727</v>
      </c>
      <c r="L67" s="166" t="s">
        <v>372</v>
      </c>
      <c r="M67" s="164" t="s">
        <v>1385</v>
      </c>
      <c r="N67" s="45" t="s">
        <v>1281</v>
      </c>
      <c r="O67" s="45"/>
      <c r="P67" s="45"/>
      <c r="Q67" s="45"/>
      <c r="R67" s="45" t="s">
        <v>128</v>
      </c>
      <c r="S67" s="45"/>
      <c r="T67" s="47"/>
      <c r="U67" s="184" t="s">
        <v>1422</v>
      </c>
      <c r="V67" s="184" t="s">
        <v>1423</v>
      </c>
      <c r="W67" s="184"/>
      <c r="X67" s="184" t="s">
        <v>896</v>
      </c>
      <c r="Y67" s="184"/>
      <c r="Z67" s="183"/>
      <c r="AA67" s="183"/>
      <c r="AB67" s="183"/>
      <c r="AC67" s="183"/>
      <c r="AD67" s="183"/>
      <c r="AE67" s="183"/>
      <c r="AF67" s="183"/>
      <c r="AG67" s="183"/>
      <c r="AH67" s="183"/>
      <c r="AI67" s="183"/>
      <c r="AJ67" s="183"/>
      <c r="AK67" s="184"/>
      <c r="AL67" s="126"/>
      <c r="AM67" s="74"/>
    </row>
    <row r="68" spans="1:39" ht="30" customHeight="1" x14ac:dyDescent="0.25">
      <c r="A68" s="204"/>
      <c r="B68" s="33" t="s">
        <v>220</v>
      </c>
      <c r="C68" s="177" t="s">
        <v>729</v>
      </c>
      <c r="D68" s="166" t="s">
        <v>730</v>
      </c>
      <c r="E68" s="166" t="s">
        <v>731</v>
      </c>
      <c r="F68" s="164">
        <v>45292</v>
      </c>
      <c r="G68" s="164">
        <v>45809</v>
      </c>
      <c r="H68" s="166" t="s">
        <v>732</v>
      </c>
      <c r="I68" s="179" t="s">
        <v>1247</v>
      </c>
      <c r="J68" s="164" t="s">
        <v>1074</v>
      </c>
      <c r="K68" s="164" t="s">
        <v>371</v>
      </c>
      <c r="L68" s="166" t="s">
        <v>372</v>
      </c>
      <c r="M68" s="164" t="s">
        <v>734</v>
      </c>
      <c r="N68" s="45" t="s">
        <v>1279</v>
      </c>
      <c r="O68" s="45"/>
      <c r="P68" s="45"/>
      <c r="Q68" s="45"/>
      <c r="R68" s="45" t="s">
        <v>128</v>
      </c>
      <c r="S68" s="45"/>
      <c r="T68" s="47"/>
      <c r="U68" s="183"/>
      <c r="V68" s="183"/>
      <c r="W68" s="183"/>
      <c r="X68" s="183"/>
      <c r="Y68" s="183"/>
      <c r="Z68" s="183"/>
      <c r="AA68" s="183"/>
      <c r="AB68" s="183"/>
      <c r="AC68" s="183"/>
      <c r="AD68" s="187">
        <v>46357</v>
      </c>
      <c r="AE68" s="183"/>
      <c r="AF68" s="183"/>
      <c r="AG68" s="183"/>
      <c r="AH68" s="183"/>
      <c r="AI68" s="183"/>
      <c r="AJ68" s="183"/>
      <c r="AK68" s="184"/>
      <c r="AL68" s="126"/>
      <c r="AM68" s="74"/>
    </row>
    <row r="69" spans="1:39" ht="30" customHeight="1" x14ac:dyDescent="0.25">
      <c r="A69" s="203" t="s">
        <v>809</v>
      </c>
      <c r="B69" s="33" t="s">
        <v>229</v>
      </c>
      <c r="C69" s="177" t="s">
        <v>735</v>
      </c>
      <c r="D69" s="166" t="s">
        <v>736</v>
      </c>
      <c r="E69" s="166" t="s">
        <v>737</v>
      </c>
      <c r="F69" s="164">
        <v>44927</v>
      </c>
      <c r="G69" s="164">
        <v>45444</v>
      </c>
      <c r="H69" s="164" t="s">
        <v>673</v>
      </c>
      <c r="I69" s="179" t="s">
        <v>1271</v>
      </c>
      <c r="J69" s="164" t="s">
        <v>739</v>
      </c>
      <c r="K69" s="166" t="s">
        <v>372</v>
      </c>
      <c r="L69" s="166" t="s">
        <v>372</v>
      </c>
      <c r="M69" s="164" t="s">
        <v>1387</v>
      </c>
      <c r="N69" s="45" t="s">
        <v>87</v>
      </c>
      <c r="O69" s="45"/>
      <c r="P69" s="45"/>
      <c r="Q69" s="45"/>
      <c r="R69" s="45"/>
      <c r="S69" s="45" t="s">
        <v>128</v>
      </c>
      <c r="T69" s="47"/>
      <c r="U69" s="158" t="s">
        <v>1566</v>
      </c>
      <c r="V69" s="190" t="s">
        <v>1567</v>
      </c>
      <c r="W69" s="190"/>
      <c r="X69" s="190"/>
      <c r="Y69" s="190"/>
      <c r="Z69" s="190"/>
      <c r="AA69" s="190"/>
      <c r="AB69" s="190"/>
      <c r="AC69" s="190"/>
      <c r="AD69" s="190"/>
      <c r="AE69" s="190"/>
      <c r="AF69" s="190"/>
      <c r="AG69" s="190"/>
      <c r="AH69" s="190"/>
      <c r="AI69" s="190"/>
      <c r="AJ69" s="190"/>
      <c r="AK69" s="188"/>
      <c r="AL69" s="126"/>
      <c r="AM69" s="74"/>
    </row>
    <row r="70" spans="1:39" ht="30" customHeight="1" x14ac:dyDescent="0.25">
      <c r="A70" s="204"/>
      <c r="B70" s="33" t="s">
        <v>231</v>
      </c>
      <c r="C70" s="177" t="s">
        <v>741</v>
      </c>
      <c r="D70" s="166" t="s">
        <v>742</v>
      </c>
      <c r="E70" s="166" t="s">
        <v>743</v>
      </c>
      <c r="F70" s="164">
        <v>44927</v>
      </c>
      <c r="G70" s="164">
        <v>46174</v>
      </c>
      <c r="H70" s="166" t="s">
        <v>744</v>
      </c>
      <c r="I70" s="179" t="s">
        <v>1247</v>
      </c>
      <c r="J70" s="166" t="s">
        <v>1075</v>
      </c>
      <c r="K70" s="166" t="s">
        <v>372</v>
      </c>
      <c r="L70" s="166" t="s">
        <v>372</v>
      </c>
      <c r="M70" s="166" t="s">
        <v>1388</v>
      </c>
      <c r="N70" s="45" t="s">
        <v>1280</v>
      </c>
      <c r="O70" s="45"/>
      <c r="P70" s="45"/>
      <c r="Q70" s="45"/>
      <c r="R70" s="45" t="s">
        <v>128</v>
      </c>
      <c r="S70" s="45"/>
      <c r="T70" s="47"/>
      <c r="U70" s="190"/>
      <c r="V70" s="190"/>
      <c r="W70" s="190"/>
      <c r="X70" s="190"/>
      <c r="Y70" s="190"/>
      <c r="Z70" s="190"/>
      <c r="AA70" s="190"/>
      <c r="AB70" s="190"/>
      <c r="AC70" s="190"/>
      <c r="AD70" s="191">
        <v>46357</v>
      </c>
      <c r="AE70" s="190"/>
      <c r="AF70" s="190"/>
      <c r="AG70" s="190"/>
      <c r="AH70" s="190"/>
      <c r="AI70" s="190"/>
      <c r="AJ70" s="190"/>
      <c r="AK70" s="188"/>
      <c r="AL70" s="126"/>
      <c r="AM70" s="74"/>
    </row>
    <row r="71" spans="1:39" ht="30" customHeight="1" x14ac:dyDescent="0.25">
      <c r="A71" s="204"/>
      <c r="B71" s="33" t="s">
        <v>232</v>
      </c>
      <c r="C71" s="177" t="s">
        <v>747</v>
      </c>
      <c r="D71" s="166" t="s">
        <v>748</v>
      </c>
      <c r="E71" s="166"/>
      <c r="F71" s="164">
        <v>45292</v>
      </c>
      <c r="G71" s="164">
        <v>45992</v>
      </c>
      <c r="H71" s="166" t="s">
        <v>744</v>
      </c>
      <c r="I71" s="179" t="s">
        <v>1271</v>
      </c>
      <c r="J71" s="164" t="s">
        <v>1389</v>
      </c>
      <c r="K71" s="166" t="s">
        <v>372</v>
      </c>
      <c r="L71" s="166" t="s">
        <v>372</v>
      </c>
      <c r="M71" s="164" t="s">
        <v>1390</v>
      </c>
      <c r="N71" s="45" t="s">
        <v>1280</v>
      </c>
      <c r="O71" s="45"/>
      <c r="P71" s="45"/>
      <c r="Q71" s="45"/>
      <c r="R71" s="45" t="s">
        <v>128</v>
      </c>
      <c r="S71" s="45"/>
      <c r="T71" s="47"/>
      <c r="U71" s="190" t="s">
        <v>1415</v>
      </c>
      <c r="V71" s="190" t="s">
        <v>1416</v>
      </c>
      <c r="W71" s="190" t="s">
        <v>1417</v>
      </c>
      <c r="X71" s="190" t="s">
        <v>1524</v>
      </c>
      <c r="Y71" s="190"/>
      <c r="Z71" s="190"/>
      <c r="AA71" s="190"/>
      <c r="AB71" s="190"/>
      <c r="AC71" s="190"/>
      <c r="AD71" s="191">
        <v>46357</v>
      </c>
      <c r="AE71" s="190"/>
      <c r="AF71" s="190"/>
      <c r="AG71" s="190"/>
      <c r="AH71" s="190"/>
      <c r="AI71" s="190"/>
      <c r="AJ71" s="190"/>
      <c r="AK71" s="188"/>
      <c r="AL71" s="126"/>
      <c r="AM71" s="74"/>
    </row>
    <row r="72" spans="1:39" ht="30" customHeight="1" x14ac:dyDescent="0.25">
      <c r="A72" s="204"/>
      <c r="B72" s="33" t="s">
        <v>233</v>
      </c>
      <c r="C72" s="177" t="s">
        <v>987</v>
      </c>
      <c r="D72" s="166" t="s">
        <v>1391</v>
      </c>
      <c r="E72" s="166" t="s">
        <v>753</v>
      </c>
      <c r="F72" s="164">
        <v>45809</v>
      </c>
      <c r="G72" s="164">
        <v>46143</v>
      </c>
      <c r="H72" s="166" t="s">
        <v>392</v>
      </c>
      <c r="I72" s="179" t="s">
        <v>1247</v>
      </c>
      <c r="J72" s="164" t="s">
        <v>1392</v>
      </c>
      <c r="K72" s="164" t="s">
        <v>756</v>
      </c>
      <c r="L72" s="166" t="s">
        <v>372</v>
      </c>
      <c r="M72" s="164" t="s">
        <v>1393</v>
      </c>
      <c r="N72" s="45" t="s">
        <v>87</v>
      </c>
      <c r="O72" s="45" t="s">
        <v>128</v>
      </c>
      <c r="P72" s="45"/>
      <c r="Q72" s="45"/>
      <c r="R72" s="45"/>
      <c r="S72" s="45"/>
      <c r="T72" s="47"/>
      <c r="U72" s="183" t="s">
        <v>1483</v>
      </c>
      <c r="V72" s="183"/>
      <c r="W72" s="183"/>
      <c r="X72" s="183" t="s">
        <v>1524</v>
      </c>
      <c r="Y72" s="183"/>
      <c r="Z72" s="183"/>
      <c r="AA72" s="183"/>
      <c r="AB72" s="183"/>
      <c r="AC72" s="187">
        <v>46357</v>
      </c>
      <c r="AD72" s="187">
        <v>46447</v>
      </c>
      <c r="AE72" s="183"/>
      <c r="AF72" s="183"/>
      <c r="AG72" s="183" t="s">
        <v>1482</v>
      </c>
      <c r="AH72" s="183"/>
      <c r="AI72" s="183"/>
      <c r="AJ72" s="183"/>
      <c r="AK72" s="184"/>
      <c r="AL72" s="126"/>
      <c r="AM72" s="74"/>
    </row>
    <row r="73" spans="1:39" ht="30" customHeight="1" x14ac:dyDescent="0.25">
      <c r="A73" s="204"/>
      <c r="B73" s="33" t="s">
        <v>234</v>
      </c>
      <c r="C73" s="177" t="s">
        <v>1326</v>
      </c>
      <c r="D73" s="166"/>
      <c r="E73" s="166"/>
      <c r="F73" s="181"/>
      <c r="G73" s="181"/>
      <c r="H73" s="166"/>
      <c r="I73" s="179"/>
      <c r="J73" s="164"/>
      <c r="K73" s="164"/>
      <c r="L73" s="164"/>
      <c r="M73" s="164"/>
      <c r="N73" s="45"/>
      <c r="O73" s="45"/>
      <c r="P73" s="45"/>
      <c r="Q73" s="45"/>
      <c r="R73" s="45"/>
      <c r="S73" s="45"/>
      <c r="T73" s="47" t="s">
        <v>113</v>
      </c>
      <c r="U73" s="183"/>
      <c r="V73" s="183"/>
      <c r="W73" s="183"/>
      <c r="X73" s="183"/>
      <c r="Y73" s="183"/>
      <c r="Z73" s="183"/>
      <c r="AA73" s="183"/>
      <c r="AB73" s="183"/>
      <c r="AC73" s="183"/>
      <c r="AD73" s="183"/>
      <c r="AE73" s="183"/>
      <c r="AF73" s="183"/>
      <c r="AG73" s="183"/>
      <c r="AH73" s="183"/>
      <c r="AI73" s="183"/>
      <c r="AJ73" s="183"/>
      <c r="AK73" s="184"/>
      <c r="AL73" s="126"/>
      <c r="AM73" s="74"/>
    </row>
    <row r="74" spans="1:39" ht="30" customHeight="1" x14ac:dyDescent="0.25">
      <c r="A74" s="204"/>
      <c r="B74" s="33" t="s">
        <v>235</v>
      </c>
      <c r="C74" s="177" t="s">
        <v>764</v>
      </c>
      <c r="D74" s="166" t="s">
        <v>765</v>
      </c>
      <c r="E74" s="166" t="s">
        <v>766</v>
      </c>
      <c r="F74" s="164">
        <v>45809</v>
      </c>
      <c r="G74" s="164">
        <v>46143</v>
      </c>
      <c r="H74" s="166" t="s">
        <v>767</v>
      </c>
      <c r="I74" s="179" t="s">
        <v>1247</v>
      </c>
      <c r="J74" s="164" t="s">
        <v>768</v>
      </c>
      <c r="K74" s="164" t="s">
        <v>414</v>
      </c>
      <c r="L74" s="166" t="s">
        <v>372</v>
      </c>
      <c r="M74" s="164" t="s">
        <v>1394</v>
      </c>
      <c r="N74" s="45" t="s">
        <v>105</v>
      </c>
      <c r="O74" s="45" t="s">
        <v>128</v>
      </c>
      <c r="P74" s="45"/>
      <c r="Q74" s="45"/>
      <c r="R74" s="45"/>
      <c r="S74" s="45"/>
      <c r="T74" s="47"/>
      <c r="U74" s="183" t="s">
        <v>1485</v>
      </c>
      <c r="V74" s="183"/>
      <c r="W74" s="183"/>
      <c r="X74" s="183"/>
      <c r="Y74" s="183"/>
      <c r="Z74" s="183"/>
      <c r="AA74" s="183"/>
      <c r="AB74" s="183"/>
      <c r="AC74" s="187">
        <v>46357</v>
      </c>
      <c r="AD74" s="187">
        <v>46447</v>
      </c>
      <c r="AE74" s="183" t="s">
        <v>1503</v>
      </c>
      <c r="AF74" s="183"/>
      <c r="AG74" s="183" t="s">
        <v>1484</v>
      </c>
      <c r="AH74" s="183"/>
      <c r="AI74" s="183"/>
      <c r="AJ74" s="183"/>
      <c r="AK74" s="184"/>
      <c r="AL74" s="126"/>
      <c r="AM74" s="74"/>
    </row>
    <row r="75" spans="1:39" ht="30" customHeight="1" x14ac:dyDescent="0.25">
      <c r="A75" s="204"/>
      <c r="B75" s="33" t="s">
        <v>236</v>
      </c>
      <c r="C75" s="177" t="s">
        <v>770</v>
      </c>
      <c r="D75" s="166" t="s">
        <v>1395</v>
      </c>
      <c r="E75" s="166" t="s">
        <v>772</v>
      </c>
      <c r="F75" s="164">
        <v>45078</v>
      </c>
      <c r="G75" s="164">
        <v>46508</v>
      </c>
      <c r="H75" s="166" t="s">
        <v>773</v>
      </c>
      <c r="I75" s="179" t="s">
        <v>1396</v>
      </c>
      <c r="J75" s="182"/>
      <c r="K75" s="164" t="s">
        <v>775</v>
      </c>
      <c r="L75" s="166" t="s">
        <v>372</v>
      </c>
      <c r="M75" s="164" t="s">
        <v>1397</v>
      </c>
      <c r="N75" s="45" t="s">
        <v>1277</v>
      </c>
      <c r="O75" s="45"/>
      <c r="P75" s="45" t="s">
        <v>128</v>
      </c>
      <c r="Q75" s="45"/>
      <c r="R75" s="45"/>
      <c r="S75" s="45"/>
      <c r="T75" s="47"/>
      <c r="U75" s="183" t="s">
        <v>1486</v>
      </c>
      <c r="V75" s="183"/>
      <c r="W75" s="183"/>
      <c r="X75" s="183"/>
      <c r="Y75" s="183"/>
      <c r="Z75" s="183"/>
      <c r="AA75" s="183"/>
      <c r="AB75" s="183"/>
      <c r="AC75" s="183"/>
      <c r="AD75" s="183"/>
      <c r="AE75" s="183"/>
      <c r="AF75" s="183"/>
      <c r="AG75" s="183"/>
      <c r="AH75" s="183"/>
      <c r="AI75" s="183"/>
      <c r="AJ75" s="183"/>
      <c r="AK75" s="184"/>
      <c r="AL75" s="126"/>
      <c r="AM75" s="74"/>
    </row>
    <row r="76" spans="1:39" ht="30" customHeight="1" x14ac:dyDescent="0.25">
      <c r="A76" s="204"/>
      <c r="B76" s="33" t="s">
        <v>237</v>
      </c>
      <c r="C76" s="177" t="s">
        <v>1314</v>
      </c>
      <c r="D76" s="166"/>
      <c r="E76" s="166"/>
      <c r="F76" s="181"/>
      <c r="G76" s="181"/>
      <c r="H76" s="166"/>
      <c r="I76" s="179"/>
      <c r="J76" s="164"/>
      <c r="K76" s="164"/>
      <c r="L76" s="164"/>
      <c r="M76" s="164"/>
      <c r="N76" s="45"/>
      <c r="O76" s="45"/>
      <c r="P76" s="45"/>
      <c r="Q76" s="45"/>
      <c r="R76" s="45"/>
      <c r="S76" s="45"/>
      <c r="T76" s="47" t="s">
        <v>113</v>
      </c>
      <c r="U76" s="183"/>
      <c r="V76" s="183"/>
      <c r="W76" s="183"/>
      <c r="X76" s="183"/>
      <c r="Y76" s="183"/>
      <c r="Z76" s="183"/>
      <c r="AA76" s="183"/>
      <c r="AB76" s="183"/>
      <c r="AC76" s="183"/>
      <c r="AD76" s="183"/>
      <c r="AE76" s="183"/>
      <c r="AF76" s="183"/>
      <c r="AG76" s="183"/>
      <c r="AH76" s="183"/>
      <c r="AI76" s="183"/>
      <c r="AJ76" s="183"/>
      <c r="AK76" s="184"/>
      <c r="AL76" s="126"/>
      <c r="AM76" s="74"/>
    </row>
    <row r="77" spans="1:39" ht="30" customHeight="1" x14ac:dyDescent="0.25">
      <c r="A77" s="203" t="s">
        <v>808</v>
      </c>
      <c r="B77" s="33" t="s">
        <v>246</v>
      </c>
      <c r="C77" s="177" t="s">
        <v>781</v>
      </c>
      <c r="D77" s="166" t="s">
        <v>1398</v>
      </c>
      <c r="E77" s="166"/>
      <c r="F77" s="164">
        <v>44927</v>
      </c>
      <c r="G77" s="164">
        <v>46722</v>
      </c>
      <c r="H77" s="164" t="s">
        <v>783</v>
      </c>
      <c r="I77" s="179" t="s">
        <v>1319</v>
      </c>
      <c r="J77" s="164" t="s">
        <v>1399</v>
      </c>
      <c r="K77" s="164" t="s">
        <v>775</v>
      </c>
      <c r="L77" s="164" t="s">
        <v>372</v>
      </c>
      <c r="M77" s="164" t="s">
        <v>1400</v>
      </c>
      <c r="N77" s="45" t="s">
        <v>1280</v>
      </c>
      <c r="O77" s="45"/>
      <c r="P77" s="45"/>
      <c r="Q77" s="45"/>
      <c r="R77" s="45" t="s">
        <v>128</v>
      </c>
      <c r="S77" s="45"/>
      <c r="T77" s="47"/>
      <c r="U77" s="183"/>
      <c r="V77" s="183"/>
      <c r="W77" s="183"/>
      <c r="X77" s="183"/>
      <c r="Y77" s="183"/>
      <c r="Z77" s="183"/>
      <c r="AA77" s="183"/>
      <c r="AB77" s="183"/>
      <c r="AC77" s="183"/>
      <c r="AD77" s="183"/>
      <c r="AE77" s="183"/>
      <c r="AF77" s="183"/>
      <c r="AG77" s="183"/>
      <c r="AH77" s="183"/>
      <c r="AI77" s="183"/>
      <c r="AJ77" s="183"/>
      <c r="AK77" s="184"/>
      <c r="AL77" s="126"/>
      <c r="AM77" s="74"/>
    </row>
    <row r="78" spans="1:39" ht="30" customHeight="1" x14ac:dyDescent="0.25">
      <c r="A78" s="204"/>
      <c r="B78" s="33" t="s">
        <v>248</v>
      </c>
      <c r="C78" s="177" t="s">
        <v>786</v>
      </c>
      <c r="D78" s="166" t="s">
        <v>787</v>
      </c>
      <c r="E78" s="166" t="s">
        <v>788</v>
      </c>
      <c r="F78" s="164">
        <v>45536</v>
      </c>
      <c r="G78" s="164">
        <v>46722</v>
      </c>
      <c r="H78" s="166" t="s">
        <v>392</v>
      </c>
      <c r="I78" s="179" t="s">
        <v>1247</v>
      </c>
      <c r="J78" s="166" t="s">
        <v>1401</v>
      </c>
      <c r="K78" s="166" t="s">
        <v>371</v>
      </c>
      <c r="L78" s="164" t="s">
        <v>372</v>
      </c>
      <c r="M78" s="166" t="s">
        <v>1402</v>
      </c>
      <c r="N78" s="45" t="s">
        <v>81</v>
      </c>
      <c r="O78" s="45"/>
      <c r="P78" s="45"/>
      <c r="Q78" s="45" t="s">
        <v>128</v>
      </c>
      <c r="R78" s="45"/>
      <c r="S78" s="45"/>
      <c r="T78" s="47"/>
      <c r="U78" s="183" t="s">
        <v>1487</v>
      </c>
      <c r="V78" s="183"/>
      <c r="W78" s="183"/>
      <c r="X78" s="183"/>
      <c r="Y78" s="183"/>
      <c r="Z78" s="183"/>
      <c r="AA78" s="183"/>
      <c r="AB78" s="183"/>
      <c r="AC78" s="183"/>
      <c r="AD78" s="183"/>
      <c r="AE78" s="183"/>
      <c r="AF78" s="183"/>
      <c r="AG78" s="183" t="s">
        <v>1488</v>
      </c>
      <c r="AH78" s="183"/>
      <c r="AI78" s="183"/>
      <c r="AJ78" s="183"/>
      <c r="AK78" s="184"/>
      <c r="AL78" s="126"/>
      <c r="AM78" s="74"/>
    </row>
    <row r="79" spans="1:39" ht="30" customHeight="1" x14ac:dyDescent="0.25">
      <c r="A79" s="204"/>
      <c r="B79" s="33" t="s">
        <v>249</v>
      </c>
      <c r="C79" s="177" t="s">
        <v>792</v>
      </c>
      <c r="D79" s="166" t="s">
        <v>793</v>
      </c>
      <c r="E79" s="166" t="s">
        <v>794</v>
      </c>
      <c r="F79" s="164">
        <v>44927</v>
      </c>
      <c r="G79" s="164">
        <v>45992</v>
      </c>
      <c r="H79" s="166" t="s">
        <v>767</v>
      </c>
      <c r="I79" s="179" t="s">
        <v>1247</v>
      </c>
      <c r="J79" s="164" t="s">
        <v>1083</v>
      </c>
      <c r="K79" s="164" t="s">
        <v>796</v>
      </c>
      <c r="L79" s="164" t="s">
        <v>372</v>
      </c>
      <c r="M79" s="164" t="s">
        <v>1403</v>
      </c>
      <c r="N79" s="45" t="s">
        <v>81</v>
      </c>
      <c r="O79" s="45"/>
      <c r="P79" s="45"/>
      <c r="Q79" s="45"/>
      <c r="R79" s="45" t="s">
        <v>128</v>
      </c>
      <c r="S79" s="45"/>
      <c r="T79" s="47"/>
      <c r="U79" s="183" t="s">
        <v>1560</v>
      </c>
      <c r="V79" s="183"/>
      <c r="W79" s="183"/>
      <c r="X79" s="183"/>
      <c r="Y79" s="183"/>
      <c r="Z79" s="183"/>
      <c r="AA79" s="183"/>
      <c r="AB79" s="183"/>
      <c r="AC79" s="183"/>
      <c r="AD79" s="187">
        <v>46722</v>
      </c>
      <c r="AE79" s="183"/>
      <c r="AF79" s="183"/>
      <c r="AG79" s="183"/>
      <c r="AH79" s="183"/>
      <c r="AI79" s="183"/>
      <c r="AJ79" s="183"/>
      <c r="AK79" s="184"/>
      <c r="AL79" s="126"/>
      <c r="AM79" s="74"/>
    </row>
    <row r="80" spans="1:39" ht="30" customHeight="1" x14ac:dyDescent="0.25">
      <c r="A80" s="204"/>
      <c r="B80" s="33" t="s">
        <v>250</v>
      </c>
      <c r="C80" s="177" t="s">
        <v>797</v>
      </c>
      <c r="D80" s="166" t="s">
        <v>798</v>
      </c>
      <c r="E80" s="166" t="s">
        <v>799</v>
      </c>
      <c r="F80" s="164">
        <v>45292</v>
      </c>
      <c r="G80" s="164">
        <v>45809</v>
      </c>
      <c r="H80" s="166" t="s">
        <v>767</v>
      </c>
      <c r="I80" s="179" t="s">
        <v>1257</v>
      </c>
      <c r="J80" s="164" t="s">
        <v>1404</v>
      </c>
      <c r="K80" s="164" t="s">
        <v>414</v>
      </c>
      <c r="L80" s="164" t="s">
        <v>372</v>
      </c>
      <c r="M80" s="164" t="s">
        <v>1405</v>
      </c>
      <c r="N80" s="45" t="s">
        <v>81</v>
      </c>
      <c r="O80" s="45"/>
      <c r="P80" s="45"/>
      <c r="Q80" s="45" t="s">
        <v>128</v>
      </c>
      <c r="R80" s="45"/>
      <c r="S80" s="45"/>
      <c r="T80" s="47"/>
      <c r="U80" s="183" t="s">
        <v>1489</v>
      </c>
      <c r="V80" s="183"/>
      <c r="W80" s="183"/>
      <c r="X80" s="183"/>
      <c r="Y80" s="183"/>
      <c r="Z80" s="183"/>
      <c r="AA80" s="183"/>
      <c r="AB80" s="183"/>
      <c r="AC80" s="183"/>
      <c r="AD80" s="187">
        <v>46357</v>
      </c>
      <c r="AE80" s="183"/>
      <c r="AF80" s="183"/>
      <c r="AG80" s="183"/>
      <c r="AH80" s="183"/>
      <c r="AI80" s="183"/>
      <c r="AJ80" s="183"/>
      <c r="AK80" s="184"/>
      <c r="AL80" s="126"/>
      <c r="AM80" s="74"/>
    </row>
    <row r="81" spans="1:39" ht="30" customHeight="1" x14ac:dyDescent="0.25">
      <c r="A81" s="205"/>
      <c r="B81" s="33" t="s">
        <v>251</v>
      </c>
      <c r="C81" s="177" t="s">
        <v>801</v>
      </c>
      <c r="D81" s="166" t="s">
        <v>802</v>
      </c>
      <c r="E81" s="166" t="s">
        <v>803</v>
      </c>
      <c r="F81" s="164">
        <v>45108</v>
      </c>
      <c r="G81" s="164">
        <v>46600</v>
      </c>
      <c r="H81" s="166" t="s">
        <v>1406</v>
      </c>
      <c r="I81" s="179" t="s">
        <v>1407</v>
      </c>
      <c r="J81" s="164" t="s">
        <v>805</v>
      </c>
      <c r="K81" s="164" t="s">
        <v>806</v>
      </c>
      <c r="L81" s="164" t="s">
        <v>372</v>
      </c>
      <c r="M81" s="164" t="s">
        <v>807</v>
      </c>
      <c r="N81" s="45" t="s">
        <v>81</v>
      </c>
      <c r="O81" s="45"/>
      <c r="P81" s="45"/>
      <c r="Q81" s="45"/>
      <c r="R81" s="45" t="s">
        <v>128</v>
      </c>
      <c r="S81" s="45"/>
      <c r="T81" s="47"/>
      <c r="U81" s="183" t="s">
        <v>1536</v>
      </c>
      <c r="V81" s="183" t="s">
        <v>1549</v>
      </c>
      <c r="W81" s="183" t="s">
        <v>1550</v>
      </c>
      <c r="X81" s="183" t="s">
        <v>1542</v>
      </c>
      <c r="Y81" s="293" t="s">
        <v>1551</v>
      </c>
      <c r="Z81" s="293" t="s">
        <v>1552</v>
      </c>
      <c r="AA81" s="293" t="s">
        <v>1553</v>
      </c>
      <c r="AB81" s="293" t="s">
        <v>1554</v>
      </c>
      <c r="AC81" s="293"/>
      <c r="AD81" s="187">
        <v>46722</v>
      </c>
      <c r="AE81" s="183"/>
      <c r="AF81" s="293" t="s">
        <v>1555</v>
      </c>
      <c r="AG81" s="293" t="s">
        <v>1556</v>
      </c>
      <c r="AH81" s="293" t="s">
        <v>1557</v>
      </c>
      <c r="AI81" s="293" t="s">
        <v>1558</v>
      </c>
      <c r="AJ81" s="293" t="s">
        <v>1559</v>
      </c>
      <c r="AK81" s="184"/>
      <c r="AL81" s="126"/>
      <c r="AM81" s="74"/>
    </row>
    <row r="82" spans="1:39" x14ac:dyDescent="0.25">
      <c r="C82" s="43"/>
      <c r="AM82" s="74"/>
    </row>
    <row r="83" spans="1:39" x14ac:dyDescent="0.25">
      <c r="B83" s="49"/>
      <c r="AL83" s="129"/>
      <c r="AM83" s="74"/>
    </row>
    <row r="84" spans="1:39" ht="15.75" thickBot="1" x14ac:dyDescent="0.3">
      <c r="AL84" s="129"/>
      <c r="AM84" s="74"/>
    </row>
    <row r="85" spans="1:39" ht="26.25" customHeight="1" thickBot="1" x14ac:dyDescent="0.3">
      <c r="A85" s="227" t="s">
        <v>296</v>
      </c>
      <c r="B85" s="228"/>
      <c r="C85" s="228"/>
      <c r="D85" s="228"/>
      <c r="E85" s="228"/>
      <c r="F85" s="228"/>
      <c r="G85" s="228"/>
      <c r="H85" s="228"/>
      <c r="I85" s="228"/>
      <c r="J85" s="228"/>
      <c r="K85" s="228"/>
      <c r="L85" s="228"/>
      <c r="M85" s="228"/>
      <c r="N85" s="229"/>
      <c r="AM85" s="74"/>
    </row>
    <row r="86" spans="1:39" ht="26.25" customHeight="1" thickBot="1" x14ac:dyDescent="0.3">
      <c r="A86" s="35"/>
      <c r="B86" s="36"/>
      <c r="C86" s="36"/>
      <c r="D86" s="37"/>
      <c r="E86" s="37"/>
      <c r="F86" s="37"/>
      <c r="G86" s="37"/>
      <c r="H86" s="37"/>
      <c r="I86" s="37"/>
      <c r="J86" s="37"/>
      <c r="K86" s="37"/>
      <c r="L86" s="37"/>
      <c r="M86" s="37"/>
      <c r="N86" s="37"/>
      <c r="O86" s="37"/>
      <c r="AM86" s="74"/>
    </row>
    <row r="87" spans="1:39" ht="43.5" customHeight="1" thickBot="1" x14ac:dyDescent="0.3">
      <c r="A87" s="40" t="s">
        <v>297</v>
      </c>
      <c r="B87" s="41"/>
      <c r="C87" s="42">
        <f>COUNTA(C91:C99,C103:C111,C115:C123,C127:C135)</f>
        <v>2</v>
      </c>
      <c r="AM87" s="74"/>
    </row>
    <row r="88" spans="1:39" x14ac:dyDescent="0.25">
      <c r="AM88" s="74"/>
    </row>
    <row r="89" spans="1:39" ht="15.75" customHeight="1" x14ac:dyDescent="0.25">
      <c r="A89" s="197" t="s">
        <v>298</v>
      </c>
      <c r="B89" s="195" t="s">
        <v>118</v>
      </c>
      <c r="C89" s="195" t="s">
        <v>2</v>
      </c>
      <c r="D89" s="195" t="s">
        <v>4</v>
      </c>
      <c r="E89" s="199" t="s">
        <v>6</v>
      </c>
      <c r="F89" s="201" t="s">
        <v>8</v>
      </c>
      <c r="G89" s="202"/>
      <c r="H89" s="195" t="s">
        <v>10</v>
      </c>
      <c r="I89" s="195" t="s">
        <v>14</v>
      </c>
      <c r="J89" s="206" t="s">
        <v>12</v>
      </c>
      <c r="K89" s="193" t="s">
        <v>119</v>
      </c>
      <c r="L89" s="194"/>
      <c r="M89" s="206" t="s">
        <v>20</v>
      </c>
      <c r="N89" s="206" t="s">
        <v>22</v>
      </c>
      <c r="O89" s="34"/>
      <c r="AM89" s="74"/>
    </row>
    <row r="90" spans="1:39" ht="15.75" x14ac:dyDescent="0.25">
      <c r="A90" s="198"/>
      <c r="B90" s="196"/>
      <c r="C90" s="196"/>
      <c r="D90" s="196"/>
      <c r="E90" s="200"/>
      <c r="F90" s="38" t="s">
        <v>122</v>
      </c>
      <c r="G90" s="38" t="s">
        <v>123</v>
      </c>
      <c r="H90" s="196"/>
      <c r="I90" s="196"/>
      <c r="J90" s="207"/>
      <c r="K90" s="59" t="s">
        <v>124</v>
      </c>
      <c r="L90" s="59" t="s">
        <v>299</v>
      </c>
      <c r="M90" s="207"/>
      <c r="N90" s="207"/>
      <c r="O90" s="2"/>
      <c r="AM90" s="74"/>
    </row>
    <row r="91" spans="1:39" x14ac:dyDescent="0.25">
      <c r="A91" s="192" t="s">
        <v>814</v>
      </c>
      <c r="B91" s="33">
        <v>2.27</v>
      </c>
      <c r="C91" s="48" t="s">
        <v>1507</v>
      </c>
      <c r="D91" s="48" t="s">
        <v>1505</v>
      </c>
      <c r="E91" s="48" t="s">
        <v>1506</v>
      </c>
      <c r="F91" s="185">
        <v>46143</v>
      </c>
      <c r="G91" s="185">
        <v>46722</v>
      </c>
      <c r="H91" s="48" t="s">
        <v>1508</v>
      </c>
      <c r="I91" s="48"/>
      <c r="J91" s="48" t="s">
        <v>1511</v>
      </c>
      <c r="K91" s="45" t="s">
        <v>1514</v>
      </c>
      <c r="L91" s="45" t="s">
        <v>1512</v>
      </c>
      <c r="M91" s="48" t="s">
        <v>1509</v>
      </c>
      <c r="N91" s="45" t="s">
        <v>97</v>
      </c>
      <c r="O91" s="2"/>
      <c r="AM91" s="74"/>
    </row>
    <row r="92" spans="1:39" x14ac:dyDescent="0.25">
      <c r="A92" s="192" t="s">
        <v>810</v>
      </c>
      <c r="B92" s="33">
        <v>6.9</v>
      </c>
      <c r="C92" s="48" t="s">
        <v>1504</v>
      </c>
      <c r="D92" s="48" t="s">
        <v>1505</v>
      </c>
      <c r="E92" s="48" t="s">
        <v>1506</v>
      </c>
      <c r="F92" s="185">
        <v>46143</v>
      </c>
      <c r="G92" s="185">
        <v>46722</v>
      </c>
      <c r="H92" s="48" t="s">
        <v>709</v>
      </c>
      <c r="I92" s="48"/>
      <c r="J92" s="45" t="s">
        <v>1515</v>
      </c>
      <c r="K92" s="45" t="s">
        <v>1513</v>
      </c>
      <c r="L92" s="45" t="s">
        <v>1512</v>
      </c>
      <c r="M92" s="45" t="s">
        <v>1510</v>
      </c>
      <c r="N92" s="45" t="s">
        <v>97</v>
      </c>
      <c r="O92" s="2"/>
      <c r="AM92" s="74"/>
    </row>
    <row r="93" spans="1:39" x14ac:dyDescent="0.25">
      <c r="A93" s="33"/>
      <c r="B93" s="33"/>
      <c r="C93" s="48"/>
      <c r="D93" s="48"/>
      <c r="E93" s="48"/>
      <c r="F93" s="185"/>
      <c r="G93" s="185"/>
      <c r="H93" s="48"/>
      <c r="I93" s="48"/>
      <c r="J93" s="45"/>
      <c r="K93" s="45"/>
      <c r="L93" s="45"/>
      <c r="M93" s="45"/>
      <c r="N93" s="45"/>
      <c r="O93" s="2"/>
      <c r="AM93" s="74"/>
    </row>
    <row r="94" spans="1:39" x14ac:dyDescent="0.25">
      <c r="A94" s="33"/>
      <c r="B94" s="33"/>
      <c r="C94" s="48"/>
      <c r="D94" s="48"/>
      <c r="E94" s="48"/>
      <c r="F94" s="48"/>
      <c r="G94" s="48"/>
      <c r="H94" s="48"/>
      <c r="I94" s="48"/>
      <c r="J94" s="48"/>
      <c r="K94" s="48"/>
      <c r="L94" s="48"/>
      <c r="M94" s="48"/>
      <c r="N94" s="45"/>
      <c r="O94" s="2"/>
      <c r="AM94" s="74"/>
    </row>
    <row r="95" spans="1:39" x14ac:dyDescent="0.25">
      <c r="A95" s="33"/>
      <c r="B95" s="33"/>
      <c r="C95" s="48"/>
      <c r="D95" s="48"/>
      <c r="E95" s="48"/>
      <c r="F95" s="48"/>
      <c r="G95" s="48"/>
      <c r="H95" s="48"/>
      <c r="I95" s="48"/>
      <c r="J95" s="48"/>
      <c r="K95" s="48"/>
      <c r="L95" s="48"/>
      <c r="M95" s="48"/>
      <c r="N95" s="45"/>
      <c r="O95" s="2"/>
      <c r="AM95" s="74"/>
    </row>
    <row r="96" spans="1:39" x14ac:dyDescent="0.25">
      <c r="A96" s="33"/>
      <c r="B96" s="33"/>
      <c r="C96" s="48"/>
      <c r="D96" s="48"/>
      <c r="E96" s="48"/>
      <c r="F96" s="48"/>
      <c r="G96" s="48"/>
      <c r="H96" s="48"/>
      <c r="I96" s="48"/>
      <c r="J96" s="48"/>
      <c r="K96" s="48"/>
      <c r="L96" s="48"/>
      <c r="M96" s="48"/>
      <c r="N96" s="45"/>
      <c r="O96" s="2"/>
      <c r="AM96" s="74"/>
    </row>
    <row r="97" spans="1:39" x14ac:dyDescent="0.25">
      <c r="A97" s="33"/>
      <c r="B97" s="33"/>
      <c r="C97" s="48"/>
      <c r="D97" s="48"/>
      <c r="E97" s="48"/>
      <c r="F97" s="48"/>
      <c r="G97" s="48"/>
      <c r="H97" s="48"/>
      <c r="I97" s="48"/>
      <c r="J97" s="48"/>
      <c r="K97" s="48"/>
      <c r="L97" s="48"/>
      <c r="M97" s="48"/>
      <c r="N97" s="45"/>
      <c r="O97" s="2"/>
      <c r="AM97" s="74"/>
    </row>
    <row r="98" spans="1:39" x14ac:dyDescent="0.25">
      <c r="A98" s="33"/>
      <c r="B98" s="33"/>
      <c r="C98" s="48"/>
      <c r="D98" s="48"/>
      <c r="E98" s="48"/>
      <c r="F98" s="48"/>
      <c r="G98" s="48"/>
      <c r="H98" s="48"/>
      <c r="I98" s="48"/>
      <c r="J98" s="48"/>
      <c r="K98" s="48"/>
      <c r="L98" s="48"/>
      <c r="M98" s="48"/>
      <c r="N98" s="45"/>
      <c r="O98" s="2"/>
      <c r="AM98" s="74"/>
    </row>
    <row r="99" spans="1:39" x14ac:dyDescent="0.25">
      <c r="A99" s="33"/>
      <c r="B99" s="33"/>
      <c r="C99" s="48"/>
      <c r="D99" s="48"/>
      <c r="E99" s="48"/>
      <c r="F99" s="48"/>
      <c r="G99" s="48"/>
      <c r="H99" s="48"/>
      <c r="I99" s="48"/>
      <c r="J99" s="48"/>
      <c r="K99" s="48"/>
      <c r="L99" s="48"/>
      <c r="M99" s="48"/>
      <c r="N99" s="45"/>
      <c r="O99" s="2"/>
      <c r="AM99" s="74"/>
    </row>
    <row r="100" spans="1:39" x14ac:dyDescent="0.25">
      <c r="AM100" s="74"/>
    </row>
    <row r="101" spans="1:39" ht="15.75" customHeight="1" x14ac:dyDescent="0.25">
      <c r="A101" s="197" t="s">
        <v>298</v>
      </c>
      <c r="B101" s="195" t="s">
        <v>118</v>
      </c>
      <c r="C101" s="195" t="s">
        <v>2</v>
      </c>
      <c r="D101" s="195" t="s">
        <v>4</v>
      </c>
      <c r="E101" s="199" t="s">
        <v>6</v>
      </c>
      <c r="F101" s="201" t="s">
        <v>8</v>
      </c>
      <c r="G101" s="202"/>
      <c r="H101" s="195" t="s">
        <v>10</v>
      </c>
      <c r="I101" s="195" t="s">
        <v>14</v>
      </c>
      <c r="J101" s="195" t="s">
        <v>12</v>
      </c>
      <c r="K101" s="193" t="s">
        <v>119</v>
      </c>
      <c r="L101" s="194"/>
      <c r="M101" s="195" t="s">
        <v>20</v>
      </c>
      <c r="N101" s="206" t="s">
        <v>22</v>
      </c>
      <c r="O101" s="34"/>
      <c r="AM101" s="74"/>
    </row>
    <row r="102" spans="1:39" ht="15" customHeight="1" x14ac:dyDescent="0.25">
      <c r="A102" s="198"/>
      <c r="B102" s="196"/>
      <c r="C102" s="196"/>
      <c r="D102" s="196"/>
      <c r="E102" s="200"/>
      <c r="F102" s="38" t="s">
        <v>122</v>
      </c>
      <c r="G102" s="38" t="s">
        <v>123</v>
      </c>
      <c r="H102" s="196"/>
      <c r="I102" s="196"/>
      <c r="J102" s="196"/>
      <c r="K102" s="59" t="s">
        <v>124</v>
      </c>
      <c r="L102" s="59" t="s">
        <v>299</v>
      </c>
      <c r="M102" s="196"/>
      <c r="N102" s="207"/>
      <c r="O102" s="2"/>
      <c r="AM102" s="74"/>
    </row>
    <row r="103" spans="1:39" x14ac:dyDescent="0.25">
      <c r="A103" s="33"/>
      <c r="B103" s="33"/>
      <c r="C103" s="48"/>
      <c r="D103" s="48"/>
      <c r="E103" s="48"/>
      <c r="F103" s="48"/>
      <c r="G103" s="48"/>
      <c r="H103" s="48"/>
      <c r="I103" s="48"/>
      <c r="J103" s="45"/>
      <c r="K103" s="45"/>
      <c r="L103" s="45"/>
      <c r="M103" s="45"/>
      <c r="N103" s="45"/>
      <c r="O103" s="2"/>
      <c r="AM103" s="74"/>
    </row>
    <row r="104" spans="1:39" x14ac:dyDescent="0.25">
      <c r="A104" s="33"/>
      <c r="B104" s="33"/>
      <c r="C104" s="48"/>
      <c r="D104" s="48"/>
      <c r="E104" s="48"/>
      <c r="F104" s="48"/>
      <c r="G104" s="48"/>
      <c r="H104" s="48"/>
      <c r="I104" s="48"/>
      <c r="J104" s="48"/>
      <c r="K104" s="48"/>
      <c r="L104" s="48"/>
      <c r="M104" s="48"/>
      <c r="N104" s="45"/>
      <c r="O104" s="2"/>
      <c r="AM104" s="74"/>
    </row>
    <row r="105" spans="1:39" x14ac:dyDescent="0.25">
      <c r="A105" s="33"/>
      <c r="B105" s="33"/>
      <c r="C105" s="48"/>
      <c r="D105" s="48"/>
      <c r="E105" s="48"/>
      <c r="F105" s="48"/>
      <c r="G105" s="48"/>
      <c r="H105" s="48"/>
      <c r="I105" s="48"/>
      <c r="J105" s="48"/>
      <c r="K105" s="48"/>
      <c r="L105" s="48"/>
      <c r="M105" s="48"/>
      <c r="N105" s="45"/>
      <c r="O105" s="2"/>
      <c r="AM105" s="74"/>
    </row>
    <row r="106" spans="1:39" x14ac:dyDescent="0.25">
      <c r="A106" s="33"/>
      <c r="B106" s="33"/>
      <c r="C106" s="48"/>
      <c r="D106" s="48"/>
      <c r="E106" s="48"/>
      <c r="F106" s="48"/>
      <c r="G106" s="48"/>
      <c r="H106" s="48"/>
      <c r="I106" s="48"/>
      <c r="J106" s="48"/>
      <c r="K106" s="48"/>
      <c r="L106" s="48"/>
      <c r="M106" s="48"/>
      <c r="N106" s="45"/>
      <c r="O106" s="2"/>
      <c r="AM106" s="74"/>
    </row>
    <row r="107" spans="1:39" x14ac:dyDescent="0.25">
      <c r="A107" s="33"/>
      <c r="B107" s="33"/>
      <c r="C107" s="48"/>
      <c r="D107" s="48"/>
      <c r="E107" s="48"/>
      <c r="F107" s="48"/>
      <c r="G107" s="48"/>
      <c r="H107" s="48"/>
      <c r="I107" s="48"/>
      <c r="J107" s="48"/>
      <c r="K107" s="48"/>
      <c r="L107" s="48"/>
      <c r="M107" s="48"/>
      <c r="N107" s="45"/>
      <c r="O107" s="2"/>
      <c r="AM107" s="74"/>
    </row>
    <row r="108" spans="1:39" x14ac:dyDescent="0.25">
      <c r="A108" s="33"/>
      <c r="B108" s="33"/>
      <c r="C108" s="48"/>
      <c r="D108" s="48"/>
      <c r="E108" s="48"/>
      <c r="F108" s="48"/>
      <c r="G108" s="48"/>
      <c r="H108" s="48"/>
      <c r="I108" s="48"/>
      <c r="J108" s="48"/>
      <c r="K108" s="48"/>
      <c r="L108" s="48"/>
      <c r="M108" s="48"/>
      <c r="N108" s="45"/>
      <c r="O108" s="2"/>
      <c r="AM108" s="74"/>
    </row>
    <row r="109" spans="1:39" x14ac:dyDescent="0.25">
      <c r="A109" s="33"/>
      <c r="B109" s="33"/>
      <c r="C109" s="48"/>
      <c r="D109" s="48"/>
      <c r="E109" s="48"/>
      <c r="F109" s="48"/>
      <c r="G109" s="48"/>
      <c r="H109" s="48"/>
      <c r="I109" s="48"/>
      <c r="J109" s="48"/>
      <c r="K109" s="48"/>
      <c r="L109" s="48"/>
      <c r="M109" s="48"/>
      <c r="N109" s="45"/>
      <c r="O109" s="2"/>
      <c r="AM109" s="74"/>
    </row>
    <row r="110" spans="1:39" x14ac:dyDescent="0.25">
      <c r="A110" s="33"/>
      <c r="B110" s="33"/>
      <c r="C110" s="48"/>
      <c r="D110" s="48"/>
      <c r="E110" s="48"/>
      <c r="F110" s="48"/>
      <c r="G110" s="48"/>
      <c r="H110" s="48"/>
      <c r="I110" s="48"/>
      <c r="J110" s="48"/>
      <c r="K110" s="48"/>
      <c r="L110" s="48"/>
      <c r="M110" s="48"/>
      <c r="N110" s="45"/>
      <c r="O110" s="2"/>
      <c r="AM110" s="74"/>
    </row>
    <row r="111" spans="1:39" x14ac:dyDescent="0.25">
      <c r="A111" s="33"/>
      <c r="B111" s="33"/>
      <c r="C111" s="48"/>
      <c r="D111" s="48"/>
      <c r="E111" s="48"/>
      <c r="F111" s="48"/>
      <c r="G111" s="48"/>
      <c r="H111" s="48"/>
      <c r="I111" s="48"/>
      <c r="J111" s="48"/>
      <c r="K111" s="48"/>
      <c r="L111" s="48"/>
      <c r="M111" s="48"/>
      <c r="N111" s="45"/>
      <c r="O111" s="2"/>
      <c r="AM111" s="74"/>
    </row>
    <row r="112" spans="1:39" x14ac:dyDescent="0.25">
      <c r="AM112" s="74"/>
    </row>
    <row r="113" spans="1:39" ht="15.75" customHeight="1" x14ac:dyDescent="0.25">
      <c r="A113" s="197" t="s">
        <v>298</v>
      </c>
      <c r="B113" s="195" t="s">
        <v>118</v>
      </c>
      <c r="C113" s="195" t="s">
        <v>2</v>
      </c>
      <c r="D113" s="195" t="s">
        <v>4</v>
      </c>
      <c r="E113" s="199" t="s">
        <v>6</v>
      </c>
      <c r="F113" s="201" t="s">
        <v>8</v>
      </c>
      <c r="G113" s="202"/>
      <c r="H113" s="195" t="s">
        <v>10</v>
      </c>
      <c r="I113" s="195" t="s">
        <v>14</v>
      </c>
      <c r="J113" s="195" t="s">
        <v>12</v>
      </c>
      <c r="K113" s="193" t="s">
        <v>119</v>
      </c>
      <c r="L113" s="194"/>
      <c r="M113" s="195" t="s">
        <v>20</v>
      </c>
      <c r="N113" s="206" t="s">
        <v>22</v>
      </c>
      <c r="O113" s="34"/>
      <c r="AM113" s="74"/>
    </row>
    <row r="114" spans="1:39" ht="15" customHeight="1" x14ac:dyDescent="0.25">
      <c r="A114" s="198"/>
      <c r="B114" s="196"/>
      <c r="C114" s="196"/>
      <c r="D114" s="196"/>
      <c r="E114" s="200"/>
      <c r="F114" s="38" t="s">
        <v>122</v>
      </c>
      <c r="G114" s="38" t="s">
        <v>123</v>
      </c>
      <c r="H114" s="196"/>
      <c r="I114" s="196"/>
      <c r="J114" s="196"/>
      <c r="K114" s="59" t="s">
        <v>124</v>
      </c>
      <c r="L114" s="59" t="s">
        <v>299</v>
      </c>
      <c r="M114" s="196"/>
      <c r="N114" s="207"/>
      <c r="O114" s="2"/>
      <c r="AM114" s="74"/>
    </row>
    <row r="115" spans="1:39" ht="15" customHeight="1" x14ac:dyDescent="0.25">
      <c r="A115" s="33"/>
      <c r="B115" s="33"/>
      <c r="C115" s="48"/>
      <c r="D115" s="48"/>
      <c r="E115" s="48"/>
      <c r="F115" s="48"/>
      <c r="G115" s="48"/>
      <c r="H115" s="48"/>
      <c r="I115" s="48"/>
      <c r="J115" s="45"/>
      <c r="K115" s="45"/>
      <c r="L115" s="45"/>
      <c r="M115" s="45"/>
      <c r="N115" s="45"/>
      <c r="O115" s="2"/>
      <c r="AM115" s="74"/>
    </row>
    <row r="116" spans="1:39" x14ac:dyDescent="0.25">
      <c r="A116" s="33"/>
      <c r="B116" s="33"/>
      <c r="C116" s="48"/>
      <c r="D116" s="48"/>
      <c r="E116" s="48"/>
      <c r="F116" s="48"/>
      <c r="G116" s="48"/>
      <c r="H116" s="48"/>
      <c r="I116" s="48"/>
      <c r="J116" s="48"/>
      <c r="K116" s="48"/>
      <c r="L116" s="48"/>
      <c r="M116" s="48"/>
      <c r="N116" s="45"/>
      <c r="O116" s="2"/>
      <c r="AM116" s="74"/>
    </row>
    <row r="117" spans="1:39" x14ac:dyDescent="0.25">
      <c r="A117" s="33"/>
      <c r="B117" s="33"/>
      <c r="C117" s="48"/>
      <c r="D117" s="48"/>
      <c r="E117" s="48"/>
      <c r="F117" s="48"/>
      <c r="G117" s="48"/>
      <c r="H117" s="48"/>
      <c r="I117" s="48"/>
      <c r="J117" s="48"/>
      <c r="K117" s="48"/>
      <c r="L117" s="48"/>
      <c r="M117" s="48"/>
      <c r="N117" s="45"/>
      <c r="O117" s="2"/>
      <c r="AM117" s="74"/>
    </row>
    <row r="118" spans="1:39" x14ac:dyDescent="0.25">
      <c r="A118" s="33"/>
      <c r="B118" s="33"/>
      <c r="C118" s="48"/>
      <c r="D118" s="48"/>
      <c r="E118" s="48"/>
      <c r="F118" s="48"/>
      <c r="G118" s="48"/>
      <c r="H118" s="48"/>
      <c r="I118" s="48"/>
      <c r="J118" s="48"/>
      <c r="K118" s="48"/>
      <c r="L118" s="48"/>
      <c r="M118" s="48"/>
      <c r="N118" s="45"/>
      <c r="O118" s="2"/>
      <c r="AM118" s="74"/>
    </row>
    <row r="119" spans="1:39" x14ac:dyDescent="0.25">
      <c r="A119" s="33"/>
      <c r="B119" s="33"/>
      <c r="C119" s="48"/>
      <c r="D119" s="48"/>
      <c r="E119" s="48"/>
      <c r="F119" s="48"/>
      <c r="G119" s="48"/>
      <c r="H119" s="48"/>
      <c r="I119" s="48"/>
      <c r="J119" s="48"/>
      <c r="K119" s="48"/>
      <c r="L119" s="48"/>
      <c r="M119" s="48"/>
      <c r="N119" s="45"/>
      <c r="O119" s="2"/>
      <c r="AM119" s="74"/>
    </row>
    <row r="120" spans="1:39" x14ac:dyDescent="0.25">
      <c r="A120" s="33"/>
      <c r="B120" s="33"/>
      <c r="C120" s="48"/>
      <c r="D120" s="48"/>
      <c r="E120" s="48"/>
      <c r="F120" s="48"/>
      <c r="G120" s="48"/>
      <c r="H120" s="48"/>
      <c r="I120" s="48"/>
      <c r="J120" s="48"/>
      <c r="K120" s="48"/>
      <c r="L120" s="48"/>
      <c r="M120" s="48"/>
      <c r="N120" s="45"/>
      <c r="O120" s="2"/>
      <c r="AM120" s="74"/>
    </row>
    <row r="121" spans="1:39" x14ac:dyDescent="0.25">
      <c r="A121" s="33"/>
      <c r="B121" s="33"/>
      <c r="C121" s="48"/>
      <c r="D121" s="48"/>
      <c r="E121" s="48"/>
      <c r="F121" s="48"/>
      <c r="G121" s="48"/>
      <c r="H121" s="48"/>
      <c r="I121" s="48"/>
      <c r="J121" s="48"/>
      <c r="K121" s="48"/>
      <c r="L121" s="48"/>
      <c r="M121" s="48"/>
      <c r="N121" s="45"/>
      <c r="O121" s="2"/>
      <c r="AM121" s="74"/>
    </row>
    <row r="122" spans="1:39" x14ac:dyDescent="0.25">
      <c r="A122" s="33"/>
      <c r="B122" s="33"/>
      <c r="C122" s="48"/>
      <c r="D122" s="48"/>
      <c r="E122" s="48"/>
      <c r="F122" s="48"/>
      <c r="G122" s="48"/>
      <c r="H122" s="48"/>
      <c r="I122" s="48"/>
      <c r="J122" s="48"/>
      <c r="K122" s="48"/>
      <c r="L122" s="48"/>
      <c r="M122" s="48"/>
      <c r="N122" s="45"/>
      <c r="O122" s="2"/>
      <c r="AM122" s="74"/>
    </row>
    <row r="123" spans="1:39" x14ac:dyDescent="0.25">
      <c r="A123" s="33"/>
      <c r="B123" s="33"/>
      <c r="C123" s="48"/>
      <c r="D123" s="48"/>
      <c r="E123" s="48"/>
      <c r="F123" s="48"/>
      <c r="G123" s="48"/>
      <c r="H123" s="48"/>
      <c r="I123" s="48"/>
      <c r="J123" s="48"/>
      <c r="K123" s="48"/>
      <c r="L123" s="48"/>
      <c r="M123" s="48"/>
      <c r="N123" s="45"/>
      <c r="O123" s="2"/>
      <c r="AM123" s="74"/>
    </row>
    <row r="124" spans="1:39" x14ac:dyDescent="0.25">
      <c r="AM124" s="74"/>
    </row>
    <row r="125" spans="1:39" ht="15.75" customHeight="1" x14ac:dyDescent="0.25">
      <c r="A125" s="197" t="s">
        <v>298</v>
      </c>
      <c r="B125" s="195" t="s">
        <v>118</v>
      </c>
      <c r="C125" s="195" t="s">
        <v>2</v>
      </c>
      <c r="D125" s="195" t="s">
        <v>4</v>
      </c>
      <c r="E125" s="199" t="s">
        <v>6</v>
      </c>
      <c r="F125" s="201" t="s">
        <v>8</v>
      </c>
      <c r="G125" s="202"/>
      <c r="H125" s="195" t="s">
        <v>10</v>
      </c>
      <c r="I125" s="195" t="s">
        <v>14</v>
      </c>
      <c r="J125" s="195" t="s">
        <v>12</v>
      </c>
      <c r="K125" s="193" t="s">
        <v>119</v>
      </c>
      <c r="L125" s="194"/>
      <c r="M125" s="195" t="s">
        <v>20</v>
      </c>
      <c r="N125" s="206" t="s">
        <v>22</v>
      </c>
      <c r="O125" s="34"/>
      <c r="AM125" s="74"/>
    </row>
    <row r="126" spans="1:39" ht="15.75" x14ac:dyDescent="0.25">
      <c r="A126" s="198"/>
      <c r="B126" s="196"/>
      <c r="C126" s="196"/>
      <c r="D126" s="196"/>
      <c r="E126" s="200"/>
      <c r="F126" s="38" t="s">
        <v>122</v>
      </c>
      <c r="G126" s="38" t="s">
        <v>123</v>
      </c>
      <c r="H126" s="196"/>
      <c r="I126" s="196"/>
      <c r="J126" s="196"/>
      <c r="K126" s="59" t="s">
        <v>124</v>
      </c>
      <c r="L126" s="59" t="s">
        <v>299</v>
      </c>
      <c r="M126" s="196"/>
      <c r="N126" s="207"/>
      <c r="O126" s="2"/>
      <c r="AM126" s="74"/>
    </row>
    <row r="127" spans="1:39" x14ac:dyDescent="0.25">
      <c r="A127" s="33"/>
      <c r="B127" s="33"/>
      <c r="C127" s="48"/>
      <c r="D127" s="48"/>
      <c r="E127" s="48"/>
      <c r="F127" s="48"/>
      <c r="G127" s="48"/>
      <c r="H127" s="48"/>
      <c r="I127" s="48"/>
      <c r="J127" s="45"/>
      <c r="K127" s="45"/>
      <c r="L127" s="45"/>
      <c r="M127" s="45"/>
      <c r="N127" s="45"/>
      <c r="O127" s="2"/>
      <c r="AM127" s="74"/>
    </row>
    <row r="128" spans="1:39" x14ac:dyDescent="0.25">
      <c r="A128" s="33"/>
      <c r="B128" s="33"/>
      <c r="C128" s="48"/>
      <c r="D128" s="48"/>
      <c r="E128" s="48"/>
      <c r="F128" s="48"/>
      <c r="G128" s="48"/>
      <c r="H128" s="48"/>
      <c r="I128" s="48"/>
      <c r="J128" s="48"/>
      <c r="K128" s="48"/>
      <c r="L128" s="48"/>
      <c r="M128" s="48"/>
      <c r="N128" s="45"/>
      <c r="O128" s="2"/>
      <c r="AM128" s="74"/>
    </row>
    <row r="129" spans="1:39" x14ac:dyDescent="0.25">
      <c r="A129" s="33"/>
      <c r="B129" s="33"/>
      <c r="C129" s="48"/>
      <c r="D129" s="48"/>
      <c r="E129" s="48"/>
      <c r="F129" s="48"/>
      <c r="G129" s="48"/>
      <c r="H129" s="48"/>
      <c r="I129" s="48"/>
      <c r="J129" s="48"/>
      <c r="K129" s="48"/>
      <c r="L129" s="48"/>
      <c r="M129" s="48"/>
      <c r="N129" s="45"/>
      <c r="O129" s="2"/>
      <c r="AM129" s="74"/>
    </row>
    <row r="130" spans="1:39" x14ac:dyDescent="0.25">
      <c r="A130" s="33"/>
      <c r="B130" s="33"/>
      <c r="C130" s="48"/>
      <c r="D130" s="48"/>
      <c r="E130" s="48"/>
      <c r="F130" s="48"/>
      <c r="G130" s="48"/>
      <c r="H130" s="48"/>
      <c r="I130" s="48"/>
      <c r="J130" s="48"/>
      <c r="K130" s="48"/>
      <c r="L130" s="48"/>
      <c r="M130" s="48"/>
      <c r="N130" s="45"/>
      <c r="O130" s="2"/>
      <c r="AM130" s="74"/>
    </row>
    <row r="131" spans="1:39" x14ac:dyDescent="0.25">
      <c r="A131" s="33"/>
      <c r="B131" s="33"/>
      <c r="C131" s="48"/>
      <c r="D131" s="48"/>
      <c r="E131" s="48"/>
      <c r="F131" s="48"/>
      <c r="G131" s="48"/>
      <c r="H131" s="48"/>
      <c r="I131" s="48"/>
      <c r="J131" s="48"/>
      <c r="K131" s="48"/>
      <c r="L131" s="48"/>
      <c r="M131" s="48"/>
      <c r="N131" s="45"/>
      <c r="O131" s="2"/>
      <c r="AM131" s="74"/>
    </row>
    <row r="132" spans="1:39" x14ac:dyDescent="0.25">
      <c r="A132" s="33"/>
      <c r="B132" s="33"/>
      <c r="C132" s="48"/>
      <c r="D132" s="48"/>
      <c r="E132" s="48"/>
      <c r="F132" s="48"/>
      <c r="G132" s="48"/>
      <c r="H132" s="48"/>
      <c r="I132" s="48"/>
      <c r="J132" s="48"/>
      <c r="K132" s="48"/>
      <c r="L132" s="48"/>
      <c r="M132" s="48"/>
      <c r="N132" s="45"/>
      <c r="O132" s="2"/>
      <c r="AM132" s="74"/>
    </row>
    <row r="133" spans="1:39" x14ac:dyDescent="0.25">
      <c r="A133" s="33"/>
      <c r="B133" s="33"/>
      <c r="C133" s="48"/>
      <c r="D133" s="48"/>
      <c r="E133" s="48"/>
      <c r="F133" s="48"/>
      <c r="G133" s="48"/>
      <c r="H133" s="48"/>
      <c r="I133" s="48"/>
      <c r="J133" s="48"/>
      <c r="K133" s="48"/>
      <c r="L133" s="48"/>
      <c r="M133" s="48"/>
      <c r="N133" s="45"/>
      <c r="O133" s="2"/>
      <c r="AM133" s="74"/>
    </row>
    <row r="134" spans="1:39" x14ac:dyDescent="0.25">
      <c r="A134" s="33"/>
      <c r="B134" s="33"/>
      <c r="C134" s="48"/>
      <c r="D134" s="48"/>
      <c r="E134" s="48"/>
      <c r="F134" s="48"/>
      <c r="G134" s="48"/>
      <c r="H134" s="48"/>
      <c r="I134" s="48"/>
      <c r="J134" s="48"/>
      <c r="K134" s="48"/>
      <c r="L134" s="48"/>
      <c r="M134" s="48"/>
      <c r="N134" s="45"/>
      <c r="O134" s="2"/>
      <c r="AM134" s="74"/>
    </row>
    <row r="135" spans="1:39" x14ac:dyDescent="0.25">
      <c r="A135" s="33"/>
      <c r="B135" s="33"/>
      <c r="C135" s="48"/>
      <c r="D135" s="48"/>
      <c r="E135" s="48"/>
      <c r="F135" s="48"/>
      <c r="G135" s="48"/>
      <c r="H135" s="48"/>
      <c r="I135" s="48"/>
      <c r="J135" s="48"/>
      <c r="K135" s="48"/>
      <c r="L135" s="48"/>
      <c r="M135" s="48"/>
      <c r="N135" s="45"/>
      <c r="O135" s="2"/>
      <c r="AM135" s="74"/>
    </row>
    <row r="136" spans="1:39" x14ac:dyDescent="0.25">
      <c r="A136" s="49"/>
      <c r="B136" s="49"/>
      <c r="O136" s="2"/>
      <c r="AM136" s="74"/>
    </row>
    <row r="137" spans="1:39" x14ac:dyDescent="0.25">
      <c r="A137" s="74"/>
      <c r="B137" s="74"/>
      <c r="C137" s="74"/>
      <c r="D137" s="74"/>
      <c r="E137" s="74"/>
      <c r="F137" s="74"/>
      <c r="G137" s="74"/>
      <c r="H137" s="74"/>
      <c r="I137" s="74"/>
      <c r="J137" s="74"/>
      <c r="K137" s="74"/>
      <c r="L137" s="74"/>
      <c r="M137" s="74"/>
      <c r="N137" s="74"/>
      <c r="O137" s="75"/>
      <c r="P137" s="75"/>
      <c r="Q137" s="75"/>
      <c r="R137" s="75"/>
      <c r="S137" s="75"/>
      <c r="T137" s="75"/>
      <c r="U137" s="75"/>
      <c r="V137" s="75"/>
      <c r="W137" s="75"/>
      <c r="X137" s="75"/>
      <c r="Y137" s="75"/>
      <c r="Z137" s="75"/>
      <c r="AA137" s="75"/>
      <c r="AB137" s="75"/>
      <c r="AC137" s="75"/>
      <c r="AD137" s="75"/>
      <c r="AE137" s="75"/>
      <c r="AF137" s="75"/>
      <c r="AG137" s="75"/>
      <c r="AH137" s="75"/>
      <c r="AI137" s="75"/>
      <c r="AJ137" s="75"/>
      <c r="AK137" s="75"/>
      <c r="AL137" s="74"/>
      <c r="AM137" s="74"/>
    </row>
    <row r="138" spans="1:39" x14ac:dyDescent="0.25">
      <c r="A138" s="74"/>
      <c r="B138" s="74"/>
      <c r="C138" s="74"/>
      <c r="D138" s="74"/>
      <c r="E138" s="74"/>
      <c r="F138" s="74"/>
      <c r="G138" s="74"/>
      <c r="H138" s="74"/>
      <c r="I138" s="74"/>
      <c r="J138" s="74"/>
      <c r="K138" s="74"/>
      <c r="L138" s="74"/>
      <c r="M138" s="74"/>
      <c r="N138" s="74"/>
      <c r="O138" s="75"/>
      <c r="P138" s="75"/>
      <c r="Q138" s="75"/>
      <c r="R138" s="75"/>
      <c r="S138" s="75"/>
      <c r="T138" s="75"/>
      <c r="U138" s="75"/>
      <c r="V138" s="75"/>
      <c r="W138" s="75"/>
      <c r="X138" s="75"/>
      <c r="Y138" s="75"/>
      <c r="Z138" s="75"/>
      <c r="AA138" s="75"/>
      <c r="AB138" s="75"/>
      <c r="AC138" s="75"/>
      <c r="AD138" s="75"/>
      <c r="AE138" s="75"/>
      <c r="AF138" s="75"/>
      <c r="AG138" s="75"/>
      <c r="AH138" s="75"/>
      <c r="AI138" s="75"/>
      <c r="AJ138" s="75"/>
      <c r="AK138" s="75"/>
      <c r="AL138" s="74"/>
      <c r="AM138" s="74"/>
    </row>
  </sheetData>
  <mergeCells count="98">
    <mergeCell ref="B4:G4"/>
    <mergeCell ref="A8:M8"/>
    <mergeCell ref="T9:T10"/>
    <mergeCell ref="AG9:AG10"/>
    <mergeCell ref="A11:A21"/>
    <mergeCell ref="AD9:AD10"/>
    <mergeCell ref="AE9:AE10"/>
    <mergeCell ref="AF9:AF10"/>
    <mergeCell ref="A48:A50"/>
    <mergeCell ref="AA9:AA10"/>
    <mergeCell ref="AB9:AB10"/>
    <mergeCell ref="AC9:AC10"/>
    <mergeCell ref="S9:S10"/>
    <mergeCell ref="R9:R10"/>
    <mergeCell ref="U9:U10"/>
    <mergeCell ref="V9:V10"/>
    <mergeCell ref="W9:W10"/>
    <mergeCell ref="N113:N114"/>
    <mergeCell ref="N125:N126"/>
    <mergeCell ref="AJ9:AJ10"/>
    <mergeCell ref="AK9:AK10"/>
    <mergeCell ref="A85:N85"/>
    <mergeCell ref="N89:N90"/>
    <mergeCell ref="N101:N102"/>
    <mergeCell ref="AH9:AH10"/>
    <mergeCell ref="AI9:AI10"/>
    <mergeCell ref="X9:X10"/>
    <mergeCell ref="Y9:Y10"/>
    <mergeCell ref="Z9:Z10"/>
    <mergeCell ref="O9:O10"/>
    <mergeCell ref="P9:P10"/>
    <mergeCell ref="Q9:Q10"/>
    <mergeCell ref="A22:A47"/>
    <mergeCell ref="A1:AJ1"/>
    <mergeCell ref="A2:AK2"/>
    <mergeCell ref="O8:Y8"/>
    <mergeCell ref="Z8:AK8"/>
    <mergeCell ref="N9:N10"/>
    <mergeCell ref="A9:A10"/>
    <mergeCell ref="B9:B10"/>
    <mergeCell ref="C9:C10"/>
    <mergeCell ref="D9:D10"/>
    <mergeCell ref="E9:E10"/>
    <mergeCell ref="F9:G9"/>
    <mergeCell ref="H9:H10"/>
    <mergeCell ref="I9:I10"/>
    <mergeCell ref="J9:J10"/>
    <mergeCell ref="K9:L9"/>
    <mergeCell ref="M9:M10"/>
    <mergeCell ref="K89:L89"/>
    <mergeCell ref="M89:M90"/>
    <mergeCell ref="A89:A90"/>
    <mergeCell ref="B89:B90"/>
    <mergeCell ref="C89:C90"/>
    <mergeCell ref="D89:D90"/>
    <mergeCell ref="E89:E90"/>
    <mergeCell ref="F89:G89"/>
    <mergeCell ref="H89:H90"/>
    <mergeCell ref="I89:I90"/>
    <mergeCell ref="J89:J90"/>
    <mergeCell ref="A51:A54"/>
    <mergeCell ref="A55:A60"/>
    <mergeCell ref="A113:A114"/>
    <mergeCell ref="B113:B114"/>
    <mergeCell ref="C113:C114"/>
    <mergeCell ref="A69:A76"/>
    <mergeCell ref="A77:A81"/>
    <mergeCell ref="A61:A68"/>
    <mergeCell ref="D113:D114"/>
    <mergeCell ref="E113:E114"/>
    <mergeCell ref="A101:A102"/>
    <mergeCell ref="B101:B102"/>
    <mergeCell ref="C101:C102"/>
    <mergeCell ref="D101:D102"/>
    <mergeCell ref="E101:E102"/>
    <mergeCell ref="F113:G113"/>
    <mergeCell ref="H113:H114"/>
    <mergeCell ref="I113:I114"/>
    <mergeCell ref="J113:J114"/>
    <mergeCell ref="F101:G101"/>
    <mergeCell ref="K113:L113"/>
    <mergeCell ref="M113:M114"/>
    <mergeCell ref="H101:H102"/>
    <mergeCell ref="I101:I102"/>
    <mergeCell ref="J101:J102"/>
    <mergeCell ref="K101:L101"/>
    <mergeCell ref="M101:M102"/>
    <mergeCell ref="K125:L125"/>
    <mergeCell ref="M125:M126"/>
    <mergeCell ref="A125:A126"/>
    <mergeCell ref="B125:B126"/>
    <mergeCell ref="C125:C126"/>
    <mergeCell ref="D125:D126"/>
    <mergeCell ref="E125:E126"/>
    <mergeCell ref="F125:G125"/>
    <mergeCell ref="H125:H126"/>
    <mergeCell ref="I125:I126"/>
    <mergeCell ref="J125:J126"/>
  </mergeCells>
  <phoneticPr fontId="37" type="noConversion"/>
  <conditionalFormatting sqref="O11:O81">
    <cfRule type="cellIs" dxfId="24" priority="8" stopIfTrue="1" operator="equal">
      <formula>"x"</formula>
    </cfRule>
  </conditionalFormatting>
  <conditionalFormatting sqref="P11:P81">
    <cfRule type="cellIs" dxfId="23" priority="7" operator="equal">
      <formula>"x"</formula>
    </cfRule>
  </conditionalFormatting>
  <conditionalFormatting sqref="Q11:Q81">
    <cfRule type="cellIs" dxfId="22" priority="6" operator="equal">
      <formula>"x"</formula>
    </cfRule>
  </conditionalFormatting>
  <conditionalFormatting sqref="R11:R81">
    <cfRule type="cellIs" dxfId="21" priority="5" stopIfTrue="1" operator="equal">
      <formula>"x"</formula>
    </cfRule>
  </conditionalFormatting>
  <conditionalFormatting sqref="S11:S81">
    <cfRule type="cellIs" dxfId="20" priority="4" operator="equal">
      <formula>"x"</formula>
    </cfRule>
  </conditionalFormatting>
  <conditionalFormatting sqref="T11:T81">
    <cfRule type="cellIs" dxfId="19" priority="1" stopIfTrue="1" operator="equal">
      <formula>$AQ$7</formula>
    </cfRule>
    <cfRule type="cellIs" dxfId="18" priority="2" stopIfTrue="1" operator="equal">
      <formula>$AQ$6</formula>
    </cfRule>
  </conditionalFormatting>
  <conditionalFormatting sqref="AQ6:AQ7">
    <cfRule type="cellIs" dxfId="17" priority="17" stopIfTrue="1" operator="equal">
      <formula>$AQ$6</formula>
    </cfRule>
  </conditionalFormatting>
  <dataValidations count="1">
    <dataValidation type="list" allowBlank="1" showInputMessage="1" showErrorMessage="1" sqref="T11:T81" xr:uid="{C7E84118-729B-4EC2-8C73-6F246B75C13A}">
      <formula1>$AQ$6:$AQ$7</formula1>
    </dataValidation>
  </dataValidations>
  <pageMargins left="0.511811024" right="0.511811024" top="0.78740157499999996" bottom="0.78740157499999996" header="0.31496062000000002" footer="0.31496062000000002"/>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D83995E5-841D-4914-A73D-4AEDE7ADC181}">
          <x14:formula1>
            <xm:f>LEGENDA!$A$46:$A$61</xm:f>
          </x14:formula1>
          <xm:sqref>N11:N81 N127:N136 N115:N123 N103:N111 AK11:AK81 N91:N99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Planilha7">
    <pageSetUpPr fitToPage="1"/>
  </sheetPr>
  <dimension ref="A1:AD47"/>
  <sheetViews>
    <sheetView showGridLines="0" zoomScale="80" zoomScaleNormal="80" zoomScalePageLayoutView="70" workbookViewId="0">
      <selection activeCell="C13" sqref="C13:G13"/>
    </sheetView>
  </sheetViews>
  <sheetFormatPr defaultRowHeight="15" x14ac:dyDescent="0.25"/>
  <cols>
    <col min="1" max="1" width="2.85546875" customWidth="1"/>
    <col min="2" max="2" width="3.85546875" customWidth="1"/>
    <col min="3" max="3" width="53" bestFit="1" customWidth="1"/>
    <col min="4" max="4" width="12" bestFit="1" customWidth="1"/>
    <col min="5" max="5" width="7.42578125" customWidth="1"/>
    <col min="6" max="6" width="12" bestFit="1" customWidth="1"/>
    <col min="7" max="7" width="8.140625" customWidth="1"/>
    <col min="8" max="8" width="9.140625" customWidth="1"/>
    <col min="24" max="24" width="2.85546875" customWidth="1"/>
    <col min="26" max="26" width="9.140625" hidden="1" customWidth="1"/>
    <col min="27" max="29" width="4.140625" hidden="1" customWidth="1"/>
  </cols>
  <sheetData>
    <row r="1" spans="1:28" x14ac:dyDescent="0.25">
      <c r="A1" s="76"/>
      <c r="B1" s="265" t="s">
        <v>109</v>
      </c>
      <c r="C1" s="265"/>
      <c r="D1" s="265"/>
      <c r="E1" s="265"/>
      <c r="F1" s="265"/>
      <c r="G1" s="265"/>
      <c r="H1" s="265"/>
      <c r="I1" s="265"/>
      <c r="J1" s="265"/>
      <c r="K1" s="265"/>
      <c r="L1" s="265"/>
      <c r="M1" s="265"/>
      <c r="N1" s="265"/>
      <c r="O1" s="265"/>
      <c r="P1" s="265"/>
      <c r="Q1" s="265"/>
      <c r="R1" s="265"/>
      <c r="S1" s="265"/>
      <c r="T1" s="265"/>
      <c r="U1" s="265"/>
      <c r="V1" s="265"/>
      <c r="W1" s="265"/>
      <c r="X1" s="76"/>
    </row>
    <row r="2" spans="1:28" s="11" customFormat="1" ht="21" customHeight="1" x14ac:dyDescent="0.25">
      <c r="A2" s="77"/>
      <c r="B2" s="265"/>
      <c r="C2" s="265"/>
      <c r="D2" s="265"/>
      <c r="E2" s="265"/>
      <c r="F2" s="265"/>
      <c r="G2" s="265"/>
      <c r="H2" s="265"/>
      <c r="I2" s="265"/>
      <c r="J2" s="265"/>
      <c r="K2" s="265"/>
      <c r="L2" s="265"/>
      <c r="M2" s="265"/>
      <c r="N2" s="265"/>
      <c r="O2" s="265"/>
      <c r="P2" s="265"/>
      <c r="Q2" s="265"/>
      <c r="R2" s="265"/>
      <c r="S2" s="265"/>
      <c r="T2" s="265"/>
      <c r="U2" s="265"/>
      <c r="V2" s="265"/>
      <c r="W2" s="265"/>
      <c r="X2" s="77"/>
    </row>
    <row r="3" spans="1:28" ht="33.75" customHeight="1" x14ac:dyDescent="0.35">
      <c r="A3" s="76"/>
      <c r="B3" s="272" t="str">
        <f>'Monitoria Anual - 1'!A2</f>
        <v>Plano de Ação Nacional para a Conservação dos Insetos Polinizadores Ameaçados de Extinção - PAN Insetos Polinizadores</v>
      </c>
      <c r="C3" s="272"/>
      <c r="D3" s="272"/>
      <c r="E3" s="272"/>
      <c r="F3" s="272"/>
      <c r="G3" s="272"/>
      <c r="H3" s="272"/>
      <c r="I3" s="272"/>
      <c r="J3" s="272"/>
      <c r="K3" s="272"/>
      <c r="L3" s="272"/>
      <c r="M3" s="272"/>
      <c r="N3" s="272"/>
      <c r="O3" s="272"/>
      <c r="P3" s="272"/>
      <c r="Q3" s="272"/>
      <c r="R3" s="272"/>
      <c r="S3" s="272"/>
      <c r="T3" s="272"/>
      <c r="U3" s="272"/>
      <c r="V3" s="272"/>
      <c r="W3" s="272"/>
      <c r="X3" s="76"/>
    </row>
    <row r="4" spans="1:28" x14ac:dyDescent="0.25">
      <c r="A4" s="76"/>
      <c r="J4" s="8"/>
      <c r="K4" s="8"/>
      <c r="L4" s="8"/>
      <c r="M4" s="8"/>
      <c r="N4" s="8"/>
      <c r="O4" s="8"/>
      <c r="X4" s="76"/>
    </row>
    <row r="5" spans="1:28" s="2" customFormat="1" ht="45" customHeight="1" x14ac:dyDescent="0.25">
      <c r="A5" s="74"/>
      <c r="B5" s="277" t="s">
        <v>303</v>
      </c>
      <c r="C5" s="277"/>
      <c r="D5" s="278" t="str">
        <f>'Monitoria Anual - 1'!B4</f>
        <v>Reduzir o risco de extinção dos insetos polinizadores, com ações integradas da sociedade civil e instituições governamentais, promovendo a conservação de seus habitats e a manutenção das funções e serviços ecossistêmicos de polinização</v>
      </c>
      <c r="E5" s="278"/>
      <c r="F5" s="278"/>
      <c r="G5" s="278"/>
      <c r="H5" s="278"/>
      <c r="I5" s="278"/>
      <c r="J5" s="278"/>
      <c r="K5" s="278"/>
      <c r="L5" s="278"/>
      <c r="M5" s="278"/>
      <c r="N5" s="278"/>
      <c r="O5" s="278"/>
      <c r="P5" s="278"/>
      <c r="Q5" s="278"/>
      <c r="R5" s="278"/>
      <c r="S5" s="278"/>
      <c r="T5" s="278"/>
      <c r="U5" s="279"/>
      <c r="X5" s="74"/>
    </row>
    <row r="6" spans="1:28" x14ac:dyDescent="0.25">
      <c r="A6" s="76"/>
      <c r="J6" s="8"/>
      <c r="K6" s="8"/>
      <c r="L6" s="8"/>
      <c r="M6" s="8"/>
      <c r="N6" s="8"/>
      <c r="O6" s="8"/>
      <c r="X6" s="76"/>
    </row>
    <row r="7" spans="1:28" ht="26.25" customHeight="1" x14ac:dyDescent="0.25">
      <c r="A7" s="76"/>
      <c r="B7" s="277" t="s">
        <v>111</v>
      </c>
      <c r="C7" s="277"/>
      <c r="D7" s="31" t="str">
        <f>'Monitoria Anual - 3'!B6</f>
        <v>07/05/2026 - 08/05/2026 (virtual)</v>
      </c>
      <c r="E7" s="31"/>
      <c r="F7" s="31"/>
      <c r="G7" s="32"/>
      <c r="H7" s="2"/>
      <c r="I7" s="10"/>
      <c r="J7" s="8"/>
      <c r="K7" s="8"/>
      <c r="L7" s="8"/>
      <c r="M7" s="8"/>
      <c r="N7" s="8"/>
      <c r="O7" s="8"/>
      <c r="X7" s="76"/>
    </row>
    <row r="8" spans="1:28" x14ac:dyDescent="0.25">
      <c r="A8" s="76"/>
      <c r="X8" s="76"/>
    </row>
    <row r="9" spans="1:28" ht="31.5" customHeight="1" x14ac:dyDescent="0.25">
      <c r="A9" s="76"/>
      <c r="B9" s="265" t="s">
        <v>304</v>
      </c>
      <c r="C9" s="265"/>
      <c r="D9" s="265"/>
      <c r="E9" s="265"/>
      <c r="F9" s="265"/>
      <c r="G9" s="265"/>
      <c r="H9" s="265"/>
      <c r="I9" s="265"/>
      <c r="J9" s="265"/>
      <c r="K9" s="265"/>
      <c r="L9" s="265"/>
      <c r="M9" s="265"/>
      <c r="N9" s="265"/>
      <c r="O9" s="265"/>
      <c r="P9" s="265"/>
      <c r="Q9" s="265"/>
      <c r="R9" s="265"/>
      <c r="S9" s="265"/>
      <c r="T9" s="265"/>
      <c r="U9" s="265"/>
      <c r="V9" s="265"/>
      <c r="W9" s="265"/>
      <c r="X9" s="76"/>
    </row>
    <row r="10" spans="1:28" x14ac:dyDescent="0.25">
      <c r="A10" s="76"/>
      <c r="G10" s="7"/>
      <c r="H10" s="7"/>
      <c r="I10" s="7"/>
      <c r="X10" s="76"/>
    </row>
    <row r="11" spans="1:28" ht="15.75" x14ac:dyDescent="0.25">
      <c r="A11" s="76"/>
      <c r="B11" s="266" t="s">
        <v>305</v>
      </c>
      <c r="C11" s="267"/>
      <c r="D11" s="30"/>
      <c r="E11" s="30"/>
      <c r="F11" s="30"/>
      <c r="G11" s="30"/>
      <c r="H11" s="30"/>
      <c r="I11" s="30"/>
      <c r="J11" s="30"/>
      <c r="K11" s="30"/>
      <c r="L11" s="30"/>
      <c r="M11" s="30"/>
      <c r="N11" s="30"/>
      <c r="O11" s="30"/>
      <c r="P11" s="30"/>
      <c r="Q11" s="30"/>
      <c r="R11" s="30"/>
      <c r="S11" s="30"/>
      <c r="T11" s="30"/>
      <c r="U11" s="30"/>
      <c r="V11" s="30"/>
      <c r="W11" s="30"/>
      <c r="X11" s="76"/>
    </row>
    <row r="12" spans="1:28" ht="15.75" thickBot="1" x14ac:dyDescent="0.3">
      <c r="A12" s="76"/>
      <c r="F12" s="273"/>
      <c r="G12" s="273"/>
      <c r="H12" s="69"/>
      <c r="X12" s="76"/>
    </row>
    <row r="13" spans="1:28" ht="33.75" customHeight="1" x14ac:dyDescent="0.25">
      <c r="A13" s="76"/>
      <c r="C13" s="274" t="s">
        <v>337</v>
      </c>
      <c r="D13" s="275"/>
      <c r="E13" s="275"/>
      <c r="F13" s="275"/>
      <c r="G13" s="276"/>
      <c r="H13" s="3"/>
      <c r="X13" s="76"/>
    </row>
    <row r="14" spans="1:28" s="2" customFormat="1" ht="34.5" customHeight="1" x14ac:dyDescent="0.25">
      <c r="A14" s="74"/>
      <c r="C14" s="82" t="s">
        <v>307</v>
      </c>
      <c r="D14" s="78" t="s">
        <v>308</v>
      </c>
      <c r="E14" s="79" t="s">
        <v>309</v>
      </c>
      <c r="F14" s="80" t="s">
        <v>310</v>
      </c>
      <c r="G14" s="81" t="s">
        <v>309</v>
      </c>
      <c r="H14" s="6"/>
      <c r="X14" s="74"/>
    </row>
    <row r="15" spans="1:28" ht="15.75" x14ac:dyDescent="0.25">
      <c r="A15" s="76"/>
      <c r="C15" s="83" t="s">
        <v>311</v>
      </c>
      <c r="D15" s="56"/>
      <c r="E15" s="64"/>
      <c r="F15" s="56">
        <f>COUNTA('Monitoria Anual - 3'!T11:T921)</f>
        <v>7</v>
      </c>
      <c r="G15" s="64">
        <f t="shared" ref="G15:G21" si="0">F15/$F$22</f>
        <v>0.10606060606060606</v>
      </c>
      <c r="H15" s="65"/>
      <c r="X15" s="76"/>
    </row>
    <row r="16" spans="1:28" ht="15.75" x14ac:dyDescent="0.25">
      <c r="A16" s="76"/>
      <c r="C16" s="84" t="s">
        <v>312</v>
      </c>
      <c r="D16" s="57">
        <f>COUNTA('Monitoria Anual - 3'!O11:O921)</f>
        <v>2</v>
      </c>
      <c r="E16" s="66">
        <f>D16/$D$22</f>
        <v>3.0769230769230771E-2</v>
      </c>
      <c r="F16" s="57">
        <f>D16-AB16</f>
        <v>2</v>
      </c>
      <c r="G16" s="66">
        <f t="shared" si="0"/>
        <v>3.0303030303030304E-2</v>
      </c>
      <c r="H16" s="65"/>
      <c r="X16" s="76"/>
      <c r="Z16">
        <f>COUNTIFS('Monitoria Anual - 3'!O:O,"x",'Monitoria Anual - 3'!T:T,"Excluída")</f>
        <v>0</v>
      </c>
      <c r="AA16">
        <f>COUNTIFS('Monitoria Anual - 3'!O:O,"x",'Monitoria Anual - 3'!T:T,"Agrupada")</f>
        <v>0</v>
      </c>
      <c r="AB16">
        <f>Z16+AA16</f>
        <v>0</v>
      </c>
    </row>
    <row r="17" spans="1:28" ht="15.75" x14ac:dyDescent="0.25">
      <c r="A17" s="76"/>
      <c r="C17" s="85" t="s">
        <v>336</v>
      </c>
      <c r="D17" s="57">
        <f>COUNTA('Monitoria Anual - 3'!P11:P921)</f>
        <v>7</v>
      </c>
      <c r="E17" s="66">
        <f>D17/$D$22</f>
        <v>0.1076923076923077</v>
      </c>
      <c r="F17" s="57">
        <f>D17-AB17</f>
        <v>6</v>
      </c>
      <c r="G17" s="66">
        <f t="shared" si="0"/>
        <v>9.0909090909090912E-2</v>
      </c>
      <c r="H17" s="65"/>
      <c r="X17" s="76"/>
      <c r="Z17">
        <f t="array" ref="Z17">COUNTIFS('Monitoria Anual - 3'!P:P,"x",'Monitoria Anual - 3'!T:T,"Excluída")</f>
        <v>0</v>
      </c>
      <c r="AA17">
        <f t="array" ref="AA17">COUNTIFS('Monitoria Anual - 3'!P:P,"x",'Monitoria Anual - 3'!T:T,"Agrupada")</f>
        <v>1</v>
      </c>
      <c r="AB17">
        <f>Z17+AA17</f>
        <v>1</v>
      </c>
    </row>
    <row r="18" spans="1:28" ht="15.75" x14ac:dyDescent="0.25">
      <c r="A18" s="76"/>
      <c r="C18" s="86" t="s">
        <v>314</v>
      </c>
      <c r="D18" s="57">
        <f>COUNTA('Monitoria Anual - 3'!Q11:Q921)</f>
        <v>10</v>
      </c>
      <c r="E18" s="66">
        <f>D18/$D$22</f>
        <v>0.15384615384615385</v>
      </c>
      <c r="F18" s="57">
        <f>D18-AB18</f>
        <v>10</v>
      </c>
      <c r="G18" s="66">
        <f t="shared" si="0"/>
        <v>0.15151515151515152</v>
      </c>
      <c r="H18" s="65"/>
      <c r="X18" s="76"/>
      <c r="Z18">
        <f t="array" ref="Z18">COUNTIFS('Monitoria Anual - 3'!Q:Q,"x",'Monitoria Anual - 3'!T:T,"Excluída")</f>
        <v>0</v>
      </c>
      <c r="AA18">
        <f t="array" ref="AA18">COUNTIFS('Monitoria Anual - 3'!Q:Q,"x",'Monitoria Anual - 3'!T:T,"Agrupada")</f>
        <v>0</v>
      </c>
      <c r="AB18">
        <f>Z18+AA18</f>
        <v>0</v>
      </c>
    </row>
    <row r="19" spans="1:28" ht="15.75" x14ac:dyDescent="0.25">
      <c r="A19" s="76"/>
      <c r="C19" s="87" t="s">
        <v>315</v>
      </c>
      <c r="D19" s="57">
        <f>COUNTA('Monitoria Anual - 3'!R11:R921)</f>
        <v>42</v>
      </c>
      <c r="E19" s="66">
        <f>D19/$D$22</f>
        <v>0.64615384615384619</v>
      </c>
      <c r="F19" s="57">
        <f>D19-AB19</f>
        <v>42</v>
      </c>
      <c r="G19" s="66">
        <f t="shared" si="0"/>
        <v>0.63636363636363635</v>
      </c>
      <c r="H19" s="65"/>
      <c r="X19" s="76"/>
      <c r="Z19">
        <f t="array" ref="Z19">COUNTIFS('Monitoria Anual - 3'!R:R,"x",'Monitoria Anual - 3'!T:T,"Excluída")</f>
        <v>0</v>
      </c>
      <c r="AA19">
        <f t="array" ref="AA19">COUNTIFS('Monitoria Anual - 3'!R:R,"x",'Monitoria Anual - 3'!T:T,"Agrupada")</f>
        <v>0</v>
      </c>
      <c r="AB19">
        <f>Z19+AA19</f>
        <v>0</v>
      </c>
    </row>
    <row r="20" spans="1:28" ht="15.75" x14ac:dyDescent="0.25">
      <c r="A20" s="76"/>
      <c r="C20" s="88" t="s">
        <v>316</v>
      </c>
      <c r="D20" s="57">
        <f>COUNTA('Monitoria Anual - 3'!S11:S921)</f>
        <v>4</v>
      </c>
      <c r="E20" s="66">
        <f>D20/$D$22</f>
        <v>6.1538461538461542E-2</v>
      </c>
      <c r="F20" s="57">
        <f>D20-AB20</f>
        <v>4</v>
      </c>
      <c r="G20" s="66">
        <f t="shared" si="0"/>
        <v>6.0606060606060608E-2</v>
      </c>
      <c r="H20" s="65"/>
      <c r="X20" s="76"/>
      <c r="Z20">
        <f t="array" ref="Z20">COUNTIFS('Monitoria Anual - 3'!S:S,"x",'Monitoria Anual - 3'!T:T,"Excluída")</f>
        <v>0</v>
      </c>
      <c r="AA20">
        <f t="array" ref="AA20">COUNTIFS('Monitoria Anual - 3'!S:S,"x",'Monitoria Anual - 3'!T:T,"Agrupada")</f>
        <v>0</v>
      </c>
      <c r="AB20">
        <f>Z20+AA20</f>
        <v>0</v>
      </c>
    </row>
    <row r="21" spans="1:28" ht="16.5" thickBot="1" x14ac:dyDescent="0.3">
      <c r="A21" s="76"/>
      <c r="C21" s="89" t="s">
        <v>317</v>
      </c>
      <c r="D21" s="58"/>
      <c r="E21" s="67"/>
      <c r="F21" s="58">
        <f>'Monitoria Anual - 3'!C87</f>
        <v>2</v>
      </c>
      <c r="G21" s="67">
        <f t="shared" si="0"/>
        <v>3.0303030303030304E-2</v>
      </c>
      <c r="H21" s="65"/>
      <c r="X21" s="76"/>
    </row>
    <row r="22" spans="1:28" ht="16.5" thickBot="1" x14ac:dyDescent="0.3">
      <c r="A22" s="76"/>
      <c r="C22" s="90" t="s">
        <v>318</v>
      </c>
      <c r="D22" s="91">
        <f>SUM(D16:D20)</f>
        <v>65</v>
      </c>
      <c r="E22" s="92">
        <f>SUM(E15:E21)</f>
        <v>1</v>
      </c>
      <c r="F22" s="93">
        <f>SUM(F16:F21)</f>
        <v>66</v>
      </c>
      <c r="G22" s="94">
        <f>SUM(G16:G21)</f>
        <v>1</v>
      </c>
      <c r="H22" s="65"/>
      <c r="X22" s="76"/>
    </row>
    <row r="23" spans="1:28" x14ac:dyDescent="0.25">
      <c r="A23" s="76"/>
      <c r="C23" s="96" t="s">
        <v>319</v>
      </c>
      <c r="D23" s="268">
        <f>COUNTIF('Monitoria Anual - 3'!T11:T921,"Agrupada")</f>
        <v>3</v>
      </c>
      <c r="E23" s="268"/>
      <c r="F23" s="268"/>
      <c r="G23" s="269"/>
      <c r="H23" s="5"/>
      <c r="X23" s="76"/>
    </row>
    <row r="24" spans="1:28" ht="15.75" thickBot="1" x14ac:dyDescent="0.3">
      <c r="A24" s="76"/>
      <c r="C24" s="95" t="s">
        <v>320</v>
      </c>
      <c r="D24" s="270">
        <f>COUNTIF('Monitoria Anual - 3'!T11:T82,"Excluída")</f>
        <v>4</v>
      </c>
      <c r="E24" s="270"/>
      <c r="F24" s="270"/>
      <c r="G24" s="271"/>
      <c r="X24" s="76"/>
    </row>
    <row r="25" spans="1:28" x14ac:dyDescent="0.25">
      <c r="A25" s="76"/>
      <c r="X25" s="76"/>
    </row>
    <row r="26" spans="1:28" x14ac:dyDescent="0.25">
      <c r="A26" s="76"/>
      <c r="X26" s="76"/>
    </row>
    <row r="27" spans="1:28" ht="15.75" x14ac:dyDescent="0.25">
      <c r="A27" s="76"/>
      <c r="B27" s="266" t="s">
        <v>321</v>
      </c>
      <c r="C27" s="267"/>
      <c r="D27" s="30"/>
      <c r="E27" s="30"/>
      <c r="F27" s="30"/>
      <c r="G27" s="30"/>
      <c r="X27" s="76"/>
    </row>
    <row r="28" spans="1:28" ht="16.5" thickBot="1" x14ac:dyDescent="0.3">
      <c r="A28" s="76"/>
      <c r="B28" s="30"/>
      <c r="C28" s="12"/>
      <c r="D28" s="12"/>
      <c r="E28" s="12"/>
      <c r="F28" s="12"/>
      <c r="G28" s="12"/>
      <c r="H28" s="30"/>
      <c r="I28" s="30"/>
      <c r="J28" s="30"/>
      <c r="K28" s="30"/>
      <c r="L28" s="30"/>
      <c r="M28" s="30"/>
      <c r="N28" s="30"/>
      <c r="O28" s="30"/>
      <c r="P28" s="30"/>
      <c r="Q28" s="30"/>
      <c r="R28" s="30"/>
      <c r="S28" s="30"/>
      <c r="T28" s="30"/>
      <c r="U28" s="30"/>
      <c r="V28" s="30"/>
      <c r="W28" s="30"/>
      <c r="X28" s="76"/>
    </row>
    <row r="29" spans="1:28" ht="16.5" thickBot="1" x14ac:dyDescent="0.3">
      <c r="A29" s="76"/>
      <c r="B29" s="12"/>
      <c r="C29" s="105" t="s">
        <v>322</v>
      </c>
      <c r="D29" s="52">
        <f>COUNTA('Monitoria Anual - 1'!A11:A81)</f>
        <v>8</v>
      </c>
      <c r="H29" s="12"/>
      <c r="I29" s="12"/>
      <c r="J29" s="12"/>
      <c r="K29" s="12"/>
      <c r="L29" s="12"/>
      <c r="M29" s="12"/>
      <c r="N29" s="12"/>
      <c r="O29" s="12"/>
      <c r="P29" s="12"/>
      <c r="Q29" s="12"/>
      <c r="R29" s="12"/>
      <c r="S29" s="12"/>
      <c r="T29" s="12"/>
      <c r="U29" s="12"/>
      <c r="V29" s="12"/>
      <c r="W29" s="12"/>
      <c r="X29" s="76"/>
    </row>
    <row r="30" spans="1:28" ht="15.75" thickBot="1" x14ac:dyDescent="0.3">
      <c r="A30" s="76"/>
      <c r="X30" s="76"/>
    </row>
    <row r="31" spans="1:28" ht="15.75" thickBot="1" x14ac:dyDescent="0.3">
      <c r="A31" s="76"/>
      <c r="C31" s="106" t="s">
        <v>323</v>
      </c>
      <c r="D31" s="106" t="s">
        <v>324</v>
      </c>
      <c r="E31" s="13"/>
      <c r="F31" s="14"/>
      <c r="G31" s="15"/>
      <c r="H31" s="17"/>
      <c r="I31" s="18"/>
      <c r="J31" s="19"/>
      <c r="W31" s="1"/>
      <c r="X31" s="76"/>
    </row>
    <row r="32" spans="1:28" x14ac:dyDescent="0.25">
      <c r="A32" s="76"/>
      <c r="C32" s="53" t="s">
        <v>325</v>
      </c>
      <c r="D32" s="61">
        <f>SUM(F32:J32)</f>
        <v>11</v>
      </c>
      <c r="E32" s="23">
        <f>COUNTA('Monitoria Anual - 3'!T11:T21)</f>
        <v>0</v>
      </c>
      <c r="F32" s="50">
        <f>COUNTA('Monitoria Anual - 3'!O11:O21)</f>
        <v>0</v>
      </c>
      <c r="G32" s="50">
        <f>COUNTA('Monitoria Anual - 3'!P11:P21)</f>
        <v>1</v>
      </c>
      <c r="H32" s="50">
        <f>COUNTA('Monitoria Anual - 3'!Q11:Q21)</f>
        <v>3</v>
      </c>
      <c r="I32" s="50">
        <f>COUNTA('Monitoria Anual - 3'!R11:R21)</f>
        <v>7</v>
      </c>
      <c r="J32" s="51">
        <f>COUNTA('Monitoria Anual - 3'!S11:S21)</f>
        <v>0</v>
      </c>
      <c r="W32" s="1"/>
      <c r="X32" s="76"/>
    </row>
    <row r="33" spans="1:30" x14ac:dyDescent="0.25">
      <c r="A33" s="76"/>
      <c r="C33" s="54" t="s">
        <v>326</v>
      </c>
      <c r="D33" s="53">
        <f>SUM(F33:J33)</f>
        <v>23</v>
      </c>
      <c r="E33" s="24">
        <f>COUNTA('Monitoria Anual - 3'!T22:T47)</f>
        <v>3</v>
      </c>
      <c r="F33" s="25">
        <f>COUNTA('Monitoria Anual - 3'!O22:O47)</f>
        <v>0</v>
      </c>
      <c r="G33" s="25">
        <f>COUNTA('Monitoria Anual - 3'!P22:P47)</f>
        <v>2</v>
      </c>
      <c r="H33" s="25">
        <f>COUNTA('Monitoria Anual - 3'!Q22:Q47)</f>
        <v>2</v>
      </c>
      <c r="I33" s="25">
        <f>COUNTA('Monitoria Anual - 3'!R22:R47)</f>
        <v>16</v>
      </c>
      <c r="J33" s="26">
        <f>COUNTA('Monitoria Anual - 3'!S22:S47)</f>
        <v>3</v>
      </c>
      <c r="W33" s="1"/>
      <c r="X33" s="76"/>
    </row>
    <row r="34" spans="1:30" x14ac:dyDescent="0.25">
      <c r="A34" s="76"/>
      <c r="C34" s="54" t="s">
        <v>327</v>
      </c>
      <c r="D34" s="53">
        <f t="shared" ref="D34:D41" si="1">SUM(F34:J34)</f>
        <v>3</v>
      </c>
      <c r="E34" s="24">
        <f>COUNTA('Monitoria Anual - 3'!T48:T50)</f>
        <v>0</v>
      </c>
      <c r="F34" s="25">
        <f>COUNTA('Monitoria Anual - 3'!O48:O50)</f>
        <v>0</v>
      </c>
      <c r="G34" s="25">
        <f>COUNTA('Monitoria Anual - 3'!P48:P50)</f>
        <v>1</v>
      </c>
      <c r="H34" s="25">
        <f>COUNTA('Monitoria Anual - 3'!Q48:Q50)</f>
        <v>0</v>
      </c>
      <c r="I34" s="25">
        <f>COUNTA('Monitoria Anual - 3'!R48:R50)</f>
        <v>2</v>
      </c>
      <c r="J34" s="26">
        <f>COUNTA('Monitoria Anual - 3'!S48:S50)</f>
        <v>0</v>
      </c>
      <c r="W34" s="1"/>
      <c r="X34" s="76"/>
    </row>
    <row r="35" spans="1:30" x14ac:dyDescent="0.25">
      <c r="A35" s="76"/>
      <c r="C35" s="54" t="s">
        <v>328</v>
      </c>
      <c r="D35" s="53">
        <f t="shared" si="1"/>
        <v>4</v>
      </c>
      <c r="E35" s="24">
        <f>COUNTA('Monitoria Anual - 3'!T51:T54)</f>
        <v>0</v>
      </c>
      <c r="F35" s="25">
        <f>COUNTA('Monitoria Anual - 3'!O51:O54)</f>
        <v>0</v>
      </c>
      <c r="G35" s="25">
        <f>COUNTA('Monitoria Anual - 3'!P51:P54)</f>
        <v>0</v>
      </c>
      <c r="H35" s="25">
        <f>COUNTA('Monitoria Anual - 3'!Q51:Q54)</f>
        <v>2</v>
      </c>
      <c r="I35" s="25">
        <f>COUNTA('Monitoria Anual - 3'!R51:R54)</f>
        <v>2</v>
      </c>
      <c r="J35" s="26">
        <f>COUNTA('Monitoria Anual - 3'!S51:S54)</f>
        <v>0</v>
      </c>
      <c r="W35" s="1"/>
      <c r="X35" s="76"/>
    </row>
    <row r="36" spans="1:30" x14ac:dyDescent="0.25">
      <c r="A36" s="76"/>
      <c r="C36" s="54" t="s">
        <v>329</v>
      </c>
      <c r="D36" s="53">
        <f t="shared" si="1"/>
        <v>5</v>
      </c>
      <c r="E36" s="24">
        <f>COUNTA('Monitoria Anual - 3'!T55:T60)</f>
        <v>2</v>
      </c>
      <c r="F36" s="25">
        <f>COUNTA('Monitoria Anual - 3'!O55:O60)</f>
        <v>0</v>
      </c>
      <c r="G36" s="25">
        <f>COUNTA('Monitoria Anual - 3'!P55:P60)</f>
        <v>2</v>
      </c>
      <c r="H36" s="25">
        <f>COUNTA('Monitoria Anual - 3'!Q55:Q60)</f>
        <v>1</v>
      </c>
      <c r="I36" s="25">
        <f>COUNTA('Monitoria Anual - 3'!R55:R60)</f>
        <v>2</v>
      </c>
      <c r="J36" s="26">
        <f>COUNTA('Monitoria Anual - 3'!S55:S60)</f>
        <v>0</v>
      </c>
      <c r="W36" s="1"/>
      <c r="X36" s="76"/>
    </row>
    <row r="37" spans="1:30" x14ac:dyDescent="0.25">
      <c r="A37" s="76"/>
      <c r="C37" s="54" t="s">
        <v>330</v>
      </c>
      <c r="D37" s="53">
        <f t="shared" si="1"/>
        <v>8</v>
      </c>
      <c r="E37" s="24">
        <f>COUNTA('Monitoria Anual - 3'!T61:T68)</f>
        <v>0</v>
      </c>
      <c r="F37" s="25">
        <f>COUNTA('Monitoria Anual - 3'!O61:O68)</f>
        <v>0</v>
      </c>
      <c r="G37" s="25">
        <f>COUNTA('Monitoria Anual - 3'!P61:P68)</f>
        <v>0</v>
      </c>
      <c r="H37" s="25">
        <f>COUNTA('Monitoria Anual - 3'!Q61:Q68)</f>
        <v>0</v>
      </c>
      <c r="I37" s="25">
        <f>COUNTA('Monitoria Anual - 3'!R61:R68)</f>
        <v>8</v>
      </c>
      <c r="J37" s="26">
        <f>COUNTA('Monitoria Anual - 3'!S61:S68)</f>
        <v>0</v>
      </c>
      <c r="W37" s="1"/>
      <c r="X37" s="76"/>
    </row>
    <row r="38" spans="1:30" x14ac:dyDescent="0.25">
      <c r="A38" s="76"/>
      <c r="C38" s="54" t="s">
        <v>331</v>
      </c>
      <c r="D38" s="53">
        <f t="shared" si="1"/>
        <v>6</v>
      </c>
      <c r="E38" s="24">
        <f>COUNTA('Monitoria Anual - 3'!T69:T76)</f>
        <v>2</v>
      </c>
      <c r="F38" s="25">
        <f>COUNTA('Monitoria Anual - 3'!O69:O76)</f>
        <v>2</v>
      </c>
      <c r="G38" s="25">
        <f>COUNTA('Monitoria Anual - 3'!P69:P76)</f>
        <v>1</v>
      </c>
      <c r="H38" s="25">
        <f>COUNTA('Monitoria Anual - 3'!Q69:Q76)</f>
        <v>0</v>
      </c>
      <c r="I38" s="25">
        <f>COUNTA('Monitoria Anual - 3'!R69:R76)</f>
        <v>2</v>
      </c>
      <c r="J38" s="26">
        <f>COUNTA('Monitoria Anual - 3'!S69:S76)</f>
        <v>1</v>
      </c>
      <c r="W38" s="1"/>
      <c r="X38" s="76"/>
    </row>
    <row r="39" spans="1:30" x14ac:dyDescent="0.25">
      <c r="A39" s="76"/>
      <c r="C39" s="54" t="s">
        <v>332</v>
      </c>
      <c r="D39" s="53">
        <f t="shared" si="1"/>
        <v>5</v>
      </c>
      <c r="E39" s="24">
        <f>COUNTA('Monitoria Anual - 3'!T77:T81)</f>
        <v>0</v>
      </c>
      <c r="F39" s="25">
        <f>COUNTA('Monitoria Anual - 3'!O77:O81)</f>
        <v>0</v>
      </c>
      <c r="G39" s="25">
        <f>COUNTA('Monitoria Anual - 3'!P77:P81)</f>
        <v>0</v>
      </c>
      <c r="H39" s="25">
        <f>COUNTA('Monitoria Anual - 3'!Q77:Q81)</f>
        <v>2</v>
      </c>
      <c r="I39" s="25">
        <f>COUNTA('Monitoria Anual - 3'!R77:R81)</f>
        <v>3</v>
      </c>
      <c r="J39" s="26">
        <f>COUNTA('Monitoria Anual - 3'!S77:S81)</f>
        <v>0</v>
      </c>
      <c r="W39" s="1"/>
      <c r="X39" s="76"/>
    </row>
    <row r="40" spans="1:30" x14ac:dyDescent="0.25">
      <c r="A40" s="76"/>
      <c r="C40" s="54" t="s">
        <v>333</v>
      </c>
      <c r="D40" s="53">
        <f t="shared" si="1"/>
        <v>5</v>
      </c>
      <c r="E40" s="24">
        <f>COUNTA('Monitoria Anual - 3'!#REF!)</f>
        <v>1</v>
      </c>
      <c r="F40" s="25">
        <f>COUNTA('Monitoria Anual - 3'!#REF!)</f>
        <v>1</v>
      </c>
      <c r="G40" s="25">
        <f>COUNTA('Monitoria Anual - 3'!#REF!)</f>
        <v>1</v>
      </c>
      <c r="H40" s="25">
        <f>COUNTA('Monitoria Anual - 3'!#REF!)</f>
        <v>1</v>
      </c>
      <c r="I40" s="25">
        <f>COUNTA('Monitoria Anual - 3'!#REF!)</f>
        <v>1</v>
      </c>
      <c r="J40" s="26">
        <f>COUNTA('Monitoria Anual - 3'!#REF!)</f>
        <v>1</v>
      </c>
      <c r="W40" s="1"/>
      <c r="X40" s="76"/>
    </row>
    <row r="41" spans="1:30" ht="15.75" thickBot="1" x14ac:dyDescent="0.3">
      <c r="A41" s="76"/>
      <c r="C41" s="55" t="s">
        <v>334</v>
      </c>
      <c r="D41" s="62">
        <f t="shared" si="1"/>
        <v>5</v>
      </c>
      <c r="E41" s="27">
        <f>COUNTA('Monitoria Anual - 3'!#REF!)</f>
        <v>1</v>
      </c>
      <c r="F41" s="28">
        <f>COUNTA('Monitoria Anual - 3'!#REF!)</f>
        <v>1</v>
      </c>
      <c r="G41" s="28">
        <f>COUNTA('Monitoria Anual - 3'!#REF!)</f>
        <v>1</v>
      </c>
      <c r="H41" s="28">
        <f>COUNTA('Monitoria Anual - 3'!#REF!)</f>
        <v>1</v>
      </c>
      <c r="I41" s="28">
        <f>COUNTA('Monitoria Anual - 3'!#REF!)</f>
        <v>1</v>
      </c>
      <c r="J41" s="29">
        <f>COUNTA('Monitoria Anual - 3'!#REF!)</f>
        <v>1</v>
      </c>
      <c r="W41" s="1"/>
      <c r="X41" s="76"/>
    </row>
    <row r="42" spans="1:30" x14ac:dyDescent="0.25">
      <c r="A42" s="76"/>
      <c r="X42" s="76"/>
    </row>
    <row r="43" spans="1:30" x14ac:dyDescent="0.25">
      <c r="A43" s="76"/>
      <c r="B43" s="76"/>
      <c r="C43" s="76"/>
      <c r="D43" s="76"/>
      <c r="E43" s="76"/>
      <c r="F43" s="76"/>
      <c r="G43" s="76"/>
      <c r="H43" s="76"/>
      <c r="I43" s="76"/>
      <c r="J43" s="76"/>
      <c r="K43" s="76"/>
      <c r="L43" s="76"/>
      <c r="M43" s="76"/>
      <c r="N43" s="76"/>
      <c r="O43" s="76"/>
      <c r="P43" s="76"/>
      <c r="Q43" s="76"/>
      <c r="R43" s="76"/>
      <c r="S43" s="76"/>
      <c r="T43" s="76"/>
      <c r="U43" s="76"/>
      <c r="V43" s="76"/>
      <c r="W43" s="76"/>
      <c r="X43" s="76"/>
    </row>
    <row r="45" spans="1:30" x14ac:dyDescent="0.25">
      <c r="A45" s="63"/>
      <c r="B45" s="63"/>
      <c r="C45" s="63"/>
      <c r="D45" s="63"/>
      <c r="E45" s="63"/>
      <c r="F45" s="63"/>
      <c r="G45" s="63"/>
      <c r="H45" s="63"/>
      <c r="I45" s="63"/>
      <c r="J45" s="63"/>
      <c r="K45" s="63"/>
      <c r="L45" s="63"/>
      <c r="M45" s="63"/>
      <c r="N45" s="63"/>
      <c r="O45" s="63"/>
      <c r="P45" s="63"/>
      <c r="Q45" s="63"/>
      <c r="R45" s="63"/>
      <c r="S45" s="63"/>
      <c r="T45" s="63"/>
      <c r="U45" s="63"/>
      <c r="V45" s="63"/>
      <c r="W45" s="63"/>
      <c r="X45" s="63"/>
      <c r="Y45" s="63"/>
      <c r="Z45" s="63"/>
      <c r="AA45" s="63"/>
      <c r="AB45" s="63"/>
      <c r="AC45" s="63"/>
      <c r="AD45" s="63"/>
    </row>
    <row r="46" spans="1:30" x14ac:dyDescent="0.25">
      <c r="A46" s="63"/>
      <c r="B46" s="63"/>
      <c r="C46" s="63"/>
      <c r="D46" s="63"/>
      <c r="E46" s="63"/>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row>
    <row r="47" spans="1:30" x14ac:dyDescent="0.25">
      <c r="A47" s="63"/>
      <c r="B47" s="63"/>
      <c r="C47" s="63"/>
      <c r="D47" s="63"/>
      <c r="E47" s="63"/>
      <c r="F47" s="63"/>
      <c r="G47" s="63"/>
      <c r="H47" s="63"/>
      <c r="I47" s="63"/>
      <c r="J47" s="63"/>
      <c r="K47" s="63"/>
      <c r="L47" s="63"/>
      <c r="M47" s="63"/>
      <c r="N47" s="63"/>
      <c r="O47" s="63"/>
      <c r="P47" s="63"/>
      <c r="Q47" s="63"/>
      <c r="R47" s="63"/>
      <c r="S47" s="63"/>
      <c r="T47" s="63"/>
      <c r="U47" s="63"/>
      <c r="V47" s="63"/>
      <c r="W47" s="63"/>
      <c r="X47" s="63"/>
      <c r="Y47" s="63"/>
      <c r="Z47" s="63"/>
      <c r="AA47" s="63"/>
      <c r="AB47" s="63"/>
      <c r="AC47" s="63"/>
      <c r="AD47" s="63"/>
    </row>
  </sheetData>
  <protectedRanges>
    <protectedRange algorithmName="SHA-512" hashValue="zzhv/Dq6/XQDdy4PArewFSu9VLQOsBZ9SvRQwEaPRryxU9jlfehRY4wDYvbp7yw2VZjtzuEFQ9mRoLL/NIyBnw==" saltValue="sDMcZXVTWsRsrO+dPIlxTA==" spinCount="100000" sqref="A1:AD16 A18:AD47 A17:B17 D17:AD17" name="Intervalo1_9_8"/>
    <protectedRange algorithmName="SHA-512" hashValue="zzhv/Dq6/XQDdy4PArewFSu9VLQOsBZ9SvRQwEaPRryxU9jlfehRY4wDYvbp7yw2VZjtzuEFQ9mRoLL/NIyBnw==" saltValue="sDMcZXVTWsRsrO+dPIlxTA==" spinCount="100000" sqref="C17" name="Intervalo1_9"/>
  </protectedRanges>
  <mergeCells count="12">
    <mergeCell ref="B1:W2"/>
    <mergeCell ref="B3:W3"/>
    <mergeCell ref="B5:C5"/>
    <mergeCell ref="B7:C7"/>
    <mergeCell ref="D5:U5"/>
    <mergeCell ref="B27:C27"/>
    <mergeCell ref="B9:W9"/>
    <mergeCell ref="B11:C11"/>
    <mergeCell ref="F12:G12"/>
    <mergeCell ref="C13:G13"/>
    <mergeCell ref="D23:G23"/>
    <mergeCell ref="D24:G24"/>
  </mergeCells>
  <conditionalFormatting sqref="E32:J41">
    <cfRule type="cellIs" dxfId="16" priority="2" stopIfTrue="1" operator="equal">
      <formula>0</formula>
    </cfRule>
  </conditionalFormatting>
  <pageMargins left="0.25" right="0.25" top="0.75" bottom="0.75" header="0.3" footer="0.3"/>
  <pageSetup paperSize="9" scale="52" fitToHeight="0" orientation="landscape" r:id="rId1"/>
  <colBreaks count="1" manualBreakCount="1">
    <brk id="11"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Planilha8"/>
  <dimension ref="A1:AQ217"/>
  <sheetViews>
    <sheetView showGridLines="0" zoomScale="70" zoomScaleNormal="70" workbookViewId="0">
      <selection activeCell="C7" sqref="C7"/>
    </sheetView>
  </sheetViews>
  <sheetFormatPr defaultColWidth="8.85546875" defaultRowHeight="15" x14ac:dyDescent="0.25"/>
  <cols>
    <col min="1" max="1" width="72.5703125" style="2" customWidth="1"/>
    <col min="2" max="2" width="7.28515625" style="2" customWidth="1"/>
    <col min="3" max="3" width="73.5703125" style="2" customWidth="1"/>
    <col min="4" max="4" width="18.7109375" style="2" customWidth="1"/>
    <col min="5" max="5" width="19.42578125" style="2" customWidth="1"/>
    <col min="6" max="6" width="25.7109375" style="2" customWidth="1"/>
    <col min="7" max="7" width="27.5703125" style="2" customWidth="1"/>
    <col min="8" max="12" width="25.140625" style="2" customWidth="1"/>
    <col min="13" max="13" width="27.7109375" style="2" bestFit="1" customWidth="1"/>
    <col min="14" max="14" width="27.7109375" style="2" customWidth="1"/>
    <col min="15" max="20" width="26.7109375" style="43" customWidth="1"/>
    <col min="21" max="21" width="37.85546875" style="2" customWidth="1"/>
    <col min="22" max="22" width="28.7109375" style="2" customWidth="1"/>
    <col min="23" max="23" width="40" style="2" customWidth="1"/>
    <col min="24" max="25" width="26.7109375" style="2" customWidth="1"/>
    <col min="26" max="28" width="28.85546875" style="2" customWidth="1"/>
    <col min="29" max="33" width="18.7109375" style="2" customWidth="1"/>
    <col min="34" max="34" width="23" style="2" bestFit="1" customWidth="1"/>
    <col min="35" max="35" width="18.7109375" style="2" customWidth="1"/>
    <col min="36" max="37" width="22.7109375" style="2" customWidth="1"/>
    <col min="38" max="38" width="2.7109375" style="2" customWidth="1"/>
    <col min="39" max="39" width="7" style="2" customWidth="1"/>
    <col min="40" max="42" width="8.85546875" style="2"/>
    <col min="43" max="43" width="8.85546875" style="2" hidden="1" customWidth="1"/>
    <col min="44" max="16384" width="8.85546875" style="2"/>
  </cols>
  <sheetData>
    <row r="1" spans="1:43" ht="33.75" customHeight="1" thickBot="1" x14ac:dyDescent="0.3">
      <c r="A1" s="208" t="s">
        <v>109</v>
      </c>
      <c r="B1" s="208"/>
      <c r="C1" s="208"/>
      <c r="D1" s="208"/>
      <c r="E1" s="208"/>
      <c r="F1" s="208"/>
      <c r="G1" s="208"/>
      <c r="H1" s="208"/>
      <c r="I1" s="208"/>
      <c r="J1" s="208"/>
      <c r="K1" s="208"/>
      <c r="L1" s="208"/>
      <c r="M1" s="208"/>
      <c r="N1" s="208"/>
      <c r="O1" s="208"/>
      <c r="P1" s="208"/>
      <c r="Q1" s="208"/>
      <c r="R1" s="208"/>
      <c r="S1" s="208"/>
      <c r="T1" s="208"/>
      <c r="U1" s="208"/>
      <c r="V1" s="208"/>
      <c r="W1" s="208"/>
      <c r="X1" s="208"/>
      <c r="Y1" s="208"/>
      <c r="Z1" s="208"/>
      <c r="AA1" s="208"/>
      <c r="AB1" s="208"/>
      <c r="AC1" s="208"/>
      <c r="AD1" s="208"/>
      <c r="AE1" s="208"/>
      <c r="AF1" s="208"/>
      <c r="AG1" s="208"/>
      <c r="AH1" s="208"/>
      <c r="AI1" s="208"/>
      <c r="AJ1" s="208"/>
      <c r="AK1" s="72"/>
      <c r="AL1" s="127"/>
      <c r="AM1" s="74"/>
    </row>
    <row r="2" spans="1:43" ht="33.75" customHeight="1" thickBot="1" x14ac:dyDescent="0.3">
      <c r="A2" s="209" t="str">
        <f>'Monitoria Anual - 1'!A2</f>
        <v>Plano de Ação Nacional para a Conservação dos Insetos Polinizadores Ameaçados de Extinção - PAN Insetos Polinizadores</v>
      </c>
      <c r="B2" s="209"/>
      <c r="C2" s="209"/>
      <c r="D2" s="209"/>
      <c r="E2" s="209"/>
      <c r="F2" s="209"/>
      <c r="G2" s="209"/>
      <c r="H2" s="209"/>
      <c r="I2" s="209"/>
      <c r="J2" s="209"/>
      <c r="K2" s="209"/>
      <c r="L2" s="209"/>
      <c r="M2" s="209"/>
      <c r="N2" s="209"/>
      <c r="O2" s="209"/>
      <c r="P2" s="209"/>
      <c r="Q2" s="209"/>
      <c r="R2" s="209"/>
      <c r="S2" s="209"/>
      <c r="T2" s="209"/>
      <c r="U2" s="209"/>
      <c r="V2" s="209"/>
      <c r="W2" s="209"/>
      <c r="X2" s="209"/>
      <c r="Y2" s="209"/>
      <c r="Z2" s="209"/>
      <c r="AA2" s="209"/>
      <c r="AB2" s="209"/>
      <c r="AC2" s="209"/>
      <c r="AD2" s="209"/>
      <c r="AE2" s="209"/>
      <c r="AF2" s="209"/>
      <c r="AG2" s="209"/>
      <c r="AH2" s="209"/>
      <c r="AI2" s="209"/>
      <c r="AJ2" s="209"/>
      <c r="AK2" s="209"/>
      <c r="AL2" s="128"/>
      <c r="AM2" s="74"/>
    </row>
    <row r="3" spans="1:43" ht="15.75" thickTop="1" x14ac:dyDescent="0.25">
      <c r="AL3" s="124"/>
      <c r="AM3" s="74"/>
    </row>
    <row r="4" spans="1:43" ht="45" customHeight="1" x14ac:dyDescent="0.25">
      <c r="A4" s="73" t="s">
        <v>110</v>
      </c>
      <c r="B4" s="246" t="str">
        <f>'Monitoria Anual - 1'!B4</f>
        <v>Reduzir o risco de extinção dos insetos polinizadores, com ações integradas da sociedade civil e instituições governamentais, promovendo a conservação de seus habitats e a manutenção das funções e serviços ecossistêmicos de polinização</v>
      </c>
      <c r="C4" s="246"/>
      <c r="D4" s="246"/>
      <c r="E4" s="246"/>
      <c r="F4" s="246"/>
      <c r="G4" s="247"/>
      <c r="H4" s="9"/>
      <c r="I4" s="9"/>
      <c r="J4" s="9"/>
      <c r="K4" s="9"/>
      <c r="L4" s="9"/>
      <c r="M4" s="9"/>
      <c r="N4" s="9"/>
      <c r="O4" s="9"/>
      <c r="P4" s="9"/>
      <c r="Q4" s="9"/>
      <c r="R4" s="9"/>
      <c r="S4" s="9"/>
      <c r="T4" s="2"/>
      <c r="AL4" s="124"/>
      <c r="AM4" s="74"/>
    </row>
    <row r="5" spans="1:43" x14ac:dyDescent="0.25">
      <c r="AL5" s="124"/>
      <c r="AM5" s="74"/>
    </row>
    <row r="6" spans="1:43" ht="27" customHeight="1" x14ac:dyDescent="0.25">
      <c r="A6" s="73" t="s">
        <v>111</v>
      </c>
      <c r="B6" s="130" t="s">
        <v>338</v>
      </c>
      <c r="C6" s="131"/>
      <c r="M6" s="43"/>
      <c r="N6" s="43"/>
      <c r="AL6" s="124"/>
      <c r="AM6" s="74"/>
      <c r="AQ6" s="2" t="s">
        <v>112</v>
      </c>
    </row>
    <row r="7" spans="1:43" ht="15.75" thickBot="1" x14ac:dyDescent="0.3">
      <c r="AL7" s="124"/>
      <c r="AM7" s="74"/>
      <c r="AQ7" s="44" t="s">
        <v>113</v>
      </c>
    </row>
    <row r="8" spans="1:43" ht="27" customHeight="1" thickBot="1" x14ac:dyDescent="0.3">
      <c r="A8" s="248" t="s">
        <v>114</v>
      </c>
      <c r="B8" s="249"/>
      <c r="C8" s="249"/>
      <c r="D8" s="249"/>
      <c r="E8" s="249"/>
      <c r="F8" s="249"/>
      <c r="G8" s="249"/>
      <c r="H8" s="249"/>
      <c r="I8" s="249"/>
      <c r="J8" s="249"/>
      <c r="K8" s="249"/>
      <c r="L8" s="249"/>
      <c r="M8" s="250"/>
      <c r="N8" s="70"/>
      <c r="O8" s="210" t="s">
        <v>115</v>
      </c>
      <c r="P8" s="211"/>
      <c r="Q8" s="211"/>
      <c r="R8" s="211"/>
      <c r="S8" s="211"/>
      <c r="T8" s="211"/>
      <c r="U8" s="211"/>
      <c r="V8" s="211"/>
      <c r="W8" s="211"/>
      <c r="X8" s="211"/>
      <c r="Y8" s="211"/>
      <c r="Z8" s="212" t="s">
        <v>116</v>
      </c>
      <c r="AA8" s="213"/>
      <c r="AB8" s="213"/>
      <c r="AC8" s="213"/>
      <c r="AD8" s="213"/>
      <c r="AE8" s="213"/>
      <c r="AF8" s="213"/>
      <c r="AG8" s="213"/>
      <c r="AH8" s="213"/>
      <c r="AI8" s="213"/>
      <c r="AJ8" s="213"/>
      <c r="AK8" s="214"/>
      <c r="AL8" s="125"/>
      <c r="AM8" s="74"/>
    </row>
    <row r="9" spans="1:43" ht="64.5" customHeight="1" x14ac:dyDescent="0.25">
      <c r="A9" s="217" t="s">
        <v>117</v>
      </c>
      <c r="B9" s="215" t="s">
        <v>118</v>
      </c>
      <c r="C9" s="215" t="s">
        <v>2</v>
      </c>
      <c r="D9" s="215" t="s">
        <v>4</v>
      </c>
      <c r="E9" s="219" t="s">
        <v>6</v>
      </c>
      <c r="F9" s="221" t="s">
        <v>8</v>
      </c>
      <c r="G9" s="222"/>
      <c r="H9" s="215" t="s">
        <v>10</v>
      </c>
      <c r="I9" s="215" t="s">
        <v>14</v>
      </c>
      <c r="J9" s="215" t="s">
        <v>12</v>
      </c>
      <c r="K9" s="223" t="s">
        <v>119</v>
      </c>
      <c r="L9" s="224"/>
      <c r="M9" s="215" t="s">
        <v>20</v>
      </c>
      <c r="N9" s="215" t="s">
        <v>22</v>
      </c>
      <c r="O9" s="236" t="s">
        <v>25</v>
      </c>
      <c r="P9" s="238" t="s">
        <v>120</v>
      </c>
      <c r="Q9" s="240" t="s">
        <v>29</v>
      </c>
      <c r="R9" s="244" t="s">
        <v>31</v>
      </c>
      <c r="S9" s="242" t="s">
        <v>33</v>
      </c>
      <c r="T9" s="251" t="s">
        <v>35</v>
      </c>
      <c r="U9" s="230" t="s">
        <v>41</v>
      </c>
      <c r="V9" s="230" t="s">
        <v>43</v>
      </c>
      <c r="W9" s="230" t="s">
        <v>45</v>
      </c>
      <c r="X9" s="230" t="s">
        <v>47</v>
      </c>
      <c r="Y9" s="232" t="s">
        <v>49</v>
      </c>
      <c r="Z9" s="234" t="s">
        <v>52</v>
      </c>
      <c r="AA9" s="225" t="s">
        <v>54</v>
      </c>
      <c r="AB9" s="225" t="s">
        <v>56</v>
      </c>
      <c r="AC9" s="225" t="s">
        <v>58</v>
      </c>
      <c r="AD9" s="225" t="s">
        <v>60</v>
      </c>
      <c r="AE9" s="225" t="s">
        <v>62</v>
      </c>
      <c r="AF9" s="225" t="s">
        <v>64</v>
      </c>
      <c r="AG9" s="225" t="s">
        <v>66</v>
      </c>
      <c r="AH9" s="225" t="s">
        <v>68</v>
      </c>
      <c r="AI9" s="225" t="s">
        <v>70</v>
      </c>
      <c r="AJ9" s="225" t="s">
        <v>121</v>
      </c>
      <c r="AK9" s="225" t="s">
        <v>74</v>
      </c>
      <c r="AL9" s="126"/>
      <c r="AM9" s="74"/>
    </row>
    <row r="10" spans="1:43" ht="45.75" customHeight="1" thickBot="1" x14ac:dyDescent="0.3">
      <c r="A10" s="218"/>
      <c r="B10" s="216"/>
      <c r="C10" s="216"/>
      <c r="D10" s="216"/>
      <c r="E10" s="220"/>
      <c r="F10" s="39" t="s">
        <v>122</v>
      </c>
      <c r="G10" s="39" t="s">
        <v>123</v>
      </c>
      <c r="H10" s="216"/>
      <c r="I10" s="216"/>
      <c r="J10" s="216"/>
      <c r="K10" s="60" t="s">
        <v>124</v>
      </c>
      <c r="L10" s="60" t="s">
        <v>125</v>
      </c>
      <c r="M10" s="216"/>
      <c r="N10" s="216"/>
      <c r="O10" s="237"/>
      <c r="P10" s="239"/>
      <c r="Q10" s="241"/>
      <c r="R10" s="245"/>
      <c r="S10" s="243"/>
      <c r="T10" s="252"/>
      <c r="U10" s="231"/>
      <c r="V10" s="231"/>
      <c r="W10" s="231"/>
      <c r="X10" s="231"/>
      <c r="Y10" s="233"/>
      <c r="Z10" s="235"/>
      <c r="AA10" s="226"/>
      <c r="AB10" s="226"/>
      <c r="AC10" s="226"/>
      <c r="AD10" s="226"/>
      <c r="AE10" s="226"/>
      <c r="AF10" s="226"/>
      <c r="AG10" s="226"/>
      <c r="AH10" s="226"/>
      <c r="AI10" s="226"/>
      <c r="AJ10" s="226"/>
      <c r="AK10" s="226"/>
      <c r="AL10" s="126"/>
      <c r="AM10" s="74"/>
    </row>
    <row r="11" spans="1:43" ht="30" customHeight="1" x14ac:dyDescent="0.25">
      <c r="A11" s="283" t="s">
        <v>126</v>
      </c>
      <c r="B11" s="68" t="s">
        <v>127</v>
      </c>
      <c r="C11" s="45"/>
      <c r="D11" s="45"/>
      <c r="E11" s="45"/>
      <c r="F11" s="45"/>
      <c r="G11" s="45"/>
      <c r="H11" s="45"/>
      <c r="I11" s="45"/>
      <c r="J11" s="45"/>
      <c r="K11" s="45"/>
      <c r="L11" s="45"/>
      <c r="M11" s="45"/>
      <c r="N11" s="45"/>
      <c r="O11" s="45"/>
      <c r="P11" s="46"/>
      <c r="Q11" s="45" t="s">
        <v>128</v>
      </c>
      <c r="R11" s="45"/>
      <c r="S11" s="45"/>
      <c r="T11" s="47" t="s">
        <v>113</v>
      </c>
      <c r="U11" s="45"/>
      <c r="V11" s="45"/>
      <c r="W11" s="45"/>
      <c r="X11" s="45"/>
      <c r="Y11" s="45"/>
      <c r="Z11" s="45"/>
      <c r="AA11" s="45"/>
      <c r="AB11" s="45"/>
      <c r="AC11" s="45"/>
      <c r="AD11" s="45"/>
      <c r="AE11" s="45"/>
      <c r="AF11" s="45"/>
      <c r="AG11" s="45"/>
      <c r="AH11" s="45"/>
      <c r="AI11" s="45"/>
      <c r="AJ11" s="45"/>
      <c r="AK11" s="45"/>
      <c r="AL11" s="126"/>
      <c r="AM11" s="74"/>
    </row>
    <row r="12" spans="1:43" ht="30" customHeight="1" x14ac:dyDescent="0.25">
      <c r="A12" s="281"/>
      <c r="B12" s="33" t="s">
        <v>129</v>
      </c>
      <c r="C12" s="48"/>
      <c r="D12" s="48"/>
      <c r="E12" s="48"/>
      <c r="F12" s="48"/>
      <c r="G12" s="48"/>
      <c r="H12" s="48"/>
      <c r="I12" s="48"/>
      <c r="J12" s="48"/>
      <c r="K12" s="48"/>
      <c r="L12" s="48"/>
      <c r="M12" s="48"/>
      <c r="N12" s="45"/>
      <c r="O12" s="45"/>
      <c r="P12" s="45"/>
      <c r="Q12" s="45" t="s">
        <v>128</v>
      </c>
      <c r="R12" s="45"/>
      <c r="S12" s="45"/>
      <c r="T12" s="47" t="s">
        <v>113</v>
      </c>
      <c r="U12" s="48"/>
      <c r="V12" s="48"/>
      <c r="W12" s="48"/>
      <c r="X12" s="48"/>
      <c r="Y12" s="48"/>
      <c r="Z12" s="48"/>
      <c r="AA12" s="48"/>
      <c r="AB12" s="48"/>
      <c r="AC12" s="48"/>
      <c r="AD12" s="48"/>
      <c r="AE12" s="48"/>
      <c r="AF12" s="48"/>
      <c r="AG12" s="48"/>
      <c r="AH12" s="48"/>
      <c r="AI12" s="48"/>
      <c r="AJ12" s="48"/>
      <c r="AK12" s="45"/>
      <c r="AL12" s="126"/>
      <c r="AM12" s="74"/>
    </row>
    <row r="13" spans="1:43" ht="30" customHeight="1" x14ac:dyDescent="0.25">
      <c r="A13" s="281"/>
      <c r="B13" s="33" t="s">
        <v>130</v>
      </c>
      <c r="C13" s="48"/>
      <c r="D13" s="48"/>
      <c r="E13" s="48"/>
      <c r="F13" s="48"/>
      <c r="G13" s="48"/>
      <c r="H13" s="48"/>
      <c r="I13" s="48"/>
      <c r="J13" s="48"/>
      <c r="K13" s="48"/>
      <c r="L13" s="48"/>
      <c r="M13" s="48"/>
      <c r="N13" s="45"/>
      <c r="O13" s="45"/>
      <c r="P13" s="45"/>
      <c r="Q13" s="45"/>
      <c r="R13" s="45"/>
      <c r="S13" s="45" t="s">
        <v>128</v>
      </c>
      <c r="T13" s="47"/>
      <c r="U13" s="48"/>
      <c r="V13" s="48"/>
      <c r="W13" s="48"/>
      <c r="X13" s="48"/>
      <c r="Y13" s="48"/>
      <c r="Z13" s="48"/>
      <c r="AA13" s="48"/>
      <c r="AB13" s="48"/>
      <c r="AC13" s="48"/>
      <c r="AD13" s="48"/>
      <c r="AE13" s="48"/>
      <c r="AF13" s="48"/>
      <c r="AG13" s="48"/>
      <c r="AH13" s="48"/>
      <c r="AI13" s="48"/>
      <c r="AJ13" s="48"/>
      <c r="AK13" s="45"/>
      <c r="AL13" s="126"/>
      <c r="AM13" s="74"/>
    </row>
    <row r="14" spans="1:43" ht="30" customHeight="1" x14ac:dyDescent="0.25">
      <c r="A14" s="281"/>
      <c r="B14" s="33" t="s">
        <v>131</v>
      </c>
      <c r="C14" s="48"/>
      <c r="D14" s="48"/>
      <c r="E14" s="48"/>
      <c r="F14" s="48"/>
      <c r="G14" s="48"/>
      <c r="H14" s="48"/>
      <c r="I14" s="48"/>
      <c r="J14" s="48"/>
      <c r="K14" s="48"/>
      <c r="L14" s="48"/>
      <c r="M14" s="48"/>
      <c r="N14" s="45"/>
      <c r="O14" s="45"/>
      <c r="P14" s="45"/>
      <c r="Q14" s="45"/>
      <c r="R14" s="45"/>
      <c r="S14" s="45" t="s">
        <v>128</v>
      </c>
      <c r="T14" s="47"/>
      <c r="U14" s="48"/>
      <c r="V14" s="48"/>
      <c r="W14" s="48"/>
      <c r="X14" s="48"/>
      <c r="Y14" s="48"/>
      <c r="Z14" s="48"/>
      <c r="AA14" s="48"/>
      <c r="AB14" s="48"/>
      <c r="AC14" s="48"/>
      <c r="AD14" s="48"/>
      <c r="AE14" s="48"/>
      <c r="AF14" s="48"/>
      <c r="AG14" s="48"/>
      <c r="AH14" s="48"/>
      <c r="AI14" s="48"/>
      <c r="AJ14" s="48"/>
      <c r="AK14" s="45"/>
      <c r="AL14" s="126"/>
      <c r="AM14" s="74"/>
    </row>
    <row r="15" spans="1:43" ht="30" customHeight="1" x14ac:dyDescent="0.25">
      <c r="A15" s="281"/>
      <c r="B15" s="33" t="s">
        <v>132</v>
      </c>
      <c r="C15" s="48"/>
      <c r="D15" s="48"/>
      <c r="E15" s="48"/>
      <c r="F15" s="48"/>
      <c r="G15" s="48"/>
      <c r="H15" s="48"/>
      <c r="I15" s="48"/>
      <c r="J15" s="48"/>
      <c r="K15" s="48"/>
      <c r="L15" s="48"/>
      <c r="M15" s="48"/>
      <c r="N15" s="45"/>
      <c r="O15" s="45"/>
      <c r="P15" s="45"/>
      <c r="Q15" s="45"/>
      <c r="R15" s="45"/>
      <c r="S15" s="45" t="s">
        <v>128</v>
      </c>
      <c r="T15" s="47"/>
      <c r="U15" s="48"/>
      <c r="V15" s="48"/>
      <c r="W15" s="48"/>
      <c r="X15" s="48"/>
      <c r="Y15" s="48"/>
      <c r="Z15" s="48"/>
      <c r="AA15" s="48"/>
      <c r="AB15" s="48"/>
      <c r="AC15" s="48"/>
      <c r="AD15" s="48"/>
      <c r="AE15" s="48"/>
      <c r="AF15" s="48"/>
      <c r="AG15" s="48"/>
      <c r="AH15" s="48"/>
      <c r="AI15" s="48"/>
      <c r="AJ15" s="48"/>
      <c r="AK15" s="45"/>
      <c r="AL15" s="126"/>
      <c r="AM15" s="74"/>
    </row>
    <row r="16" spans="1:43" ht="30" customHeight="1" x14ac:dyDescent="0.25">
      <c r="A16" s="281"/>
      <c r="B16" s="33" t="s">
        <v>133</v>
      </c>
      <c r="C16" s="48"/>
      <c r="D16" s="48"/>
      <c r="E16" s="48"/>
      <c r="F16" s="48"/>
      <c r="G16" s="48"/>
      <c r="H16" s="48"/>
      <c r="I16" s="48"/>
      <c r="J16" s="48"/>
      <c r="K16" s="48"/>
      <c r="L16" s="48"/>
      <c r="M16" s="48"/>
      <c r="N16" s="45"/>
      <c r="O16" s="45"/>
      <c r="P16" s="45" t="s">
        <v>128</v>
      </c>
      <c r="Q16" s="45"/>
      <c r="R16" s="45"/>
      <c r="S16" s="45"/>
      <c r="T16" s="47"/>
      <c r="U16" s="48"/>
      <c r="V16" s="48"/>
      <c r="W16" s="48"/>
      <c r="X16" s="48"/>
      <c r="Y16" s="48"/>
      <c r="Z16" s="48"/>
      <c r="AA16" s="48"/>
      <c r="AB16" s="48"/>
      <c r="AC16" s="48"/>
      <c r="AD16" s="48"/>
      <c r="AE16" s="48"/>
      <c r="AF16" s="48"/>
      <c r="AG16" s="48"/>
      <c r="AH16" s="48"/>
      <c r="AI16" s="48"/>
      <c r="AJ16" s="48"/>
      <c r="AK16" s="45"/>
      <c r="AL16" s="126"/>
      <c r="AM16" s="74"/>
    </row>
    <row r="17" spans="1:39" ht="30" customHeight="1" x14ac:dyDescent="0.25">
      <c r="A17" s="281"/>
      <c r="B17" s="33" t="s">
        <v>134</v>
      </c>
      <c r="C17" s="48"/>
      <c r="D17" s="48"/>
      <c r="E17" s="48"/>
      <c r="F17" s="48"/>
      <c r="G17" s="48"/>
      <c r="H17" s="48"/>
      <c r="I17" s="48"/>
      <c r="J17" s="48"/>
      <c r="K17" s="48"/>
      <c r="L17" s="48"/>
      <c r="M17" s="48"/>
      <c r="N17" s="45"/>
      <c r="O17" s="45"/>
      <c r="P17" s="45" t="s">
        <v>128</v>
      </c>
      <c r="Q17" s="45"/>
      <c r="R17" s="45"/>
      <c r="S17" s="45"/>
      <c r="T17" s="47" t="s">
        <v>112</v>
      </c>
      <c r="U17" s="48"/>
      <c r="V17" s="48"/>
      <c r="W17" s="48"/>
      <c r="X17" s="48"/>
      <c r="Y17" s="48"/>
      <c r="Z17" s="48"/>
      <c r="AA17" s="48"/>
      <c r="AB17" s="48"/>
      <c r="AC17" s="48"/>
      <c r="AD17" s="48"/>
      <c r="AE17" s="48"/>
      <c r="AF17" s="48"/>
      <c r="AG17" s="48"/>
      <c r="AH17" s="48"/>
      <c r="AI17" s="48"/>
      <c r="AJ17" s="48"/>
      <c r="AK17" s="45"/>
      <c r="AL17" s="126"/>
      <c r="AM17" s="74"/>
    </row>
    <row r="18" spans="1:39" ht="30" customHeight="1" x14ac:dyDescent="0.25">
      <c r="A18" s="281"/>
      <c r="B18" s="33" t="s">
        <v>135</v>
      </c>
      <c r="C18" s="48"/>
      <c r="D18" s="48"/>
      <c r="E18" s="48"/>
      <c r="F18" s="48"/>
      <c r="G18" s="48"/>
      <c r="H18" s="48"/>
      <c r="I18" s="48"/>
      <c r="J18" s="48"/>
      <c r="K18" s="48"/>
      <c r="L18" s="48"/>
      <c r="M18" s="48"/>
      <c r="N18" s="45"/>
      <c r="O18" s="45"/>
      <c r="P18" s="45"/>
      <c r="Q18" s="45"/>
      <c r="R18" s="45"/>
      <c r="S18" s="45" t="s">
        <v>128</v>
      </c>
      <c r="T18" s="47"/>
      <c r="U18" s="48"/>
      <c r="V18" s="48"/>
      <c r="W18" s="48"/>
      <c r="X18" s="48"/>
      <c r="Y18" s="48"/>
      <c r="Z18" s="48"/>
      <c r="AA18" s="48"/>
      <c r="AB18" s="48"/>
      <c r="AC18" s="48"/>
      <c r="AD18" s="48"/>
      <c r="AE18" s="48"/>
      <c r="AF18" s="48"/>
      <c r="AG18" s="48"/>
      <c r="AH18" s="48"/>
      <c r="AI18" s="48"/>
      <c r="AJ18" s="48"/>
      <c r="AK18" s="45"/>
      <c r="AL18" s="126"/>
      <c r="AM18" s="74"/>
    </row>
    <row r="19" spans="1:39" ht="30" customHeight="1" x14ac:dyDescent="0.25">
      <c r="A19" s="281"/>
      <c r="B19" s="33" t="s">
        <v>137</v>
      </c>
      <c r="C19" s="48"/>
      <c r="D19" s="48"/>
      <c r="E19" s="48"/>
      <c r="F19" s="48"/>
      <c r="G19" s="48"/>
      <c r="H19" s="48"/>
      <c r="I19" s="48"/>
      <c r="J19" s="48"/>
      <c r="K19" s="48"/>
      <c r="L19" s="48"/>
      <c r="M19" s="48"/>
      <c r="N19" s="45"/>
      <c r="O19" s="45"/>
      <c r="P19" s="45"/>
      <c r="Q19" s="45" t="s">
        <v>128</v>
      </c>
      <c r="R19" s="45"/>
      <c r="S19" s="45"/>
      <c r="T19" s="47"/>
      <c r="U19" s="48"/>
      <c r="V19" s="48"/>
      <c r="W19" s="48"/>
      <c r="X19" s="48"/>
      <c r="Y19" s="48"/>
      <c r="Z19" s="48"/>
      <c r="AA19" s="48"/>
      <c r="AB19" s="48"/>
      <c r="AC19" s="48"/>
      <c r="AD19" s="48"/>
      <c r="AE19" s="48"/>
      <c r="AF19" s="48"/>
      <c r="AG19" s="48"/>
      <c r="AH19" s="48"/>
      <c r="AI19" s="48"/>
      <c r="AJ19" s="48"/>
      <c r="AK19" s="45"/>
      <c r="AL19" s="126"/>
      <c r="AM19" s="74"/>
    </row>
    <row r="20" spans="1:39" ht="30" customHeight="1" x14ac:dyDescent="0.25">
      <c r="A20" s="281"/>
      <c r="B20" s="33" t="s">
        <v>138</v>
      </c>
      <c r="C20" s="48"/>
      <c r="D20" s="48"/>
      <c r="E20" s="48"/>
      <c r="F20" s="48"/>
      <c r="G20" s="48"/>
      <c r="H20" s="48"/>
      <c r="I20" s="48"/>
      <c r="J20" s="48"/>
      <c r="K20" s="48"/>
      <c r="L20" s="48"/>
      <c r="M20" s="48"/>
      <c r="N20" s="45"/>
      <c r="O20" s="45"/>
      <c r="P20" s="45" t="s">
        <v>128</v>
      </c>
      <c r="Q20" s="45"/>
      <c r="R20" s="45"/>
      <c r="S20" s="45"/>
      <c r="T20" s="47" t="s">
        <v>112</v>
      </c>
      <c r="U20" s="48"/>
      <c r="V20" s="48"/>
      <c r="W20" s="48"/>
      <c r="X20" s="48"/>
      <c r="Y20" s="48"/>
      <c r="Z20" s="48"/>
      <c r="AA20" s="48"/>
      <c r="AB20" s="48"/>
      <c r="AC20" s="48"/>
      <c r="AD20" s="48"/>
      <c r="AE20" s="48"/>
      <c r="AF20" s="48"/>
      <c r="AG20" s="48"/>
      <c r="AH20" s="48"/>
      <c r="AI20" s="48"/>
      <c r="AJ20" s="48"/>
      <c r="AK20" s="45"/>
      <c r="AL20" s="126"/>
      <c r="AM20" s="74"/>
    </row>
    <row r="21" spans="1:39" ht="30" customHeight="1" x14ac:dyDescent="0.25">
      <c r="A21" s="281"/>
      <c r="B21" s="33" t="s">
        <v>139</v>
      </c>
      <c r="C21" s="48"/>
      <c r="D21" s="48"/>
      <c r="E21" s="48"/>
      <c r="F21" s="48"/>
      <c r="G21" s="48"/>
      <c r="H21" s="48"/>
      <c r="I21" s="48"/>
      <c r="J21" s="48"/>
      <c r="K21" s="48"/>
      <c r="L21" s="48"/>
      <c r="M21" s="48"/>
      <c r="N21" s="45"/>
      <c r="O21" s="45"/>
      <c r="P21" s="45"/>
      <c r="Q21" s="45"/>
      <c r="R21" s="45"/>
      <c r="S21" s="45" t="s">
        <v>128</v>
      </c>
      <c r="T21" s="47"/>
      <c r="U21" s="48"/>
      <c r="V21" s="48"/>
      <c r="W21" s="48"/>
      <c r="X21" s="48"/>
      <c r="Y21" s="48"/>
      <c r="Z21" s="48"/>
      <c r="AA21" s="48"/>
      <c r="AB21" s="48"/>
      <c r="AC21" s="48"/>
      <c r="AD21" s="48"/>
      <c r="AE21" s="48"/>
      <c r="AF21" s="48"/>
      <c r="AG21" s="48"/>
      <c r="AH21" s="48"/>
      <c r="AI21" s="48"/>
      <c r="AJ21" s="48"/>
      <c r="AK21" s="45"/>
      <c r="AL21" s="126"/>
      <c r="AM21" s="74"/>
    </row>
    <row r="22" spans="1:39" ht="30" customHeight="1" x14ac:dyDescent="0.25">
      <c r="A22" s="281"/>
      <c r="B22" s="33" t="s">
        <v>140</v>
      </c>
      <c r="C22" s="48"/>
      <c r="D22" s="48"/>
      <c r="E22" s="48"/>
      <c r="F22" s="48"/>
      <c r="G22" s="48"/>
      <c r="H22" s="48"/>
      <c r="I22" s="48"/>
      <c r="J22" s="48"/>
      <c r="K22" s="48"/>
      <c r="L22" s="48"/>
      <c r="M22" s="48"/>
      <c r="N22" s="45"/>
      <c r="O22" s="45"/>
      <c r="P22" s="45" t="s">
        <v>128</v>
      </c>
      <c r="Q22" s="45"/>
      <c r="R22" s="45"/>
      <c r="S22" s="45"/>
      <c r="T22" s="47"/>
      <c r="U22" s="48"/>
      <c r="V22" s="48"/>
      <c r="W22" s="48"/>
      <c r="X22" s="48"/>
      <c r="Y22" s="48"/>
      <c r="Z22" s="48"/>
      <c r="AA22" s="48"/>
      <c r="AB22" s="48"/>
      <c r="AC22" s="48"/>
      <c r="AD22" s="48"/>
      <c r="AE22" s="48"/>
      <c r="AF22" s="48"/>
      <c r="AG22" s="48"/>
      <c r="AH22" s="48"/>
      <c r="AI22" s="48"/>
      <c r="AJ22" s="48"/>
      <c r="AK22" s="45"/>
      <c r="AL22" s="126"/>
      <c r="AM22" s="74"/>
    </row>
    <row r="23" spans="1:39" ht="30" customHeight="1" x14ac:dyDescent="0.25">
      <c r="A23" s="281"/>
      <c r="B23" s="33" t="s">
        <v>141</v>
      </c>
      <c r="C23" s="48"/>
      <c r="D23" s="48"/>
      <c r="E23" s="48"/>
      <c r="F23" s="48"/>
      <c r="G23" s="48"/>
      <c r="H23" s="48"/>
      <c r="I23" s="48"/>
      <c r="J23" s="48"/>
      <c r="K23" s="48"/>
      <c r="L23" s="48"/>
      <c r="M23" s="48"/>
      <c r="N23" s="45"/>
      <c r="O23" s="45"/>
      <c r="P23" s="45"/>
      <c r="Q23" s="45"/>
      <c r="R23" s="45"/>
      <c r="S23" s="45" t="s">
        <v>128</v>
      </c>
      <c r="T23" s="47"/>
      <c r="U23" s="48"/>
      <c r="V23" s="48"/>
      <c r="W23" s="48"/>
      <c r="X23" s="48"/>
      <c r="Y23" s="48"/>
      <c r="Z23" s="48"/>
      <c r="AA23" s="48"/>
      <c r="AB23" s="48"/>
      <c r="AC23" s="48"/>
      <c r="AD23" s="48"/>
      <c r="AE23" s="48"/>
      <c r="AF23" s="48"/>
      <c r="AG23" s="48"/>
      <c r="AH23" s="48"/>
      <c r="AI23" s="48"/>
      <c r="AJ23" s="48"/>
      <c r="AK23" s="45"/>
      <c r="AL23" s="126"/>
      <c r="AM23" s="74"/>
    </row>
    <row r="24" spans="1:39" ht="30" customHeight="1" x14ac:dyDescent="0.25">
      <c r="A24" s="281"/>
      <c r="B24" s="33" t="s">
        <v>142</v>
      </c>
      <c r="C24" s="48"/>
      <c r="D24" s="48"/>
      <c r="E24" s="48"/>
      <c r="F24" s="48"/>
      <c r="G24" s="48"/>
      <c r="H24" s="48"/>
      <c r="I24" s="48"/>
      <c r="J24" s="48"/>
      <c r="K24" s="48"/>
      <c r="L24" s="48"/>
      <c r="M24" s="48"/>
      <c r="N24" s="45"/>
      <c r="O24" s="45"/>
      <c r="P24" s="45" t="s">
        <v>128</v>
      </c>
      <c r="Q24" s="45"/>
      <c r="R24" s="45"/>
      <c r="S24" s="45"/>
      <c r="T24" s="47"/>
      <c r="U24" s="48"/>
      <c r="V24" s="48"/>
      <c r="W24" s="48"/>
      <c r="X24" s="48"/>
      <c r="Y24" s="48"/>
      <c r="Z24" s="48"/>
      <c r="AA24" s="48"/>
      <c r="AB24" s="48"/>
      <c r="AC24" s="48"/>
      <c r="AD24" s="48"/>
      <c r="AE24" s="48"/>
      <c r="AF24" s="48"/>
      <c r="AG24" s="48"/>
      <c r="AH24" s="48"/>
      <c r="AI24" s="48"/>
      <c r="AJ24" s="48"/>
      <c r="AK24" s="45"/>
      <c r="AL24" s="126"/>
      <c r="AM24" s="74"/>
    </row>
    <row r="25" spans="1:39" ht="30" customHeight="1" x14ac:dyDescent="0.25">
      <c r="A25" s="282"/>
      <c r="B25" s="33" t="s">
        <v>143</v>
      </c>
      <c r="C25" s="48"/>
      <c r="D25" s="48"/>
      <c r="E25" s="48"/>
      <c r="F25" s="48"/>
      <c r="G25" s="48"/>
      <c r="H25" s="48"/>
      <c r="I25" s="48"/>
      <c r="J25" s="48"/>
      <c r="K25" s="48"/>
      <c r="L25" s="48"/>
      <c r="M25" s="48"/>
      <c r="N25" s="45"/>
      <c r="O25" s="45"/>
      <c r="P25" s="45" t="s">
        <v>128</v>
      </c>
      <c r="Q25" s="45"/>
      <c r="R25" s="45"/>
      <c r="S25" s="45"/>
      <c r="T25" s="47" t="s">
        <v>113</v>
      </c>
      <c r="U25" s="48"/>
      <c r="V25" s="48"/>
      <c r="W25" s="48"/>
      <c r="X25" s="48"/>
      <c r="Y25" s="48"/>
      <c r="Z25" s="48"/>
      <c r="AA25" s="48"/>
      <c r="AB25" s="48"/>
      <c r="AC25" s="48"/>
      <c r="AD25" s="48"/>
      <c r="AE25" s="48"/>
      <c r="AF25" s="48"/>
      <c r="AG25" s="48"/>
      <c r="AH25" s="48"/>
      <c r="AI25" s="48"/>
      <c r="AJ25" s="48"/>
      <c r="AK25" s="45"/>
      <c r="AL25" s="126"/>
      <c r="AM25" s="74"/>
    </row>
    <row r="26" spans="1:39" ht="30" customHeight="1" x14ac:dyDescent="0.25">
      <c r="A26" s="280" t="s">
        <v>144</v>
      </c>
      <c r="B26" s="33" t="s">
        <v>145</v>
      </c>
      <c r="C26" s="48"/>
      <c r="D26" s="48"/>
      <c r="E26" s="48"/>
      <c r="F26" s="48"/>
      <c r="G26" s="48"/>
      <c r="H26" s="48"/>
      <c r="I26" s="48"/>
      <c r="J26" s="48"/>
      <c r="K26" s="48"/>
      <c r="L26" s="48"/>
      <c r="M26" s="48"/>
      <c r="N26" s="45"/>
      <c r="O26" s="45"/>
      <c r="P26" s="45" t="s">
        <v>128</v>
      </c>
      <c r="Q26" s="45"/>
      <c r="R26" s="45"/>
      <c r="S26" s="45"/>
      <c r="T26" s="47"/>
      <c r="U26" s="48"/>
      <c r="V26" s="48"/>
      <c r="W26" s="48"/>
      <c r="X26" s="48"/>
      <c r="Y26" s="48"/>
      <c r="Z26" s="48"/>
      <c r="AA26" s="48"/>
      <c r="AB26" s="48"/>
      <c r="AC26" s="48"/>
      <c r="AD26" s="48"/>
      <c r="AE26" s="48"/>
      <c r="AF26" s="48"/>
      <c r="AG26" s="48"/>
      <c r="AH26" s="48"/>
      <c r="AI26" s="48"/>
      <c r="AJ26" s="48"/>
      <c r="AK26" s="45"/>
      <c r="AL26" s="126"/>
      <c r="AM26" s="74"/>
    </row>
    <row r="27" spans="1:39" ht="30" customHeight="1" x14ac:dyDescent="0.25">
      <c r="A27" s="281"/>
      <c r="B27" s="33" t="s">
        <v>146</v>
      </c>
      <c r="C27" s="48"/>
      <c r="D27" s="48"/>
      <c r="E27" s="48"/>
      <c r="F27" s="48"/>
      <c r="G27" s="48"/>
      <c r="H27" s="48"/>
      <c r="I27" s="48"/>
      <c r="J27" s="48"/>
      <c r="K27" s="48"/>
      <c r="L27" s="48"/>
      <c r="M27" s="48"/>
      <c r="N27" s="45"/>
      <c r="O27" s="45"/>
      <c r="P27" s="45"/>
      <c r="Q27" s="45"/>
      <c r="R27" s="45"/>
      <c r="S27" s="45" t="s">
        <v>128</v>
      </c>
      <c r="T27" s="47"/>
      <c r="U27" s="48"/>
      <c r="V27" s="48"/>
      <c r="W27" s="48"/>
      <c r="X27" s="48"/>
      <c r="Y27" s="48"/>
      <c r="Z27" s="48"/>
      <c r="AA27" s="48"/>
      <c r="AB27" s="48"/>
      <c r="AC27" s="48"/>
      <c r="AD27" s="48"/>
      <c r="AE27" s="48"/>
      <c r="AF27" s="48"/>
      <c r="AG27" s="48"/>
      <c r="AH27" s="48"/>
      <c r="AI27" s="48"/>
      <c r="AJ27" s="48"/>
      <c r="AK27" s="45"/>
      <c r="AL27" s="126"/>
      <c r="AM27" s="74"/>
    </row>
    <row r="28" spans="1:39" ht="30" customHeight="1" x14ac:dyDescent="0.25">
      <c r="A28" s="281"/>
      <c r="B28" s="33" t="s">
        <v>147</v>
      </c>
      <c r="C28" s="45"/>
      <c r="D28" s="45"/>
      <c r="E28" s="45"/>
      <c r="F28" s="45"/>
      <c r="G28" s="45"/>
      <c r="H28" s="45"/>
      <c r="I28" s="45"/>
      <c r="J28" s="45"/>
      <c r="K28" s="45"/>
      <c r="L28" s="45"/>
      <c r="M28" s="45"/>
      <c r="N28" s="45"/>
      <c r="O28" s="45"/>
      <c r="P28" s="45" t="s">
        <v>128</v>
      </c>
      <c r="Q28" s="45"/>
      <c r="R28" s="45"/>
      <c r="S28" s="45"/>
      <c r="T28" s="47" t="s">
        <v>113</v>
      </c>
      <c r="U28" s="45"/>
      <c r="V28" s="45"/>
      <c r="W28" s="45"/>
      <c r="X28" s="45"/>
      <c r="Y28" s="45"/>
      <c r="Z28" s="45"/>
      <c r="AA28" s="45"/>
      <c r="AB28" s="45"/>
      <c r="AC28" s="45"/>
      <c r="AD28" s="45"/>
      <c r="AE28" s="45"/>
      <c r="AF28" s="45"/>
      <c r="AG28" s="45"/>
      <c r="AH28" s="45"/>
      <c r="AI28" s="45"/>
      <c r="AJ28" s="45"/>
      <c r="AK28" s="45"/>
      <c r="AL28" s="126"/>
      <c r="AM28" s="74"/>
    </row>
    <row r="29" spans="1:39" ht="30" customHeight="1" x14ac:dyDescent="0.25">
      <c r="A29" s="281"/>
      <c r="B29" s="33" t="s">
        <v>148</v>
      </c>
      <c r="C29" s="45"/>
      <c r="D29" s="45"/>
      <c r="E29" s="45"/>
      <c r="F29" s="45"/>
      <c r="G29" s="45"/>
      <c r="H29" s="45"/>
      <c r="I29" s="45"/>
      <c r="J29" s="45"/>
      <c r="K29" s="45"/>
      <c r="L29" s="45"/>
      <c r="M29" s="45"/>
      <c r="N29" s="45"/>
      <c r="O29" s="45"/>
      <c r="P29" s="45"/>
      <c r="Q29" s="45" t="s">
        <v>128</v>
      </c>
      <c r="R29" s="45"/>
      <c r="S29" s="45"/>
      <c r="T29" s="47"/>
      <c r="U29" s="45"/>
      <c r="V29" s="45"/>
      <c r="W29" s="45"/>
      <c r="X29" s="45"/>
      <c r="Y29" s="45"/>
      <c r="Z29" s="45"/>
      <c r="AA29" s="45"/>
      <c r="AB29" s="45"/>
      <c r="AC29" s="45"/>
      <c r="AD29" s="45"/>
      <c r="AE29" s="45"/>
      <c r="AF29" s="45"/>
      <c r="AG29" s="45"/>
      <c r="AH29" s="45"/>
      <c r="AI29" s="45"/>
      <c r="AJ29" s="45"/>
      <c r="AK29" s="45"/>
      <c r="AL29" s="126"/>
      <c r="AM29" s="74"/>
    </row>
    <row r="30" spans="1:39" ht="30" customHeight="1" x14ac:dyDescent="0.25">
      <c r="A30" s="281"/>
      <c r="B30" s="33" t="s">
        <v>149</v>
      </c>
      <c r="C30" s="45"/>
      <c r="D30" s="45"/>
      <c r="E30" s="45"/>
      <c r="F30" s="45"/>
      <c r="G30" s="45"/>
      <c r="H30" s="45"/>
      <c r="I30" s="45"/>
      <c r="J30" s="45"/>
      <c r="K30" s="45"/>
      <c r="L30" s="45"/>
      <c r="M30" s="45"/>
      <c r="N30" s="45"/>
      <c r="O30" s="45"/>
      <c r="P30" s="45"/>
      <c r="Q30" s="45"/>
      <c r="R30" s="45"/>
      <c r="S30" s="45" t="s">
        <v>128</v>
      </c>
      <c r="T30" s="47"/>
      <c r="U30" s="45"/>
      <c r="V30" s="45"/>
      <c r="W30" s="45"/>
      <c r="X30" s="45"/>
      <c r="Y30" s="45"/>
      <c r="Z30" s="45"/>
      <c r="AA30" s="45"/>
      <c r="AB30" s="45"/>
      <c r="AC30" s="45"/>
      <c r="AD30" s="45"/>
      <c r="AE30" s="45"/>
      <c r="AF30" s="45"/>
      <c r="AG30" s="45"/>
      <c r="AH30" s="45"/>
      <c r="AI30" s="45"/>
      <c r="AJ30" s="45"/>
      <c r="AK30" s="45"/>
      <c r="AL30" s="126"/>
      <c r="AM30" s="74"/>
    </row>
    <row r="31" spans="1:39" ht="30" customHeight="1" x14ac:dyDescent="0.25">
      <c r="A31" s="281"/>
      <c r="B31" s="33" t="s">
        <v>150</v>
      </c>
      <c r="C31" s="45"/>
      <c r="D31" s="45"/>
      <c r="E31" s="45"/>
      <c r="F31" s="45"/>
      <c r="G31" s="45"/>
      <c r="H31" s="45"/>
      <c r="I31" s="45"/>
      <c r="J31" s="45"/>
      <c r="K31" s="45"/>
      <c r="L31" s="45"/>
      <c r="M31" s="45"/>
      <c r="N31" s="45"/>
      <c r="O31" s="45"/>
      <c r="P31" s="45"/>
      <c r="Q31" s="45"/>
      <c r="R31" s="45"/>
      <c r="S31" s="45" t="s">
        <v>128</v>
      </c>
      <c r="T31" s="47"/>
      <c r="U31" s="45"/>
      <c r="V31" s="45"/>
      <c r="W31" s="45"/>
      <c r="X31" s="45"/>
      <c r="Y31" s="45"/>
      <c r="Z31" s="45"/>
      <c r="AA31" s="45"/>
      <c r="AB31" s="45"/>
      <c r="AC31" s="45"/>
      <c r="AD31" s="45"/>
      <c r="AE31" s="45"/>
      <c r="AF31" s="45"/>
      <c r="AG31" s="45"/>
      <c r="AH31" s="45"/>
      <c r="AI31" s="45"/>
      <c r="AJ31" s="45"/>
      <c r="AK31" s="45"/>
      <c r="AL31" s="126"/>
      <c r="AM31" s="74"/>
    </row>
    <row r="32" spans="1:39" ht="30" customHeight="1" x14ac:dyDescent="0.25">
      <c r="A32" s="281"/>
      <c r="B32" s="33" t="s">
        <v>151</v>
      </c>
      <c r="C32" s="45"/>
      <c r="D32" s="45"/>
      <c r="E32" s="45"/>
      <c r="F32" s="45"/>
      <c r="G32" s="45"/>
      <c r="H32" s="45"/>
      <c r="I32" s="45"/>
      <c r="J32" s="45"/>
      <c r="K32" s="45"/>
      <c r="L32" s="45"/>
      <c r="M32" s="45"/>
      <c r="N32" s="45"/>
      <c r="O32" s="45"/>
      <c r="P32" s="45"/>
      <c r="Q32" s="45"/>
      <c r="R32" s="45"/>
      <c r="S32" s="45" t="s">
        <v>128</v>
      </c>
      <c r="T32" s="47"/>
      <c r="U32" s="45"/>
      <c r="V32" s="45"/>
      <c r="W32" s="45"/>
      <c r="X32" s="45"/>
      <c r="Y32" s="45"/>
      <c r="Z32" s="45"/>
      <c r="AA32" s="45"/>
      <c r="AB32" s="45"/>
      <c r="AC32" s="45"/>
      <c r="AD32" s="45"/>
      <c r="AE32" s="45"/>
      <c r="AF32" s="45"/>
      <c r="AG32" s="45"/>
      <c r="AH32" s="45"/>
      <c r="AI32" s="45"/>
      <c r="AJ32" s="45"/>
      <c r="AK32" s="45"/>
      <c r="AL32" s="126"/>
      <c r="AM32" s="74"/>
    </row>
    <row r="33" spans="1:39" ht="30" customHeight="1" x14ac:dyDescent="0.25">
      <c r="A33" s="281"/>
      <c r="B33" s="33" t="s">
        <v>152</v>
      </c>
      <c r="C33" s="45"/>
      <c r="D33" s="45"/>
      <c r="E33" s="45"/>
      <c r="F33" s="45"/>
      <c r="G33" s="45"/>
      <c r="H33" s="45"/>
      <c r="I33" s="45"/>
      <c r="J33" s="45"/>
      <c r="K33" s="45"/>
      <c r="L33" s="45"/>
      <c r="M33" s="45"/>
      <c r="N33" s="45"/>
      <c r="O33" s="45"/>
      <c r="P33" s="45"/>
      <c r="Q33" s="45" t="s">
        <v>128</v>
      </c>
      <c r="R33" s="45"/>
      <c r="S33" s="45"/>
      <c r="T33" s="47" t="s">
        <v>112</v>
      </c>
      <c r="U33" s="45"/>
      <c r="V33" s="45"/>
      <c r="W33" s="45"/>
      <c r="X33" s="45"/>
      <c r="Y33" s="45"/>
      <c r="Z33" s="45"/>
      <c r="AA33" s="45"/>
      <c r="AB33" s="45"/>
      <c r="AC33" s="45"/>
      <c r="AD33" s="45"/>
      <c r="AE33" s="45"/>
      <c r="AF33" s="45"/>
      <c r="AG33" s="45"/>
      <c r="AH33" s="45"/>
      <c r="AI33" s="45"/>
      <c r="AJ33" s="45"/>
      <c r="AK33" s="45"/>
      <c r="AL33" s="126"/>
      <c r="AM33" s="74"/>
    </row>
    <row r="34" spans="1:39" ht="30" customHeight="1" x14ac:dyDescent="0.25">
      <c r="A34" s="281"/>
      <c r="B34" s="33" t="s">
        <v>153</v>
      </c>
      <c r="C34" s="45"/>
      <c r="D34" s="45"/>
      <c r="E34" s="45"/>
      <c r="F34" s="45"/>
      <c r="G34" s="45"/>
      <c r="H34" s="45"/>
      <c r="I34" s="45"/>
      <c r="J34" s="45"/>
      <c r="K34" s="45"/>
      <c r="L34" s="45"/>
      <c r="M34" s="45"/>
      <c r="N34" s="45"/>
      <c r="O34" s="45"/>
      <c r="P34" s="45"/>
      <c r="Q34" s="45"/>
      <c r="R34" s="45"/>
      <c r="S34" s="45" t="s">
        <v>128</v>
      </c>
      <c r="T34" s="47"/>
      <c r="U34" s="45"/>
      <c r="V34" s="45"/>
      <c r="W34" s="45"/>
      <c r="X34" s="45"/>
      <c r="Y34" s="45"/>
      <c r="Z34" s="45"/>
      <c r="AA34" s="45"/>
      <c r="AB34" s="45"/>
      <c r="AC34" s="45"/>
      <c r="AD34" s="45"/>
      <c r="AE34" s="45"/>
      <c r="AF34" s="45"/>
      <c r="AG34" s="45"/>
      <c r="AH34" s="45"/>
      <c r="AI34" s="45"/>
      <c r="AJ34" s="45"/>
      <c r="AK34" s="45"/>
      <c r="AL34" s="126"/>
      <c r="AM34" s="74"/>
    </row>
    <row r="35" spans="1:39" ht="30" customHeight="1" x14ac:dyDescent="0.25">
      <c r="A35" s="281"/>
      <c r="B35" s="33" t="s">
        <v>154</v>
      </c>
      <c r="C35" s="45"/>
      <c r="D35" s="45"/>
      <c r="E35" s="45"/>
      <c r="F35" s="45"/>
      <c r="G35" s="45"/>
      <c r="H35" s="45"/>
      <c r="I35" s="45"/>
      <c r="J35" s="45"/>
      <c r="K35" s="45"/>
      <c r="L35" s="45"/>
      <c r="M35" s="45"/>
      <c r="N35" s="45"/>
      <c r="O35" s="45"/>
      <c r="P35" s="45"/>
      <c r="Q35" s="45"/>
      <c r="R35" s="45"/>
      <c r="S35" s="45" t="s">
        <v>128</v>
      </c>
      <c r="T35" s="47"/>
      <c r="U35" s="45"/>
      <c r="V35" s="45"/>
      <c r="W35" s="45"/>
      <c r="X35" s="45"/>
      <c r="Y35" s="45"/>
      <c r="Z35" s="45"/>
      <c r="AA35" s="45"/>
      <c r="AB35" s="45"/>
      <c r="AC35" s="45"/>
      <c r="AD35" s="45"/>
      <c r="AE35" s="45"/>
      <c r="AF35" s="45"/>
      <c r="AG35" s="45"/>
      <c r="AH35" s="45"/>
      <c r="AI35" s="45"/>
      <c r="AJ35" s="45"/>
      <c r="AK35" s="45"/>
      <c r="AL35" s="126"/>
      <c r="AM35" s="74"/>
    </row>
    <row r="36" spans="1:39" ht="30" customHeight="1" x14ac:dyDescent="0.25">
      <c r="A36" s="281"/>
      <c r="B36" s="33" t="s">
        <v>155</v>
      </c>
      <c r="C36" s="45"/>
      <c r="D36" s="45"/>
      <c r="E36" s="45"/>
      <c r="F36" s="45"/>
      <c r="G36" s="45"/>
      <c r="H36" s="45"/>
      <c r="I36" s="45"/>
      <c r="J36" s="45"/>
      <c r="K36" s="45"/>
      <c r="L36" s="45"/>
      <c r="M36" s="45"/>
      <c r="N36" s="45"/>
      <c r="O36" s="45"/>
      <c r="P36" s="45"/>
      <c r="Q36" s="45"/>
      <c r="R36" s="45"/>
      <c r="S36" s="45" t="s">
        <v>128</v>
      </c>
      <c r="T36" s="47"/>
      <c r="U36" s="45"/>
      <c r="V36" s="45"/>
      <c r="W36" s="45"/>
      <c r="X36" s="45"/>
      <c r="Y36" s="45"/>
      <c r="Z36" s="45"/>
      <c r="AA36" s="45"/>
      <c r="AB36" s="45"/>
      <c r="AC36" s="45"/>
      <c r="AD36" s="45"/>
      <c r="AE36" s="45"/>
      <c r="AF36" s="45"/>
      <c r="AG36" s="45"/>
      <c r="AH36" s="45"/>
      <c r="AI36" s="45"/>
      <c r="AJ36" s="45"/>
      <c r="AK36" s="45"/>
      <c r="AL36" s="126"/>
      <c r="AM36" s="74"/>
    </row>
    <row r="37" spans="1:39" ht="30" customHeight="1" x14ac:dyDescent="0.25">
      <c r="A37" s="281"/>
      <c r="B37" s="33" t="s">
        <v>156</v>
      </c>
      <c r="C37" s="45"/>
      <c r="D37" s="45"/>
      <c r="E37" s="45"/>
      <c r="F37" s="45"/>
      <c r="G37" s="45"/>
      <c r="H37" s="45"/>
      <c r="I37" s="45"/>
      <c r="J37" s="45"/>
      <c r="K37" s="45"/>
      <c r="L37" s="45"/>
      <c r="M37" s="45"/>
      <c r="N37" s="45"/>
      <c r="O37" s="45"/>
      <c r="P37" s="45"/>
      <c r="Q37" s="45"/>
      <c r="R37" s="45"/>
      <c r="S37" s="45" t="s">
        <v>128</v>
      </c>
      <c r="T37" s="47"/>
      <c r="U37" s="45"/>
      <c r="V37" s="45"/>
      <c r="W37" s="45"/>
      <c r="X37" s="45"/>
      <c r="Y37" s="45"/>
      <c r="Z37" s="45"/>
      <c r="AA37" s="45"/>
      <c r="AB37" s="45"/>
      <c r="AC37" s="45"/>
      <c r="AD37" s="45"/>
      <c r="AE37" s="45"/>
      <c r="AF37" s="45"/>
      <c r="AG37" s="45"/>
      <c r="AH37" s="45"/>
      <c r="AI37" s="45"/>
      <c r="AJ37" s="45"/>
      <c r="AK37" s="45"/>
      <c r="AL37" s="126"/>
      <c r="AM37" s="74"/>
    </row>
    <row r="38" spans="1:39" ht="30" customHeight="1" x14ac:dyDescent="0.25">
      <c r="A38" s="281"/>
      <c r="B38" s="33" t="s">
        <v>157</v>
      </c>
      <c r="C38" s="45"/>
      <c r="D38" s="45"/>
      <c r="E38" s="45"/>
      <c r="F38" s="45"/>
      <c r="G38" s="45"/>
      <c r="H38" s="45"/>
      <c r="I38" s="45"/>
      <c r="J38" s="45"/>
      <c r="K38" s="45"/>
      <c r="L38" s="45"/>
      <c r="M38" s="45"/>
      <c r="N38" s="45"/>
      <c r="O38" s="45"/>
      <c r="P38" s="45"/>
      <c r="Q38" s="45"/>
      <c r="R38" s="45"/>
      <c r="S38" s="45" t="s">
        <v>128</v>
      </c>
      <c r="T38" s="47"/>
      <c r="U38" s="45"/>
      <c r="V38" s="45"/>
      <c r="W38" s="45"/>
      <c r="X38" s="45"/>
      <c r="Y38" s="45"/>
      <c r="Z38" s="45"/>
      <c r="AA38" s="45"/>
      <c r="AB38" s="45"/>
      <c r="AC38" s="45"/>
      <c r="AD38" s="45"/>
      <c r="AE38" s="45"/>
      <c r="AF38" s="45"/>
      <c r="AG38" s="45"/>
      <c r="AH38" s="45"/>
      <c r="AI38" s="45"/>
      <c r="AJ38" s="45"/>
      <c r="AK38" s="45"/>
      <c r="AL38" s="126"/>
      <c r="AM38" s="74"/>
    </row>
    <row r="39" spans="1:39" ht="30" customHeight="1" x14ac:dyDescent="0.25">
      <c r="A39" s="281"/>
      <c r="B39" s="33" t="s">
        <v>158</v>
      </c>
      <c r="C39" s="45"/>
      <c r="D39" s="45"/>
      <c r="E39" s="45"/>
      <c r="F39" s="45"/>
      <c r="G39" s="45"/>
      <c r="H39" s="45"/>
      <c r="I39" s="45"/>
      <c r="J39" s="45"/>
      <c r="K39" s="45"/>
      <c r="L39" s="45"/>
      <c r="M39" s="45"/>
      <c r="N39" s="45"/>
      <c r="O39" s="45"/>
      <c r="P39" s="45"/>
      <c r="Q39" s="45"/>
      <c r="R39" s="45"/>
      <c r="S39" s="45" t="s">
        <v>128</v>
      </c>
      <c r="T39" s="47"/>
      <c r="U39" s="45"/>
      <c r="V39" s="45"/>
      <c r="W39" s="45"/>
      <c r="X39" s="45"/>
      <c r="Y39" s="45"/>
      <c r="Z39" s="45"/>
      <c r="AA39" s="45"/>
      <c r="AB39" s="45"/>
      <c r="AC39" s="45"/>
      <c r="AD39" s="45"/>
      <c r="AE39" s="45"/>
      <c r="AF39" s="45"/>
      <c r="AG39" s="45"/>
      <c r="AH39" s="45"/>
      <c r="AI39" s="45"/>
      <c r="AJ39" s="45"/>
      <c r="AK39" s="45"/>
      <c r="AL39" s="126"/>
      <c r="AM39" s="74"/>
    </row>
    <row r="40" spans="1:39" ht="30" customHeight="1" x14ac:dyDescent="0.25">
      <c r="A40" s="282"/>
      <c r="B40" s="33" t="s">
        <v>159</v>
      </c>
      <c r="C40" s="45"/>
      <c r="D40" s="45"/>
      <c r="E40" s="45"/>
      <c r="F40" s="45"/>
      <c r="G40" s="45"/>
      <c r="H40" s="45"/>
      <c r="I40" s="45"/>
      <c r="J40" s="45"/>
      <c r="K40" s="45"/>
      <c r="L40" s="45"/>
      <c r="M40" s="45"/>
      <c r="N40" s="45"/>
      <c r="O40" s="45"/>
      <c r="P40" s="45"/>
      <c r="Q40" s="45"/>
      <c r="R40" s="45"/>
      <c r="S40" s="45" t="s">
        <v>128</v>
      </c>
      <c r="T40" s="47"/>
      <c r="U40" s="45"/>
      <c r="V40" s="45"/>
      <c r="W40" s="45"/>
      <c r="X40" s="45"/>
      <c r="Y40" s="45"/>
      <c r="Z40" s="45"/>
      <c r="AA40" s="45"/>
      <c r="AB40" s="45"/>
      <c r="AC40" s="45"/>
      <c r="AD40" s="45"/>
      <c r="AE40" s="45"/>
      <c r="AF40" s="45"/>
      <c r="AG40" s="45"/>
      <c r="AH40" s="45"/>
      <c r="AI40" s="45"/>
      <c r="AJ40" s="45"/>
      <c r="AK40" s="45"/>
      <c r="AL40" s="126"/>
      <c r="AM40" s="74"/>
    </row>
    <row r="41" spans="1:39" ht="30" customHeight="1" x14ac:dyDescent="0.25">
      <c r="A41" s="280" t="s">
        <v>160</v>
      </c>
      <c r="B41" s="33" t="s">
        <v>161</v>
      </c>
      <c r="C41" s="48" t="s">
        <v>162</v>
      </c>
      <c r="D41" s="48"/>
      <c r="E41" s="48"/>
      <c r="F41" s="48"/>
      <c r="G41" s="48"/>
      <c r="H41" s="48"/>
      <c r="I41" s="48"/>
      <c r="J41" s="48"/>
      <c r="K41" s="48"/>
      <c r="L41" s="48"/>
      <c r="M41" s="48"/>
      <c r="N41" s="45"/>
      <c r="O41" s="45"/>
      <c r="P41" s="45"/>
      <c r="Q41" s="45"/>
      <c r="R41" s="45"/>
      <c r="S41" s="45" t="s">
        <v>128</v>
      </c>
      <c r="T41" s="47"/>
      <c r="U41" s="48"/>
      <c r="V41" s="48"/>
      <c r="W41" s="48"/>
      <c r="X41" s="48"/>
      <c r="Y41" s="48"/>
      <c r="Z41" s="48"/>
      <c r="AA41" s="48"/>
      <c r="AB41" s="48"/>
      <c r="AC41" s="48"/>
      <c r="AD41" s="48"/>
      <c r="AE41" s="48"/>
      <c r="AF41" s="48"/>
      <c r="AG41" s="48"/>
      <c r="AH41" s="48"/>
      <c r="AI41" s="48"/>
      <c r="AJ41" s="48"/>
      <c r="AK41" s="45"/>
      <c r="AL41" s="126"/>
      <c r="AM41" s="74"/>
    </row>
    <row r="42" spans="1:39" ht="30" customHeight="1" x14ac:dyDescent="0.25">
      <c r="A42" s="281"/>
      <c r="B42" s="33" t="s">
        <v>163</v>
      </c>
      <c r="C42" s="48" t="s">
        <v>162</v>
      </c>
      <c r="D42" s="48"/>
      <c r="E42" s="48"/>
      <c r="F42" s="48"/>
      <c r="G42" s="48"/>
      <c r="H42" s="48"/>
      <c r="I42" s="48"/>
      <c r="J42" s="48"/>
      <c r="K42" s="48"/>
      <c r="L42" s="48"/>
      <c r="M42" s="48"/>
      <c r="N42" s="45"/>
      <c r="O42" s="45"/>
      <c r="P42" s="45"/>
      <c r="Q42" s="45"/>
      <c r="R42" s="45"/>
      <c r="S42" s="45" t="s">
        <v>128</v>
      </c>
      <c r="T42" s="47"/>
      <c r="U42" s="48"/>
      <c r="V42" s="48"/>
      <c r="W42" s="48"/>
      <c r="X42" s="48"/>
      <c r="Y42" s="48"/>
      <c r="Z42" s="48"/>
      <c r="AA42" s="48"/>
      <c r="AB42" s="48"/>
      <c r="AC42" s="48"/>
      <c r="AD42" s="48"/>
      <c r="AE42" s="48"/>
      <c r="AF42" s="48"/>
      <c r="AG42" s="48"/>
      <c r="AH42" s="48"/>
      <c r="AI42" s="48"/>
      <c r="AJ42" s="48"/>
      <c r="AK42" s="45"/>
      <c r="AL42" s="126"/>
      <c r="AM42" s="74"/>
    </row>
    <row r="43" spans="1:39" ht="30" customHeight="1" x14ac:dyDescent="0.25">
      <c r="A43" s="281"/>
      <c r="B43" s="33" t="s">
        <v>164</v>
      </c>
      <c r="C43" s="48" t="s">
        <v>162</v>
      </c>
      <c r="D43" s="48"/>
      <c r="E43" s="48"/>
      <c r="F43" s="48"/>
      <c r="G43" s="48"/>
      <c r="H43" s="48"/>
      <c r="I43" s="48"/>
      <c r="J43" s="48"/>
      <c r="K43" s="48"/>
      <c r="L43" s="48"/>
      <c r="M43" s="48"/>
      <c r="N43" s="45"/>
      <c r="O43" s="45"/>
      <c r="P43" s="45"/>
      <c r="Q43" s="45"/>
      <c r="R43" s="45"/>
      <c r="S43" s="45" t="s">
        <v>128</v>
      </c>
      <c r="T43" s="47"/>
      <c r="U43" s="48"/>
      <c r="V43" s="48"/>
      <c r="W43" s="48"/>
      <c r="X43" s="48"/>
      <c r="Y43" s="48"/>
      <c r="Z43" s="48"/>
      <c r="AA43" s="48"/>
      <c r="AB43" s="48"/>
      <c r="AC43" s="48"/>
      <c r="AD43" s="48"/>
      <c r="AE43" s="48"/>
      <c r="AF43" s="48"/>
      <c r="AG43" s="48"/>
      <c r="AH43" s="48"/>
      <c r="AI43" s="48"/>
      <c r="AJ43" s="48"/>
      <c r="AK43" s="45"/>
      <c r="AL43" s="126"/>
      <c r="AM43" s="74"/>
    </row>
    <row r="44" spans="1:39" ht="30" customHeight="1" x14ac:dyDescent="0.25">
      <c r="A44" s="281"/>
      <c r="B44" s="33" t="s">
        <v>165</v>
      </c>
      <c r="C44" s="48"/>
      <c r="D44" s="45"/>
      <c r="E44" s="45"/>
      <c r="F44" s="45"/>
      <c r="G44" s="45"/>
      <c r="H44" s="45"/>
      <c r="I44" s="45"/>
      <c r="J44" s="45"/>
      <c r="K44" s="45"/>
      <c r="L44" s="45"/>
      <c r="M44" s="45"/>
      <c r="N44" s="45"/>
      <c r="O44" s="45"/>
      <c r="P44" s="45"/>
      <c r="Q44" s="45"/>
      <c r="R44" s="45" t="s">
        <v>128</v>
      </c>
      <c r="S44" s="45"/>
      <c r="T44" s="47"/>
      <c r="U44" s="45"/>
      <c r="V44" s="45"/>
      <c r="W44" s="45"/>
      <c r="X44" s="45"/>
      <c r="Y44" s="45"/>
      <c r="Z44" s="45"/>
      <c r="AA44" s="45"/>
      <c r="AB44" s="45"/>
      <c r="AC44" s="45"/>
      <c r="AD44" s="45"/>
      <c r="AE44" s="45"/>
      <c r="AF44" s="45"/>
      <c r="AG44" s="45"/>
      <c r="AH44" s="45"/>
      <c r="AI44" s="45"/>
      <c r="AJ44" s="45"/>
      <c r="AK44" s="45"/>
      <c r="AL44" s="126"/>
      <c r="AM44" s="74"/>
    </row>
    <row r="45" spans="1:39" ht="30" customHeight="1" x14ac:dyDescent="0.25">
      <c r="A45" s="281"/>
      <c r="B45" s="33" t="s">
        <v>166</v>
      </c>
      <c r="C45" s="48"/>
      <c r="D45" s="45"/>
      <c r="E45" s="45"/>
      <c r="F45" s="45"/>
      <c r="G45" s="45"/>
      <c r="H45" s="45"/>
      <c r="I45" s="45"/>
      <c r="J45" s="45"/>
      <c r="K45" s="45"/>
      <c r="L45" s="45"/>
      <c r="M45" s="45"/>
      <c r="N45" s="45"/>
      <c r="O45" s="45"/>
      <c r="P45" s="45"/>
      <c r="Q45" s="45"/>
      <c r="R45" s="45"/>
      <c r="S45" s="45" t="s">
        <v>128</v>
      </c>
      <c r="T45" s="47"/>
      <c r="U45" s="45"/>
      <c r="V45" s="45"/>
      <c r="W45" s="45"/>
      <c r="X45" s="45"/>
      <c r="Y45" s="45"/>
      <c r="Z45" s="45"/>
      <c r="AA45" s="45"/>
      <c r="AB45" s="45"/>
      <c r="AC45" s="45"/>
      <c r="AD45" s="45"/>
      <c r="AE45" s="45"/>
      <c r="AF45" s="45"/>
      <c r="AG45" s="45"/>
      <c r="AH45" s="45"/>
      <c r="AI45" s="45"/>
      <c r="AJ45" s="45"/>
      <c r="AK45" s="45"/>
      <c r="AL45" s="126"/>
      <c r="AM45" s="74"/>
    </row>
    <row r="46" spans="1:39" ht="30" customHeight="1" x14ac:dyDescent="0.25">
      <c r="A46" s="281"/>
      <c r="B46" s="33" t="s">
        <v>167</v>
      </c>
      <c r="C46" s="48"/>
      <c r="D46" s="45"/>
      <c r="E46" s="45"/>
      <c r="F46" s="45"/>
      <c r="G46" s="45"/>
      <c r="H46" s="45"/>
      <c r="I46" s="45"/>
      <c r="J46" s="45"/>
      <c r="K46" s="45"/>
      <c r="L46" s="45"/>
      <c r="M46" s="45"/>
      <c r="N46" s="45"/>
      <c r="O46" s="45"/>
      <c r="P46" s="45"/>
      <c r="Q46" s="45"/>
      <c r="R46" s="45" t="s">
        <v>128</v>
      </c>
      <c r="S46" s="45"/>
      <c r="T46" s="47"/>
      <c r="U46" s="45"/>
      <c r="V46" s="45"/>
      <c r="W46" s="45"/>
      <c r="X46" s="45"/>
      <c r="Y46" s="45"/>
      <c r="Z46" s="45"/>
      <c r="AA46" s="45"/>
      <c r="AB46" s="45"/>
      <c r="AC46" s="45"/>
      <c r="AD46" s="45"/>
      <c r="AE46" s="45"/>
      <c r="AF46" s="45"/>
      <c r="AG46" s="45"/>
      <c r="AH46" s="45"/>
      <c r="AI46" s="45"/>
      <c r="AJ46" s="45"/>
      <c r="AK46" s="45"/>
      <c r="AL46" s="126"/>
      <c r="AM46" s="74"/>
    </row>
    <row r="47" spans="1:39" ht="30" customHeight="1" x14ac:dyDescent="0.25">
      <c r="A47" s="281"/>
      <c r="B47" s="33" t="s">
        <v>168</v>
      </c>
      <c r="C47" s="48"/>
      <c r="D47" s="45"/>
      <c r="E47" s="45"/>
      <c r="F47" s="45"/>
      <c r="G47" s="45"/>
      <c r="H47" s="45"/>
      <c r="I47" s="45"/>
      <c r="J47" s="45"/>
      <c r="K47" s="45"/>
      <c r="L47" s="45"/>
      <c r="M47" s="45"/>
      <c r="N47" s="45"/>
      <c r="O47" s="45"/>
      <c r="P47" s="45"/>
      <c r="Q47" s="45"/>
      <c r="R47" s="45"/>
      <c r="S47" s="45" t="s">
        <v>128</v>
      </c>
      <c r="T47" s="47"/>
      <c r="U47" s="45"/>
      <c r="V47" s="45"/>
      <c r="W47" s="45"/>
      <c r="X47" s="45"/>
      <c r="Y47" s="45"/>
      <c r="Z47" s="45"/>
      <c r="AA47" s="45"/>
      <c r="AB47" s="45"/>
      <c r="AC47" s="45"/>
      <c r="AD47" s="45"/>
      <c r="AE47" s="45"/>
      <c r="AF47" s="45"/>
      <c r="AG47" s="45"/>
      <c r="AH47" s="45"/>
      <c r="AI47" s="45"/>
      <c r="AJ47" s="45"/>
      <c r="AK47" s="45"/>
      <c r="AL47" s="126"/>
      <c r="AM47" s="74"/>
    </row>
    <row r="48" spans="1:39" ht="30" customHeight="1" x14ac:dyDescent="0.25">
      <c r="A48" s="281"/>
      <c r="B48" s="33" t="s">
        <v>169</v>
      </c>
      <c r="C48" s="48"/>
      <c r="D48" s="45"/>
      <c r="E48" s="45"/>
      <c r="F48" s="45"/>
      <c r="G48" s="45"/>
      <c r="H48" s="45"/>
      <c r="I48" s="45"/>
      <c r="J48" s="45"/>
      <c r="K48" s="45"/>
      <c r="L48" s="45"/>
      <c r="M48" s="45"/>
      <c r="N48" s="45"/>
      <c r="O48" s="45"/>
      <c r="P48" s="45"/>
      <c r="Q48" s="45"/>
      <c r="R48" s="45" t="s">
        <v>128</v>
      </c>
      <c r="S48" s="45"/>
      <c r="T48" s="47"/>
      <c r="U48" s="45"/>
      <c r="V48" s="45"/>
      <c r="W48" s="45"/>
      <c r="X48" s="45"/>
      <c r="Y48" s="45"/>
      <c r="Z48" s="45"/>
      <c r="AA48" s="45"/>
      <c r="AB48" s="45"/>
      <c r="AC48" s="45"/>
      <c r="AD48" s="45"/>
      <c r="AE48" s="45"/>
      <c r="AF48" s="45"/>
      <c r="AG48" s="45"/>
      <c r="AH48" s="45"/>
      <c r="AI48" s="45"/>
      <c r="AJ48" s="45"/>
      <c r="AK48" s="45"/>
      <c r="AL48" s="126"/>
      <c r="AM48" s="74"/>
    </row>
    <row r="49" spans="1:39" ht="30" customHeight="1" x14ac:dyDescent="0.25">
      <c r="A49" s="281"/>
      <c r="B49" s="33" t="s">
        <v>170</v>
      </c>
      <c r="C49" s="48" t="s">
        <v>162</v>
      </c>
      <c r="D49" s="45"/>
      <c r="E49" s="45"/>
      <c r="F49" s="45"/>
      <c r="G49" s="45"/>
      <c r="H49" s="45"/>
      <c r="I49" s="45"/>
      <c r="J49" s="45"/>
      <c r="K49" s="45"/>
      <c r="L49" s="45"/>
      <c r="M49" s="45"/>
      <c r="N49" s="45"/>
      <c r="O49" s="45"/>
      <c r="P49" s="45"/>
      <c r="Q49" s="45"/>
      <c r="R49" s="45"/>
      <c r="S49" s="45" t="s">
        <v>128</v>
      </c>
      <c r="T49" s="47"/>
      <c r="U49" s="45"/>
      <c r="V49" s="45"/>
      <c r="W49" s="45"/>
      <c r="X49" s="45"/>
      <c r="Y49" s="45"/>
      <c r="Z49" s="45"/>
      <c r="AA49" s="45"/>
      <c r="AB49" s="45"/>
      <c r="AC49" s="45"/>
      <c r="AD49" s="45"/>
      <c r="AE49" s="45"/>
      <c r="AF49" s="45"/>
      <c r="AG49" s="45"/>
      <c r="AH49" s="45"/>
      <c r="AI49" s="45"/>
      <c r="AJ49" s="45"/>
      <c r="AK49" s="45"/>
      <c r="AL49" s="126"/>
      <c r="AM49" s="74"/>
    </row>
    <row r="50" spans="1:39" ht="30" customHeight="1" x14ac:dyDescent="0.25">
      <c r="A50" s="281"/>
      <c r="B50" s="33" t="s">
        <v>171</v>
      </c>
      <c r="C50" s="48"/>
      <c r="D50" s="45"/>
      <c r="E50" s="45"/>
      <c r="F50" s="45"/>
      <c r="G50" s="45"/>
      <c r="H50" s="45"/>
      <c r="I50" s="45"/>
      <c r="J50" s="45"/>
      <c r="K50" s="45"/>
      <c r="L50" s="45"/>
      <c r="M50" s="45"/>
      <c r="N50" s="45"/>
      <c r="O50" s="45"/>
      <c r="P50" s="45"/>
      <c r="Q50" s="45"/>
      <c r="R50" s="45" t="s">
        <v>128</v>
      </c>
      <c r="S50" s="45"/>
      <c r="T50" s="47"/>
      <c r="U50" s="45"/>
      <c r="V50" s="45"/>
      <c r="W50" s="45"/>
      <c r="X50" s="45"/>
      <c r="Y50" s="45"/>
      <c r="Z50" s="45"/>
      <c r="AA50" s="45"/>
      <c r="AB50" s="45"/>
      <c r="AC50" s="45"/>
      <c r="AD50" s="45"/>
      <c r="AE50" s="45"/>
      <c r="AF50" s="45"/>
      <c r="AG50" s="45"/>
      <c r="AH50" s="45"/>
      <c r="AI50" s="45"/>
      <c r="AJ50" s="45"/>
      <c r="AK50" s="45"/>
      <c r="AL50" s="126"/>
      <c r="AM50" s="74"/>
    </row>
    <row r="51" spans="1:39" ht="30" customHeight="1" x14ac:dyDescent="0.25">
      <c r="A51" s="281"/>
      <c r="B51" s="33" t="s">
        <v>172</v>
      </c>
      <c r="C51" s="48"/>
      <c r="D51" s="45"/>
      <c r="E51" s="45"/>
      <c r="F51" s="45"/>
      <c r="G51" s="45"/>
      <c r="H51" s="45"/>
      <c r="I51" s="45"/>
      <c r="J51" s="45"/>
      <c r="K51" s="45"/>
      <c r="L51" s="45"/>
      <c r="M51" s="45"/>
      <c r="N51" s="45"/>
      <c r="O51" s="45"/>
      <c r="P51" s="45"/>
      <c r="Q51" s="45"/>
      <c r="R51" s="45" t="s">
        <v>128</v>
      </c>
      <c r="S51" s="45"/>
      <c r="T51" s="47"/>
      <c r="U51" s="45"/>
      <c r="V51" s="45"/>
      <c r="W51" s="45"/>
      <c r="X51" s="45"/>
      <c r="Y51" s="45"/>
      <c r="Z51" s="45"/>
      <c r="AA51" s="45"/>
      <c r="AB51" s="45"/>
      <c r="AC51" s="45"/>
      <c r="AD51" s="45"/>
      <c r="AE51" s="45"/>
      <c r="AF51" s="45"/>
      <c r="AG51" s="45"/>
      <c r="AH51" s="45"/>
      <c r="AI51" s="45"/>
      <c r="AJ51" s="45"/>
      <c r="AK51" s="45"/>
      <c r="AL51" s="126"/>
      <c r="AM51" s="74"/>
    </row>
    <row r="52" spans="1:39" ht="30" customHeight="1" x14ac:dyDescent="0.25">
      <c r="A52" s="281"/>
      <c r="B52" s="33" t="s">
        <v>173</v>
      </c>
      <c r="C52" s="48"/>
      <c r="D52" s="45"/>
      <c r="E52" s="45"/>
      <c r="F52" s="45"/>
      <c r="G52" s="45"/>
      <c r="H52" s="45"/>
      <c r="I52" s="45"/>
      <c r="J52" s="45"/>
      <c r="K52" s="45"/>
      <c r="L52" s="45"/>
      <c r="M52" s="45"/>
      <c r="N52" s="45"/>
      <c r="O52" s="45"/>
      <c r="P52" s="45"/>
      <c r="Q52" s="45"/>
      <c r="R52" s="45"/>
      <c r="S52" s="45" t="s">
        <v>128</v>
      </c>
      <c r="T52" s="47"/>
      <c r="U52" s="45"/>
      <c r="V52" s="45"/>
      <c r="W52" s="45"/>
      <c r="X52" s="45"/>
      <c r="Y52" s="45"/>
      <c r="Z52" s="45"/>
      <c r="AA52" s="45"/>
      <c r="AB52" s="45"/>
      <c r="AC52" s="45"/>
      <c r="AD52" s="45"/>
      <c r="AE52" s="45"/>
      <c r="AF52" s="45"/>
      <c r="AG52" s="45"/>
      <c r="AH52" s="45"/>
      <c r="AI52" s="45"/>
      <c r="AJ52" s="45"/>
      <c r="AK52" s="45"/>
      <c r="AL52" s="126"/>
      <c r="AM52" s="74"/>
    </row>
    <row r="53" spans="1:39" ht="30" customHeight="1" x14ac:dyDescent="0.25">
      <c r="A53" s="281"/>
      <c r="B53" s="33" t="s">
        <v>174</v>
      </c>
      <c r="C53" s="48"/>
      <c r="D53" s="45"/>
      <c r="E53" s="45"/>
      <c r="F53" s="45"/>
      <c r="G53" s="45"/>
      <c r="H53" s="45"/>
      <c r="I53" s="45"/>
      <c r="J53" s="45"/>
      <c r="K53" s="45"/>
      <c r="L53" s="45"/>
      <c r="M53" s="45"/>
      <c r="N53" s="45"/>
      <c r="O53" s="45"/>
      <c r="P53" s="45"/>
      <c r="Q53" s="45"/>
      <c r="R53" s="45" t="s">
        <v>128</v>
      </c>
      <c r="S53" s="45"/>
      <c r="T53" s="47"/>
      <c r="U53" s="45"/>
      <c r="V53" s="45"/>
      <c r="W53" s="45"/>
      <c r="X53" s="45"/>
      <c r="Y53" s="45"/>
      <c r="Z53" s="45"/>
      <c r="AA53" s="45"/>
      <c r="AB53" s="45"/>
      <c r="AC53" s="45"/>
      <c r="AD53" s="45"/>
      <c r="AE53" s="45"/>
      <c r="AF53" s="45"/>
      <c r="AG53" s="45"/>
      <c r="AH53" s="45"/>
      <c r="AI53" s="45"/>
      <c r="AJ53" s="45"/>
      <c r="AK53" s="45"/>
      <c r="AL53" s="126"/>
      <c r="AM53" s="74"/>
    </row>
    <row r="54" spans="1:39" ht="30" customHeight="1" x14ac:dyDescent="0.25">
      <c r="A54" s="281"/>
      <c r="B54" s="33" t="s">
        <v>175</v>
      </c>
      <c r="C54" s="48"/>
      <c r="D54" s="45"/>
      <c r="E54" s="45"/>
      <c r="F54" s="45"/>
      <c r="G54" s="45"/>
      <c r="H54" s="45"/>
      <c r="I54" s="45"/>
      <c r="J54" s="45"/>
      <c r="K54" s="45"/>
      <c r="L54" s="45"/>
      <c r="M54" s="45"/>
      <c r="N54" s="45"/>
      <c r="O54" s="45"/>
      <c r="P54" s="45"/>
      <c r="Q54" s="45"/>
      <c r="R54" s="45" t="s">
        <v>128</v>
      </c>
      <c r="S54" s="45"/>
      <c r="T54" s="47"/>
      <c r="U54" s="45"/>
      <c r="V54" s="45"/>
      <c r="W54" s="45"/>
      <c r="X54" s="45"/>
      <c r="Y54" s="45"/>
      <c r="Z54" s="45"/>
      <c r="AA54" s="45"/>
      <c r="AB54" s="45"/>
      <c r="AC54" s="45"/>
      <c r="AD54" s="45"/>
      <c r="AE54" s="45"/>
      <c r="AF54" s="45"/>
      <c r="AG54" s="45"/>
      <c r="AH54" s="45"/>
      <c r="AI54" s="45"/>
      <c r="AJ54" s="45"/>
      <c r="AK54" s="45"/>
      <c r="AL54" s="126"/>
      <c r="AM54" s="74"/>
    </row>
    <row r="55" spans="1:39" ht="30" customHeight="1" x14ac:dyDescent="0.25">
      <c r="A55" s="282"/>
      <c r="B55" s="33" t="s">
        <v>176</v>
      </c>
      <c r="C55" s="48"/>
      <c r="D55" s="45"/>
      <c r="E55" s="45"/>
      <c r="F55" s="45"/>
      <c r="G55" s="45"/>
      <c r="H55" s="45"/>
      <c r="I55" s="45"/>
      <c r="J55" s="45"/>
      <c r="K55" s="45"/>
      <c r="L55" s="45"/>
      <c r="M55" s="45"/>
      <c r="N55" s="45"/>
      <c r="O55" s="45"/>
      <c r="P55" s="45"/>
      <c r="Q55" s="45" t="s">
        <v>128</v>
      </c>
      <c r="R55" s="45"/>
      <c r="S55" s="45"/>
      <c r="T55" s="47"/>
      <c r="U55" s="45"/>
      <c r="V55" s="45"/>
      <c r="W55" s="45"/>
      <c r="X55" s="45"/>
      <c r="Y55" s="45"/>
      <c r="Z55" s="45"/>
      <c r="AA55" s="45"/>
      <c r="AB55" s="45"/>
      <c r="AC55" s="45"/>
      <c r="AD55" s="45"/>
      <c r="AE55" s="45"/>
      <c r="AF55" s="45"/>
      <c r="AG55" s="45"/>
      <c r="AH55" s="45"/>
      <c r="AI55" s="45"/>
      <c r="AJ55" s="45"/>
      <c r="AK55" s="45"/>
      <c r="AL55" s="126"/>
      <c r="AM55" s="74"/>
    </row>
    <row r="56" spans="1:39" ht="30" customHeight="1" x14ac:dyDescent="0.25">
      <c r="A56" s="280" t="s">
        <v>177</v>
      </c>
      <c r="B56" s="33" t="s">
        <v>178</v>
      </c>
      <c r="C56" s="48" t="s">
        <v>179</v>
      </c>
      <c r="D56" s="48"/>
      <c r="E56" s="48"/>
      <c r="F56" s="48"/>
      <c r="G56" s="48"/>
      <c r="H56" s="48"/>
      <c r="I56" s="48"/>
      <c r="J56" s="48"/>
      <c r="K56" s="48"/>
      <c r="L56" s="48"/>
      <c r="M56" s="48"/>
      <c r="N56" s="45"/>
      <c r="O56" s="45"/>
      <c r="P56" s="45"/>
      <c r="Q56" s="45"/>
      <c r="R56" s="45"/>
      <c r="S56" s="45" t="s">
        <v>128</v>
      </c>
      <c r="T56" s="47"/>
      <c r="U56" s="48"/>
      <c r="V56" s="48"/>
      <c r="W56" s="48"/>
      <c r="X56" s="48"/>
      <c r="Y56" s="48"/>
      <c r="Z56" s="48"/>
      <c r="AA56" s="48"/>
      <c r="AB56" s="48"/>
      <c r="AC56" s="48"/>
      <c r="AD56" s="48"/>
      <c r="AE56" s="48"/>
      <c r="AF56" s="48"/>
      <c r="AG56" s="48"/>
      <c r="AH56" s="48"/>
      <c r="AI56" s="48"/>
      <c r="AJ56" s="48"/>
      <c r="AK56" s="45"/>
      <c r="AL56" s="126"/>
      <c r="AM56" s="74"/>
    </row>
    <row r="57" spans="1:39" ht="30" customHeight="1" x14ac:dyDescent="0.25">
      <c r="A57" s="281"/>
      <c r="B57" s="33" t="s">
        <v>180</v>
      </c>
      <c r="C57" s="48" t="s">
        <v>179</v>
      </c>
      <c r="D57" s="48"/>
      <c r="E57" s="48"/>
      <c r="F57" s="48"/>
      <c r="G57" s="48"/>
      <c r="H57" s="48"/>
      <c r="I57" s="48"/>
      <c r="J57" s="48"/>
      <c r="K57" s="48"/>
      <c r="L57" s="48"/>
      <c r="M57" s="48"/>
      <c r="N57" s="45"/>
      <c r="O57" s="45"/>
      <c r="P57" s="45"/>
      <c r="Q57" s="45"/>
      <c r="R57" s="45"/>
      <c r="S57" s="45" t="s">
        <v>128</v>
      </c>
      <c r="T57" s="47"/>
      <c r="U57" s="48"/>
      <c r="V57" s="48"/>
      <c r="W57" s="48"/>
      <c r="X57" s="48"/>
      <c r="Y57" s="48"/>
      <c r="Z57" s="48"/>
      <c r="AA57" s="48"/>
      <c r="AB57" s="48"/>
      <c r="AC57" s="48"/>
      <c r="AD57" s="48"/>
      <c r="AE57" s="48"/>
      <c r="AF57" s="48"/>
      <c r="AG57" s="48"/>
      <c r="AH57" s="48"/>
      <c r="AI57" s="48"/>
      <c r="AJ57" s="48"/>
      <c r="AK57" s="45"/>
      <c r="AL57" s="126"/>
      <c r="AM57" s="74"/>
    </row>
    <row r="58" spans="1:39" ht="30" customHeight="1" x14ac:dyDescent="0.25">
      <c r="A58" s="281"/>
      <c r="B58" s="33" t="s">
        <v>181</v>
      </c>
      <c r="C58" s="48"/>
      <c r="D58" s="48"/>
      <c r="E58" s="48"/>
      <c r="F58" s="48"/>
      <c r="G58" s="48"/>
      <c r="H58" s="48"/>
      <c r="I58" s="48"/>
      <c r="J58" s="48"/>
      <c r="K58" s="48"/>
      <c r="L58" s="48"/>
      <c r="M58" s="48"/>
      <c r="N58" s="45"/>
      <c r="O58" s="45"/>
      <c r="P58" s="45"/>
      <c r="Q58" s="45"/>
      <c r="R58" s="45" t="s">
        <v>128</v>
      </c>
      <c r="S58" s="45"/>
      <c r="T58" s="47"/>
      <c r="U58" s="48"/>
      <c r="V58" s="48"/>
      <c r="W58" s="48"/>
      <c r="X58" s="48"/>
      <c r="Y58" s="48"/>
      <c r="Z58" s="48"/>
      <c r="AA58" s="48"/>
      <c r="AB58" s="48"/>
      <c r="AC58" s="48"/>
      <c r="AD58" s="48"/>
      <c r="AE58" s="48"/>
      <c r="AF58" s="48"/>
      <c r="AG58" s="48"/>
      <c r="AH58" s="48"/>
      <c r="AI58" s="48"/>
      <c r="AJ58" s="48"/>
      <c r="AK58" s="45"/>
      <c r="AL58" s="126"/>
      <c r="AM58" s="74"/>
    </row>
    <row r="59" spans="1:39" ht="30" customHeight="1" x14ac:dyDescent="0.25">
      <c r="A59" s="281"/>
      <c r="B59" s="33" t="s">
        <v>182</v>
      </c>
      <c r="C59" s="48"/>
      <c r="D59" s="48"/>
      <c r="E59" s="48"/>
      <c r="F59" s="48"/>
      <c r="G59" s="48"/>
      <c r="H59" s="48"/>
      <c r="I59" s="48"/>
      <c r="J59" s="48"/>
      <c r="K59" s="48"/>
      <c r="L59" s="48"/>
      <c r="M59" s="48"/>
      <c r="N59" s="45"/>
      <c r="O59" s="45"/>
      <c r="P59" s="45"/>
      <c r="Q59" s="45"/>
      <c r="R59" s="45"/>
      <c r="S59" s="45" t="s">
        <v>128</v>
      </c>
      <c r="T59" s="47"/>
      <c r="U59" s="48"/>
      <c r="V59" s="48"/>
      <c r="W59" s="48"/>
      <c r="X59" s="48"/>
      <c r="Y59" s="48"/>
      <c r="Z59" s="48"/>
      <c r="AA59" s="48"/>
      <c r="AB59" s="48"/>
      <c r="AC59" s="48"/>
      <c r="AD59" s="48"/>
      <c r="AE59" s="48"/>
      <c r="AF59" s="48"/>
      <c r="AG59" s="48"/>
      <c r="AH59" s="48"/>
      <c r="AI59" s="48"/>
      <c r="AJ59" s="48"/>
      <c r="AK59" s="45"/>
      <c r="AL59" s="126"/>
      <c r="AM59" s="74"/>
    </row>
    <row r="60" spans="1:39" ht="30" customHeight="1" x14ac:dyDescent="0.25">
      <c r="A60" s="281"/>
      <c r="B60" s="33" t="s">
        <v>183</v>
      </c>
      <c r="C60" s="48"/>
      <c r="D60" s="48"/>
      <c r="E60" s="48"/>
      <c r="F60" s="48"/>
      <c r="G60" s="48"/>
      <c r="H60" s="48"/>
      <c r="I60" s="48"/>
      <c r="J60" s="48"/>
      <c r="K60" s="48"/>
      <c r="L60" s="48"/>
      <c r="M60" s="48"/>
      <c r="N60" s="45"/>
      <c r="O60" s="45"/>
      <c r="P60" s="45"/>
      <c r="Q60" s="45"/>
      <c r="R60" s="45" t="s">
        <v>128</v>
      </c>
      <c r="S60" s="45"/>
      <c r="T60" s="47"/>
      <c r="U60" s="48"/>
      <c r="V60" s="48"/>
      <c r="W60" s="48"/>
      <c r="X60" s="48"/>
      <c r="Y60" s="48"/>
      <c r="Z60" s="48"/>
      <c r="AA60" s="48"/>
      <c r="AB60" s="48"/>
      <c r="AC60" s="48"/>
      <c r="AD60" s="48"/>
      <c r="AE60" s="48"/>
      <c r="AF60" s="48"/>
      <c r="AG60" s="48"/>
      <c r="AH60" s="48"/>
      <c r="AI60" s="48"/>
      <c r="AJ60" s="48"/>
      <c r="AK60" s="45"/>
      <c r="AL60" s="126"/>
      <c r="AM60" s="74"/>
    </row>
    <row r="61" spans="1:39" ht="30" customHeight="1" x14ac:dyDescent="0.25">
      <c r="A61" s="281"/>
      <c r="B61" s="33" t="s">
        <v>184</v>
      </c>
      <c r="C61" s="48"/>
      <c r="D61" s="48"/>
      <c r="E61" s="48"/>
      <c r="F61" s="48"/>
      <c r="G61" s="48"/>
      <c r="H61" s="48"/>
      <c r="I61" s="48"/>
      <c r="J61" s="48"/>
      <c r="K61" s="48"/>
      <c r="L61" s="48"/>
      <c r="M61" s="48"/>
      <c r="N61" s="45"/>
      <c r="O61" s="45"/>
      <c r="P61" s="45"/>
      <c r="Q61" s="45"/>
      <c r="R61" s="45"/>
      <c r="S61" s="45" t="s">
        <v>128</v>
      </c>
      <c r="T61" s="47"/>
      <c r="U61" s="48"/>
      <c r="V61" s="48"/>
      <c r="W61" s="48"/>
      <c r="X61" s="48"/>
      <c r="Y61" s="48"/>
      <c r="Z61" s="48"/>
      <c r="AA61" s="48"/>
      <c r="AB61" s="48"/>
      <c r="AC61" s="48"/>
      <c r="AD61" s="48"/>
      <c r="AE61" s="48"/>
      <c r="AF61" s="48"/>
      <c r="AG61" s="48"/>
      <c r="AH61" s="48"/>
      <c r="AI61" s="48"/>
      <c r="AJ61" s="48"/>
      <c r="AK61" s="45"/>
      <c r="AL61" s="126"/>
      <c r="AM61" s="74"/>
    </row>
    <row r="62" spans="1:39" ht="30" customHeight="1" x14ac:dyDescent="0.25">
      <c r="A62" s="281"/>
      <c r="B62" s="33" t="s">
        <v>185</v>
      </c>
      <c r="C62" s="48"/>
      <c r="D62" s="48"/>
      <c r="E62" s="48"/>
      <c r="F62" s="48"/>
      <c r="G62" s="48"/>
      <c r="H62" s="48"/>
      <c r="I62" s="48"/>
      <c r="J62" s="48"/>
      <c r="K62" s="48"/>
      <c r="L62" s="48"/>
      <c r="M62" s="48"/>
      <c r="N62" s="45"/>
      <c r="O62" s="45"/>
      <c r="P62" s="45"/>
      <c r="Q62" s="45"/>
      <c r="R62" s="45" t="s">
        <v>128</v>
      </c>
      <c r="S62" s="45"/>
      <c r="T62" s="47"/>
      <c r="U62" s="48"/>
      <c r="V62" s="48"/>
      <c r="W62" s="48"/>
      <c r="X62" s="48"/>
      <c r="Y62" s="48"/>
      <c r="Z62" s="48"/>
      <c r="AA62" s="48"/>
      <c r="AB62" s="48"/>
      <c r="AC62" s="48"/>
      <c r="AD62" s="48"/>
      <c r="AE62" s="48"/>
      <c r="AF62" s="48"/>
      <c r="AG62" s="48"/>
      <c r="AH62" s="48"/>
      <c r="AI62" s="48"/>
      <c r="AJ62" s="48"/>
      <c r="AK62" s="45"/>
      <c r="AL62" s="126"/>
      <c r="AM62" s="74"/>
    </row>
    <row r="63" spans="1:39" ht="30" customHeight="1" x14ac:dyDescent="0.25">
      <c r="A63" s="281"/>
      <c r="B63" s="33" t="s">
        <v>186</v>
      </c>
      <c r="C63" s="48" t="s">
        <v>179</v>
      </c>
      <c r="D63" s="48"/>
      <c r="E63" s="48"/>
      <c r="F63" s="48"/>
      <c r="G63" s="48"/>
      <c r="H63" s="48"/>
      <c r="I63" s="48"/>
      <c r="J63" s="48"/>
      <c r="K63" s="48"/>
      <c r="L63" s="48"/>
      <c r="M63" s="48"/>
      <c r="N63" s="45"/>
      <c r="O63" s="45"/>
      <c r="P63" s="45"/>
      <c r="Q63" s="45" t="s">
        <v>136</v>
      </c>
      <c r="R63" s="45"/>
      <c r="S63" s="45"/>
      <c r="T63" s="47" t="s">
        <v>112</v>
      </c>
      <c r="U63" s="48"/>
      <c r="V63" s="48"/>
      <c r="W63" s="48"/>
      <c r="X63" s="48"/>
      <c r="Y63" s="48"/>
      <c r="Z63" s="48"/>
      <c r="AA63" s="48"/>
      <c r="AB63" s="48"/>
      <c r="AC63" s="48"/>
      <c r="AD63" s="48"/>
      <c r="AE63" s="48"/>
      <c r="AF63" s="48"/>
      <c r="AG63" s="48"/>
      <c r="AH63" s="48"/>
      <c r="AI63" s="48"/>
      <c r="AJ63" s="48"/>
      <c r="AK63" s="45"/>
      <c r="AL63" s="126"/>
      <c r="AM63" s="74"/>
    </row>
    <row r="64" spans="1:39" ht="30" customHeight="1" x14ac:dyDescent="0.25">
      <c r="A64" s="281"/>
      <c r="B64" s="33" t="s">
        <v>187</v>
      </c>
      <c r="C64" s="45" t="s">
        <v>179</v>
      </c>
      <c r="D64" s="45"/>
      <c r="E64" s="45"/>
      <c r="F64" s="45"/>
      <c r="G64" s="45"/>
      <c r="H64" s="45"/>
      <c r="I64" s="45"/>
      <c r="J64" s="45"/>
      <c r="K64" s="45"/>
      <c r="L64" s="45"/>
      <c r="M64" s="45"/>
      <c r="N64" s="45"/>
      <c r="O64" s="45"/>
      <c r="P64" s="45"/>
      <c r="Q64" s="45"/>
      <c r="R64" s="45" t="s">
        <v>136</v>
      </c>
      <c r="S64" s="45"/>
      <c r="T64" s="47"/>
      <c r="U64" s="45"/>
      <c r="V64" s="45"/>
      <c r="W64" s="45"/>
      <c r="X64" s="45"/>
      <c r="Y64" s="45"/>
      <c r="Z64" s="45"/>
      <c r="AA64" s="45"/>
      <c r="AB64" s="45"/>
      <c r="AC64" s="45"/>
      <c r="AD64" s="45"/>
      <c r="AE64" s="45"/>
      <c r="AF64" s="45"/>
      <c r="AG64" s="45"/>
      <c r="AH64" s="45"/>
      <c r="AI64" s="45"/>
      <c r="AJ64" s="45"/>
      <c r="AK64" s="45"/>
      <c r="AL64" s="126"/>
      <c r="AM64" s="74"/>
    </row>
    <row r="65" spans="1:39" ht="30" customHeight="1" x14ac:dyDescent="0.25">
      <c r="A65" s="281"/>
      <c r="B65" s="33" t="s">
        <v>188</v>
      </c>
      <c r="C65" s="45"/>
      <c r="D65" s="45"/>
      <c r="E65" s="45"/>
      <c r="F65" s="45"/>
      <c r="G65" s="45"/>
      <c r="H65" s="45"/>
      <c r="I65" s="45"/>
      <c r="J65" s="45"/>
      <c r="K65" s="45"/>
      <c r="L65" s="45"/>
      <c r="M65" s="45"/>
      <c r="N65" s="45"/>
      <c r="O65" s="45"/>
      <c r="P65" s="45"/>
      <c r="Q65" s="45"/>
      <c r="R65" s="45" t="s">
        <v>128</v>
      </c>
      <c r="S65" s="45"/>
      <c r="T65" s="47"/>
      <c r="U65" s="45"/>
      <c r="V65" s="45"/>
      <c r="W65" s="45"/>
      <c r="X65" s="45"/>
      <c r="Y65" s="45"/>
      <c r="Z65" s="45"/>
      <c r="AA65" s="45"/>
      <c r="AB65" s="45"/>
      <c r="AC65" s="45"/>
      <c r="AD65" s="45"/>
      <c r="AE65" s="45"/>
      <c r="AF65" s="45"/>
      <c r="AG65" s="45"/>
      <c r="AH65" s="45"/>
      <c r="AI65" s="45"/>
      <c r="AJ65" s="45"/>
      <c r="AK65" s="45"/>
      <c r="AL65" s="126"/>
      <c r="AM65" s="74"/>
    </row>
    <row r="66" spans="1:39" ht="30" customHeight="1" x14ac:dyDescent="0.25">
      <c r="A66" s="281"/>
      <c r="B66" s="33" t="s">
        <v>189</v>
      </c>
      <c r="C66" s="45"/>
      <c r="D66" s="45"/>
      <c r="E66" s="45"/>
      <c r="F66" s="45"/>
      <c r="G66" s="45"/>
      <c r="H66" s="45"/>
      <c r="I66" s="45"/>
      <c r="J66" s="45"/>
      <c r="K66" s="45"/>
      <c r="L66" s="45"/>
      <c r="M66" s="45"/>
      <c r="N66" s="45"/>
      <c r="O66" s="45"/>
      <c r="P66" s="45"/>
      <c r="Q66" s="45"/>
      <c r="R66" s="45" t="s">
        <v>128</v>
      </c>
      <c r="S66" s="45"/>
      <c r="T66" s="47"/>
      <c r="U66" s="45"/>
      <c r="V66" s="45"/>
      <c r="W66" s="45"/>
      <c r="X66" s="45"/>
      <c r="Y66" s="45"/>
      <c r="Z66" s="45"/>
      <c r="AA66" s="45"/>
      <c r="AB66" s="45"/>
      <c r="AC66" s="45"/>
      <c r="AD66" s="45"/>
      <c r="AE66" s="45"/>
      <c r="AF66" s="45"/>
      <c r="AG66" s="45"/>
      <c r="AH66" s="45"/>
      <c r="AI66" s="45"/>
      <c r="AJ66" s="45"/>
      <c r="AK66" s="45"/>
      <c r="AL66" s="126"/>
      <c r="AM66" s="74"/>
    </row>
    <row r="67" spans="1:39" ht="30" customHeight="1" x14ac:dyDescent="0.25">
      <c r="A67" s="281"/>
      <c r="B67" s="33" t="s">
        <v>190</v>
      </c>
      <c r="C67" s="45"/>
      <c r="D67" s="45"/>
      <c r="E67" s="45"/>
      <c r="F67" s="45"/>
      <c r="G67" s="45"/>
      <c r="H67" s="45"/>
      <c r="I67" s="45"/>
      <c r="J67" s="45"/>
      <c r="K67" s="45"/>
      <c r="L67" s="45"/>
      <c r="M67" s="45"/>
      <c r="N67" s="45"/>
      <c r="O67" s="45"/>
      <c r="P67" s="45"/>
      <c r="Q67" s="45"/>
      <c r="R67" s="45" t="s">
        <v>128</v>
      </c>
      <c r="S67" s="45"/>
      <c r="T67" s="47"/>
      <c r="U67" s="45"/>
      <c r="V67" s="45"/>
      <c r="W67" s="45"/>
      <c r="X67" s="45"/>
      <c r="Y67" s="45"/>
      <c r="Z67" s="45"/>
      <c r="AA67" s="45"/>
      <c r="AB67" s="45"/>
      <c r="AC67" s="45"/>
      <c r="AD67" s="45"/>
      <c r="AE67" s="45"/>
      <c r="AF67" s="45"/>
      <c r="AG67" s="45"/>
      <c r="AH67" s="45"/>
      <c r="AI67" s="45"/>
      <c r="AJ67" s="45"/>
      <c r="AK67" s="45"/>
      <c r="AL67" s="126"/>
      <c r="AM67" s="74"/>
    </row>
    <row r="68" spans="1:39" ht="30" customHeight="1" x14ac:dyDescent="0.25">
      <c r="A68" s="281"/>
      <c r="B68" s="33" t="s">
        <v>191</v>
      </c>
      <c r="C68" s="45"/>
      <c r="D68" s="45"/>
      <c r="E68" s="45"/>
      <c r="F68" s="45"/>
      <c r="G68" s="45"/>
      <c r="H68" s="45"/>
      <c r="I68" s="45"/>
      <c r="J68" s="45"/>
      <c r="K68" s="45"/>
      <c r="L68" s="45"/>
      <c r="M68" s="45"/>
      <c r="N68" s="45"/>
      <c r="O68" s="45"/>
      <c r="P68" s="45"/>
      <c r="Q68" s="45"/>
      <c r="R68" s="45" t="s">
        <v>128</v>
      </c>
      <c r="S68" s="45"/>
      <c r="T68" s="47"/>
      <c r="U68" s="45"/>
      <c r="V68" s="45"/>
      <c r="W68" s="45"/>
      <c r="X68" s="45"/>
      <c r="Y68" s="45"/>
      <c r="Z68" s="45"/>
      <c r="AA68" s="45"/>
      <c r="AB68" s="45"/>
      <c r="AC68" s="45"/>
      <c r="AD68" s="45"/>
      <c r="AE68" s="45"/>
      <c r="AF68" s="45"/>
      <c r="AG68" s="45"/>
      <c r="AH68" s="45"/>
      <c r="AI68" s="45"/>
      <c r="AJ68" s="45"/>
      <c r="AK68" s="45"/>
      <c r="AL68" s="126"/>
      <c r="AM68" s="74"/>
    </row>
    <row r="69" spans="1:39" ht="30" customHeight="1" x14ac:dyDescent="0.25">
      <c r="A69" s="281"/>
      <c r="B69" s="33" t="s">
        <v>192</v>
      </c>
      <c r="C69" s="45"/>
      <c r="D69" s="45"/>
      <c r="E69" s="45"/>
      <c r="F69" s="45"/>
      <c r="G69" s="45"/>
      <c r="H69" s="45"/>
      <c r="I69" s="45"/>
      <c r="J69" s="45"/>
      <c r="K69" s="45"/>
      <c r="L69" s="45"/>
      <c r="M69" s="45"/>
      <c r="N69" s="45"/>
      <c r="O69" s="45"/>
      <c r="P69" s="45"/>
      <c r="Q69" s="45"/>
      <c r="R69" s="45" t="s">
        <v>128</v>
      </c>
      <c r="S69" s="45"/>
      <c r="T69" s="47"/>
      <c r="U69" s="45"/>
      <c r="V69" s="45"/>
      <c r="W69" s="45"/>
      <c r="X69" s="45"/>
      <c r="Y69" s="45"/>
      <c r="Z69" s="45"/>
      <c r="AA69" s="45"/>
      <c r="AB69" s="45"/>
      <c r="AC69" s="45"/>
      <c r="AD69" s="45"/>
      <c r="AE69" s="45"/>
      <c r="AF69" s="45"/>
      <c r="AG69" s="45"/>
      <c r="AH69" s="45"/>
      <c r="AI69" s="45"/>
      <c r="AJ69" s="45"/>
      <c r="AK69" s="45"/>
      <c r="AL69" s="126"/>
      <c r="AM69" s="74"/>
    </row>
    <row r="70" spans="1:39" ht="30" customHeight="1" x14ac:dyDescent="0.25">
      <c r="A70" s="282"/>
      <c r="B70" s="33" t="s">
        <v>193</v>
      </c>
      <c r="C70" s="45"/>
      <c r="D70" s="45"/>
      <c r="E70" s="45"/>
      <c r="F70" s="45"/>
      <c r="G70" s="45"/>
      <c r="H70" s="45"/>
      <c r="I70" s="45"/>
      <c r="J70" s="45"/>
      <c r="K70" s="45"/>
      <c r="L70" s="45"/>
      <c r="M70" s="45"/>
      <c r="N70" s="45"/>
      <c r="O70" s="45"/>
      <c r="P70" s="45"/>
      <c r="Q70" s="45"/>
      <c r="R70" s="45" t="s">
        <v>128</v>
      </c>
      <c r="S70" s="45"/>
      <c r="T70" s="47"/>
      <c r="U70" s="45"/>
      <c r="V70" s="45"/>
      <c r="W70" s="45"/>
      <c r="X70" s="45"/>
      <c r="Y70" s="45"/>
      <c r="Z70" s="45"/>
      <c r="AA70" s="45"/>
      <c r="AB70" s="45"/>
      <c r="AC70" s="45"/>
      <c r="AD70" s="45"/>
      <c r="AE70" s="45"/>
      <c r="AF70" s="45"/>
      <c r="AG70" s="45"/>
      <c r="AH70" s="45"/>
      <c r="AI70" s="45"/>
      <c r="AJ70" s="45"/>
      <c r="AK70" s="45"/>
      <c r="AL70" s="126"/>
      <c r="AM70" s="74"/>
    </row>
    <row r="71" spans="1:39" ht="30" customHeight="1" x14ac:dyDescent="0.25">
      <c r="A71" s="280" t="s">
        <v>194</v>
      </c>
      <c r="B71" s="33" t="s">
        <v>195</v>
      </c>
      <c r="C71" s="48" t="s">
        <v>196</v>
      </c>
      <c r="D71" s="48"/>
      <c r="E71" s="48"/>
      <c r="F71" s="48"/>
      <c r="G71" s="48"/>
      <c r="H71" s="48"/>
      <c r="I71" s="48"/>
      <c r="J71" s="48"/>
      <c r="K71" s="48"/>
      <c r="L71" s="48"/>
      <c r="M71" s="48"/>
      <c r="N71" s="45"/>
      <c r="O71" s="45"/>
      <c r="P71" s="45"/>
      <c r="Q71" s="45"/>
      <c r="R71" s="45" t="s">
        <v>128</v>
      </c>
      <c r="S71" s="45"/>
      <c r="T71" s="47"/>
      <c r="U71" s="48"/>
      <c r="V71" s="48"/>
      <c r="W71" s="48"/>
      <c r="X71" s="48"/>
      <c r="Y71" s="48"/>
      <c r="Z71" s="48"/>
      <c r="AA71" s="48"/>
      <c r="AB71" s="48"/>
      <c r="AC71" s="48"/>
      <c r="AD71" s="48"/>
      <c r="AE71" s="48"/>
      <c r="AF71" s="48"/>
      <c r="AG71" s="48"/>
      <c r="AH71" s="48"/>
      <c r="AI71" s="48"/>
      <c r="AJ71" s="48"/>
      <c r="AK71" s="45"/>
      <c r="AL71" s="126"/>
      <c r="AM71" s="74"/>
    </row>
    <row r="72" spans="1:39" ht="30" customHeight="1" x14ac:dyDescent="0.25">
      <c r="A72" s="281"/>
      <c r="B72" s="33" t="s">
        <v>197</v>
      </c>
      <c r="C72" s="48" t="s">
        <v>196</v>
      </c>
      <c r="D72" s="48"/>
      <c r="E72" s="48"/>
      <c r="F72" s="48"/>
      <c r="G72" s="48"/>
      <c r="H72" s="48"/>
      <c r="I72" s="48"/>
      <c r="J72" s="48"/>
      <c r="K72" s="48"/>
      <c r="L72" s="48"/>
      <c r="M72" s="48"/>
      <c r="N72" s="45"/>
      <c r="O72" s="45"/>
      <c r="P72" s="45"/>
      <c r="Q72" s="45"/>
      <c r="R72" s="45" t="s">
        <v>128</v>
      </c>
      <c r="S72" s="45"/>
      <c r="T72" s="47"/>
      <c r="U72" s="48"/>
      <c r="V72" s="48"/>
      <c r="W72" s="48"/>
      <c r="X72" s="48"/>
      <c r="Y72" s="48"/>
      <c r="Z72" s="48"/>
      <c r="AA72" s="48"/>
      <c r="AB72" s="48"/>
      <c r="AC72" s="48"/>
      <c r="AD72" s="48"/>
      <c r="AE72" s="48"/>
      <c r="AF72" s="48"/>
      <c r="AG72" s="48"/>
      <c r="AH72" s="48"/>
      <c r="AI72" s="48"/>
      <c r="AJ72" s="48"/>
      <c r="AK72" s="45"/>
      <c r="AL72" s="126"/>
      <c r="AM72" s="74"/>
    </row>
    <row r="73" spans="1:39" ht="30" customHeight="1" x14ac:dyDescent="0.25">
      <c r="A73" s="281"/>
      <c r="B73" s="33" t="s">
        <v>198</v>
      </c>
      <c r="C73" s="48" t="s">
        <v>196</v>
      </c>
      <c r="D73" s="48"/>
      <c r="E73" s="48"/>
      <c r="F73" s="48"/>
      <c r="G73" s="48"/>
      <c r="H73" s="48"/>
      <c r="I73" s="48"/>
      <c r="J73" s="48"/>
      <c r="K73" s="48"/>
      <c r="L73" s="48"/>
      <c r="M73" s="48"/>
      <c r="N73" s="45"/>
      <c r="O73" s="45"/>
      <c r="P73" s="45"/>
      <c r="Q73" s="45"/>
      <c r="R73" s="45" t="s">
        <v>128</v>
      </c>
      <c r="S73" s="45"/>
      <c r="T73" s="47"/>
      <c r="U73" s="48"/>
      <c r="V73" s="48"/>
      <c r="W73" s="48"/>
      <c r="X73" s="48"/>
      <c r="Y73" s="48"/>
      <c r="Z73" s="48"/>
      <c r="AA73" s="48"/>
      <c r="AB73" s="48"/>
      <c r="AC73" s="48"/>
      <c r="AD73" s="48"/>
      <c r="AE73" s="48"/>
      <c r="AF73" s="48"/>
      <c r="AG73" s="48"/>
      <c r="AH73" s="48"/>
      <c r="AI73" s="48"/>
      <c r="AJ73" s="48"/>
      <c r="AK73" s="45"/>
      <c r="AL73" s="126"/>
      <c r="AM73" s="74"/>
    </row>
    <row r="74" spans="1:39" ht="30" customHeight="1" x14ac:dyDescent="0.25">
      <c r="A74" s="281"/>
      <c r="B74" s="33" t="s">
        <v>199</v>
      </c>
      <c r="C74" s="48"/>
      <c r="D74" s="48"/>
      <c r="E74" s="48"/>
      <c r="F74" s="48"/>
      <c r="G74" s="48"/>
      <c r="H74" s="48"/>
      <c r="I74" s="48"/>
      <c r="J74" s="48"/>
      <c r="K74" s="48"/>
      <c r="L74" s="48"/>
      <c r="M74" s="48"/>
      <c r="N74" s="45"/>
      <c r="O74" s="45"/>
      <c r="P74" s="45"/>
      <c r="Q74" s="45"/>
      <c r="R74" s="45" t="s">
        <v>128</v>
      </c>
      <c r="S74" s="45"/>
      <c r="T74" s="47"/>
      <c r="U74" s="48"/>
      <c r="V74" s="48"/>
      <c r="W74" s="48"/>
      <c r="X74" s="48"/>
      <c r="Y74" s="48"/>
      <c r="Z74" s="48"/>
      <c r="AA74" s="48"/>
      <c r="AB74" s="48"/>
      <c r="AC74" s="48"/>
      <c r="AD74" s="48"/>
      <c r="AE74" s="48"/>
      <c r="AF74" s="48"/>
      <c r="AG74" s="48"/>
      <c r="AH74" s="48"/>
      <c r="AI74" s="48"/>
      <c r="AJ74" s="48"/>
      <c r="AK74" s="45"/>
      <c r="AL74" s="126"/>
      <c r="AM74" s="74"/>
    </row>
    <row r="75" spans="1:39" ht="30" customHeight="1" x14ac:dyDescent="0.25">
      <c r="A75" s="281"/>
      <c r="B75" s="33" t="s">
        <v>200</v>
      </c>
      <c r="C75" s="48"/>
      <c r="D75" s="48"/>
      <c r="E75" s="48"/>
      <c r="F75" s="48"/>
      <c r="G75" s="48"/>
      <c r="H75" s="48"/>
      <c r="I75" s="48"/>
      <c r="J75" s="48"/>
      <c r="K75" s="48"/>
      <c r="L75" s="48"/>
      <c r="M75" s="48"/>
      <c r="N75" s="45"/>
      <c r="O75" s="45"/>
      <c r="P75" s="45"/>
      <c r="Q75" s="45"/>
      <c r="R75" s="45" t="s">
        <v>128</v>
      </c>
      <c r="S75" s="45"/>
      <c r="T75" s="47"/>
      <c r="U75" s="48"/>
      <c r="V75" s="48"/>
      <c r="W75" s="48"/>
      <c r="X75" s="48"/>
      <c r="Y75" s="48"/>
      <c r="Z75" s="48"/>
      <c r="AA75" s="48"/>
      <c r="AB75" s="48"/>
      <c r="AC75" s="48"/>
      <c r="AD75" s="48"/>
      <c r="AE75" s="48"/>
      <c r="AF75" s="48"/>
      <c r="AG75" s="48"/>
      <c r="AH75" s="48"/>
      <c r="AI75" s="48"/>
      <c r="AJ75" s="48"/>
      <c r="AK75" s="45"/>
      <c r="AL75" s="126"/>
      <c r="AM75" s="74"/>
    </row>
    <row r="76" spans="1:39" ht="30" customHeight="1" x14ac:dyDescent="0.25">
      <c r="A76" s="281"/>
      <c r="B76" s="33" t="s">
        <v>201</v>
      </c>
      <c r="C76" s="48"/>
      <c r="D76" s="48"/>
      <c r="E76" s="48"/>
      <c r="F76" s="48"/>
      <c r="G76" s="48"/>
      <c r="H76" s="48"/>
      <c r="I76" s="48"/>
      <c r="J76" s="48"/>
      <c r="K76" s="48"/>
      <c r="L76" s="48"/>
      <c r="M76" s="48"/>
      <c r="N76" s="45"/>
      <c r="O76" s="45"/>
      <c r="P76" s="45"/>
      <c r="Q76" s="45"/>
      <c r="R76" s="45" t="s">
        <v>128</v>
      </c>
      <c r="S76" s="45"/>
      <c r="T76" s="47"/>
      <c r="U76" s="48"/>
      <c r="V76" s="48"/>
      <c r="W76" s="48"/>
      <c r="X76" s="48"/>
      <c r="Y76" s="48"/>
      <c r="Z76" s="48"/>
      <c r="AA76" s="48"/>
      <c r="AB76" s="48"/>
      <c r="AC76" s="48"/>
      <c r="AD76" s="48"/>
      <c r="AE76" s="48"/>
      <c r="AF76" s="48"/>
      <c r="AG76" s="48"/>
      <c r="AH76" s="48"/>
      <c r="AI76" s="48"/>
      <c r="AJ76" s="48"/>
      <c r="AK76" s="45"/>
      <c r="AL76" s="126"/>
      <c r="AM76" s="74"/>
    </row>
    <row r="77" spans="1:39" ht="30" customHeight="1" x14ac:dyDescent="0.25">
      <c r="A77" s="281"/>
      <c r="B77" s="33" t="s">
        <v>202</v>
      </c>
      <c r="C77" s="48"/>
      <c r="D77" s="48"/>
      <c r="E77" s="48"/>
      <c r="F77" s="48"/>
      <c r="G77" s="48"/>
      <c r="H77" s="48"/>
      <c r="I77" s="48"/>
      <c r="J77" s="48"/>
      <c r="K77" s="48"/>
      <c r="L77" s="48"/>
      <c r="M77" s="48"/>
      <c r="N77" s="45"/>
      <c r="O77" s="45"/>
      <c r="P77" s="45"/>
      <c r="Q77" s="45"/>
      <c r="R77" s="45" t="s">
        <v>128</v>
      </c>
      <c r="S77" s="45"/>
      <c r="T77" s="47"/>
      <c r="U77" s="48"/>
      <c r="V77" s="48"/>
      <c r="W77" s="48"/>
      <c r="X77" s="48"/>
      <c r="Y77" s="48"/>
      <c r="Z77" s="48"/>
      <c r="AA77" s="48"/>
      <c r="AB77" s="48"/>
      <c r="AC77" s="48"/>
      <c r="AD77" s="48"/>
      <c r="AE77" s="48"/>
      <c r="AF77" s="48"/>
      <c r="AG77" s="48"/>
      <c r="AH77" s="48"/>
      <c r="AI77" s="48"/>
      <c r="AJ77" s="48"/>
      <c r="AK77" s="45"/>
      <c r="AL77" s="126"/>
      <c r="AM77" s="74"/>
    </row>
    <row r="78" spans="1:39" ht="30" customHeight="1" x14ac:dyDescent="0.25">
      <c r="A78" s="281"/>
      <c r="B78" s="33" t="s">
        <v>203</v>
      </c>
      <c r="C78" s="48"/>
      <c r="D78" s="48"/>
      <c r="E78" s="48"/>
      <c r="F78" s="48"/>
      <c r="G78" s="48"/>
      <c r="H78" s="48"/>
      <c r="I78" s="48"/>
      <c r="J78" s="48"/>
      <c r="K78" s="48"/>
      <c r="L78" s="48"/>
      <c r="M78" s="48"/>
      <c r="N78" s="45"/>
      <c r="O78" s="45"/>
      <c r="P78" s="45"/>
      <c r="Q78" s="45"/>
      <c r="R78" s="45" t="s">
        <v>128</v>
      </c>
      <c r="S78" s="45"/>
      <c r="T78" s="47"/>
      <c r="U78" s="48"/>
      <c r="V78" s="48"/>
      <c r="W78" s="48"/>
      <c r="X78" s="48"/>
      <c r="Y78" s="48"/>
      <c r="Z78" s="48"/>
      <c r="AA78" s="48"/>
      <c r="AB78" s="48"/>
      <c r="AC78" s="48"/>
      <c r="AD78" s="48"/>
      <c r="AE78" s="48"/>
      <c r="AF78" s="48"/>
      <c r="AG78" s="48"/>
      <c r="AH78" s="48"/>
      <c r="AI78" s="48"/>
      <c r="AJ78" s="48"/>
      <c r="AK78" s="45"/>
      <c r="AL78" s="126"/>
      <c r="AM78" s="74"/>
    </row>
    <row r="79" spans="1:39" ht="30" customHeight="1" x14ac:dyDescent="0.25">
      <c r="A79" s="281"/>
      <c r="B79" s="33" t="s">
        <v>204</v>
      </c>
      <c r="C79" s="48"/>
      <c r="D79" s="48"/>
      <c r="E79" s="48"/>
      <c r="F79" s="48"/>
      <c r="G79" s="48"/>
      <c r="H79" s="48"/>
      <c r="I79" s="48"/>
      <c r="J79" s="48"/>
      <c r="K79" s="48"/>
      <c r="L79" s="48"/>
      <c r="M79" s="48"/>
      <c r="N79" s="45"/>
      <c r="O79" s="45"/>
      <c r="P79" s="45"/>
      <c r="Q79" s="45"/>
      <c r="R79" s="45" t="s">
        <v>128</v>
      </c>
      <c r="S79" s="45"/>
      <c r="T79" s="47"/>
      <c r="U79" s="48"/>
      <c r="V79" s="48"/>
      <c r="W79" s="48"/>
      <c r="X79" s="48"/>
      <c r="Y79" s="48"/>
      <c r="Z79" s="48"/>
      <c r="AA79" s="48"/>
      <c r="AB79" s="48"/>
      <c r="AC79" s="48"/>
      <c r="AD79" s="48"/>
      <c r="AE79" s="48"/>
      <c r="AF79" s="48"/>
      <c r="AG79" s="48"/>
      <c r="AH79" s="48"/>
      <c r="AI79" s="48"/>
      <c r="AJ79" s="48"/>
      <c r="AK79" s="45"/>
      <c r="AL79" s="126"/>
      <c r="AM79" s="74"/>
    </row>
    <row r="80" spans="1:39" ht="30" customHeight="1" x14ac:dyDescent="0.25">
      <c r="A80" s="281"/>
      <c r="B80" s="33" t="s">
        <v>205</v>
      </c>
      <c r="C80" s="48"/>
      <c r="D80" s="48"/>
      <c r="E80" s="48"/>
      <c r="F80" s="48"/>
      <c r="G80" s="48"/>
      <c r="H80" s="48"/>
      <c r="I80" s="48"/>
      <c r="J80" s="48"/>
      <c r="K80" s="48"/>
      <c r="L80" s="48"/>
      <c r="M80" s="48"/>
      <c r="N80" s="45"/>
      <c r="O80" s="45"/>
      <c r="P80" s="45"/>
      <c r="Q80" s="45"/>
      <c r="R80" s="45" t="s">
        <v>128</v>
      </c>
      <c r="S80" s="45"/>
      <c r="T80" s="47"/>
      <c r="U80" s="48"/>
      <c r="V80" s="48"/>
      <c r="W80" s="48"/>
      <c r="X80" s="48"/>
      <c r="Y80" s="48"/>
      <c r="Z80" s="48"/>
      <c r="AA80" s="48"/>
      <c r="AB80" s="48"/>
      <c r="AC80" s="48"/>
      <c r="AD80" s="48"/>
      <c r="AE80" s="48"/>
      <c r="AF80" s="48"/>
      <c r="AG80" s="48"/>
      <c r="AH80" s="48"/>
      <c r="AI80" s="48"/>
      <c r="AJ80" s="48"/>
      <c r="AK80" s="45"/>
      <c r="AL80" s="126"/>
      <c r="AM80" s="74"/>
    </row>
    <row r="81" spans="1:39" ht="30" customHeight="1" x14ac:dyDescent="0.25">
      <c r="A81" s="281"/>
      <c r="B81" s="33" t="s">
        <v>206</v>
      </c>
      <c r="C81" s="48"/>
      <c r="D81" s="48"/>
      <c r="E81" s="48"/>
      <c r="F81" s="48"/>
      <c r="G81" s="48"/>
      <c r="H81" s="48"/>
      <c r="I81" s="48"/>
      <c r="J81" s="48"/>
      <c r="K81" s="48"/>
      <c r="L81" s="48"/>
      <c r="M81" s="48"/>
      <c r="N81" s="45"/>
      <c r="O81" s="45"/>
      <c r="P81" s="45"/>
      <c r="Q81" s="45"/>
      <c r="R81" s="45" t="s">
        <v>128</v>
      </c>
      <c r="S81" s="45"/>
      <c r="T81" s="47"/>
      <c r="U81" s="48"/>
      <c r="V81" s="48"/>
      <c r="W81" s="48"/>
      <c r="X81" s="48"/>
      <c r="Y81" s="48"/>
      <c r="Z81" s="48"/>
      <c r="AA81" s="48"/>
      <c r="AB81" s="48"/>
      <c r="AC81" s="48"/>
      <c r="AD81" s="48"/>
      <c r="AE81" s="48"/>
      <c r="AF81" s="48"/>
      <c r="AG81" s="48"/>
      <c r="AH81" s="48"/>
      <c r="AI81" s="48"/>
      <c r="AJ81" s="48"/>
      <c r="AK81" s="45"/>
      <c r="AL81" s="126"/>
      <c r="AM81" s="74"/>
    </row>
    <row r="82" spans="1:39" ht="30" customHeight="1" x14ac:dyDescent="0.25">
      <c r="A82" s="281"/>
      <c r="B82" s="33" t="s">
        <v>207</v>
      </c>
      <c r="C82" s="48"/>
      <c r="D82" s="48"/>
      <c r="E82" s="48"/>
      <c r="F82" s="48"/>
      <c r="G82" s="48"/>
      <c r="H82" s="48"/>
      <c r="I82" s="48"/>
      <c r="J82" s="48"/>
      <c r="K82" s="48"/>
      <c r="L82" s="48"/>
      <c r="M82" s="48"/>
      <c r="N82" s="45"/>
      <c r="O82" s="45"/>
      <c r="P82" s="45"/>
      <c r="Q82" s="45"/>
      <c r="R82" s="45" t="s">
        <v>128</v>
      </c>
      <c r="S82" s="45"/>
      <c r="T82" s="47"/>
      <c r="U82" s="48"/>
      <c r="V82" s="48"/>
      <c r="W82" s="48"/>
      <c r="X82" s="48"/>
      <c r="Y82" s="48"/>
      <c r="Z82" s="48"/>
      <c r="AA82" s="48"/>
      <c r="AB82" s="48"/>
      <c r="AC82" s="48"/>
      <c r="AD82" s="48"/>
      <c r="AE82" s="48"/>
      <c r="AF82" s="48"/>
      <c r="AG82" s="48"/>
      <c r="AH82" s="48"/>
      <c r="AI82" s="48"/>
      <c r="AJ82" s="48"/>
      <c r="AK82" s="45"/>
      <c r="AL82" s="126"/>
      <c r="AM82" s="74"/>
    </row>
    <row r="83" spans="1:39" ht="30" customHeight="1" x14ac:dyDescent="0.25">
      <c r="A83" s="281"/>
      <c r="B83" s="33" t="s">
        <v>208</v>
      </c>
      <c r="C83" s="48"/>
      <c r="D83" s="48"/>
      <c r="E83" s="48"/>
      <c r="F83" s="48"/>
      <c r="G83" s="48"/>
      <c r="H83" s="48"/>
      <c r="I83" s="48"/>
      <c r="J83" s="48"/>
      <c r="K83" s="48"/>
      <c r="L83" s="48"/>
      <c r="M83" s="48"/>
      <c r="N83" s="45"/>
      <c r="O83" s="45"/>
      <c r="P83" s="45"/>
      <c r="Q83" s="45"/>
      <c r="R83" s="45" t="s">
        <v>128</v>
      </c>
      <c r="S83" s="45"/>
      <c r="T83" s="47"/>
      <c r="U83" s="48"/>
      <c r="V83" s="48"/>
      <c r="W83" s="48"/>
      <c r="X83" s="48"/>
      <c r="Y83" s="48"/>
      <c r="Z83" s="48"/>
      <c r="AA83" s="48"/>
      <c r="AB83" s="48"/>
      <c r="AC83" s="48"/>
      <c r="AD83" s="48"/>
      <c r="AE83" s="48"/>
      <c r="AF83" s="48"/>
      <c r="AG83" s="48"/>
      <c r="AH83" s="48"/>
      <c r="AI83" s="48"/>
      <c r="AJ83" s="48"/>
      <c r="AK83" s="45"/>
      <c r="AL83" s="126"/>
      <c r="AM83" s="74"/>
    </row>
    <row r="84" spans="1:39" ht="30" customHeight="1" x14ac:dyDescent="0.25">
      <c r="A84" s="281"/>
      <c r="B84" s="33" t="s">
        <v>209</v>
      </c>
      <c r="C84" s="48"/>
      <c r="D84" s="48"/>
      <c r="E84" s="48"/>
      <c r="F84" s="48"/>
      <c r="G84" s="48"/>
      <c r="H84" s="48"/>
      <c r="I84" s="48"/>
      <c r="J84" s="48"/>
      <c r="K84" s="48"/>
      <c r="L84" s="48"/>
      <c r="M84" s="48"/>
      <c r="N84" s="45"/>
      <c r="O84" s="45"/>
      <c r="P84" s="45"/>
      <c r="Q84" s="45"/>
      <c r="R84" s="45" t="s">
        <v>128</v>
      </c>
      <c r="S84" s="45"/>
      <c r="T84" s="47"/>
      <c r="U84" s="48"/>
      <c r="V84" s="48"/>
      <c r="W84" s="48"/>
      <c r="X84" s="48"/>
      <c r="Y84" s="48"/>
      <c r="Z84" s="48"/>
      <c r="AA84" s="48"/>
      <c r="AB84" s="48"/>
      <c r="AC84" s="48"/>
      <c r="AD84" s="48"/>
      <c r="AE84" s="48"/>
      <c r="AF84" s="48"/>
      <c r="AG84" s="48"/>
      <c r="AH84" s="48"/>
      <c r="AI84" s="48"/>
      <c r="AJ84" s="48"/>
      <c r="AK84" s="45"/>
      <c r="AL84" s="126"/>
      <c r="AM84" s="74"/>
    </row>
    <row r="85" spans="1:39" ht="30" customHeight="1" x14ac:dyDescent="0.25">
      <c r="A85" s="282"/>
      <c r="B85" s="33" t="s">
        <v>210</v>
      </c>
      <c r="C85" s="48"/>
      <c r="D85" s="48"/>
      <c r="E85" s="48"/>
      <c r="F85" s="48"/>
      <c r="G85" s="48"/>
      <c r="H85" s="48"/>
      <c r="I85" s="48"/>
      <c r="J85" s="48"/>
      <c r="K85" s="48"/>
      <c r="L85" s="48"/>
      <c r="M85" s="48"/>
      <c r="N85" s="45"/>
      <c r="O85" s="45"/>
      <c r="P85" s="45"/>
      <c r="Q85" s="45"/>
      <c r="R85" s="45" t="s">
        <v>128</v>
      </c>
      <c r="S85" s="45"/>
      <c r="T85" s="47"/>
      <c r="U85" s="48"/>
      <c r="V85" s="48"/>
      <c r="W85" s="48"/>
      <c r="X85" s="48"/>
      <c r="Y85" s="48"/>
      <c r="Z85" s="48"/>
      <c r="AA85" s="48"/>
      <c r="AB85" s="48"/>
      <c r="AC85" s="48"/>
      <c r="AD85" s="48"/>
      <c r="AE85" s="48"/>
      <c r="AF85" s="48"/>
      <c r="AG85" s="48"/>
      <c r="AH85" s="48"/>
      <c r="AI85" s="48"/>
      <c r="AJ85" s="48"/>
      <c r="AK85" s="45"/>
      <c r="AL85" s="126"/>
      <c r="AM85" s="74"/>
    </row>
    <row r="86" spans="1:39" ht="30" customHeight="1" x14ac:dyDescent="0.25">
      <c r="A86" s="280" t="s">
        <v>211</v>
      </c>
      <c r="B86" s="33" t="s">
        <v>212</v>
      </c>
      <c r="C86" s="48" t="s">
        <v>213</v>
      </c>
      <c r="D86" s="48"/>
      <c r="E86" s="48"/>
      <c r="F86" s="48"/>
      <c r="G86" s="48"/>
      <c r="H86" s="48"/>
      <c r="I86" s="48"/>
      <c r="J86" s="48"/>
      <c r="K86" s="48"/>
      <c r="L86" s="48"/>
      <c r="M86" s="48"/>
      <c r="N86" s="45"/>
      <c r="O86" s="45"/>
      <c r="P86" s="45"/>
      <c r="Q86" s="45"/>
      <c r="R86" s="45" t="s">
        <v>128</v>
      </c>
      <c r="S86" s="45"/>
      <c r="T86" s="47"/>
      <c r="U86" s="48"/>
      <c r="V86" s="48"/>
      <c r="W86" s="48"/>
      <c r="X86" s="48"/>
      <c r="Y86" s="48"/>
      <c r="Z86" s="48"/>
      <c r="AA86" s="48"/>
      <c r="AB86" s="48"/>
      <c r="AC86" s="48"/>
      <c r="AD86" s="48"/>
      <c r="AE86" s="48"/>
      <c r="AF86" s="48"/>
      <c r="AG86" s="48"/>
      <c r="AH86" s="48"/>
      <c r="AI86" s="48"/>
      <c r="AJ86" s="48"/>
      <c r="AK86" s="45"/>
      <c r="AL86" s="126"/>
      <c r="AM86" s="74"/>
    </row>
    <row r="87" spans="1:39" ht="30" customHeight="1" x14ac:dyDescent="0.25">
      <c r="A87" s="281"/>
      <c r="B87" s="33" t="s">
        <v>214</v>
      </c>
      <c r="C87" s="48" t="s">
        <v>213</v>
      </c>
      <c r="D87" s="48"/>
      <c r="E87" s="48"/>
      <c r="F87" s="48"/>
      <c r="G87" s="48"/>
      <c r="H87" s="48"/>
      <c r="I87" s="48"/>
      <c r="J87" s="48"/>
      <c r="K87" s="48"/>
      <c r="L87" s="48"/>
      <c r="M87" s="48"/>
      <c r="N87" s="45"/>
      <c r="O87" s="45"/>
      <c r="P87" s="45"/>
      <c r="Q87" s="45"/>
      <c r="R87" s="45" t="s">
        <v>128</v>
      </c>
      <c r="S87" s="45"/>
      <c r="T87" s="47"/>
      <c r="U87" s="48"/>
      <c r="V87" s="48"/>
      <c r="W87" s="48"/>
      <c r="X87" s="48"/>
      <c r="Y87" s="48"/>
      <c r="Z87" s="48"/>
      <c r="AA87" s="48"/>
      <c r="AB87" s="48"/>
      <c r="AC87" s="48"/>
      <c r="AD87" s="48"/>
      <c r="AE87" s="48"/>
      <c r="AF87" s="48"/>
      <c r="AG87" s="48"/>
      <c r="AH87" s="48"/>
      <c r="AI87" s="48"/>
      <c r="AJ87" s="48"/>
      <c r="AK87" s="45"/>
      <c r="AL87" s="126"/>
      <c r="AM87" s="74"/>
    </row>
    <row r="88" spans="1:39" ht="30" customHeight="1" x14ac:dyDescent="0.25">
      <c r="A88" s="281"/>
      <c r="B88" s="33" t="s">
        <v>215</v>
      </c>
      <c r="C88" s="48" t="s">
        <v>213</v>
      </c>
      <c r="D88" s="48"/>
      <c r="E88" s="48"/>
      <c r="F88" s="48"/>
      <c r="G88" s="48"/>
      <c r="H88" s="48"/>
      <c r="I88" s="48"/>
      <c r="J88" s="48"/>
      <c r="K88" s="48"/>
      <c r="L88" s="48"/>
      <c r="M88" s="48"/>
      <c r="N88" s="45"/>
      <c r="O88" s="45"/>
      <c r="P88" s="45"/>
      <c r="Q88" s="45"/>
      <c r="R88" s="45" t="s">
        <v>128</v>
      </c>
      <c r="S88" s="45"/>
      <c r="T88" s="47"/>
      <c r="U88" s="48"/>
      <c r="V88" s="48"/>
      <c r="W88" s="48"/>
      <c r="X88" s="48"/>
      <c r="Y88" s="48"/>
      <c r="Z88" s="48"/>
      <c r="AA88" s="48"/>
      <c r="AB88" s="48"/>
      <c r="AC88" s="48"/>
      <c r="AD88" s="48"/>
      <c r="AE88" s="48"/>
      <c r="AF88" s="48"/>
      <c r="AG88" s="48"/>
      <c r="AH88" s="48"/>
      <c r="AI88" s="48"/>
      <c r="AJ88" s="48"/>
      <c r="AK88" s="45"/>
      <c r="AL88" s="126"/>
      <c r="AM88" s="74"/>
    </row>
    <row r="89" spans="1:39" ht="30" customHeight="1" x14ac:dyDescent="0.25">
      <c r="A89" s="281"/>
      <c r="B89" s="33" t="s">
        <v>216</v>
      </c>
      <c r="C89" s="48"/>
      <c r="D89" s="48"/>
      <c r="E89" s="48"/>
      <c r="F89" s="48"/>
      <c r="G89" s="48"/>
      <c r="H89" s="48"/>
      <c r="I89" s="48"/>
      <c r="J89" s="48"/>
      <c r="K89" s="48"/>
      <c r="L89" s="48"/>
      <c r="M89" s="48"/>
      <c r="N89" s="45"/>
      <c r="O89" s="45"/>
      <c r="P89" s="45"/>
      <c r="Q89" s="45"/>
      <c r="R89" s="45" t="s">
        <v>128</v>
      </c>
      <c r="S89" s="45"/>
      <c r="T89" s="47"/>
      <c r="U89" s="48"/>
      <c r="V89" s="48"/>
      <c r="W89" s="48"/>
      <c r="X89" s="48"/>
      <c r="Y89" s="48"/>
      <c r="Z89" s="48"/>
      <c r="AA89" s="48"/>
      <c r="AB89" s="48"/>
      <c r="AC89" s="48"/>
      <c r="AD89" s="48"/>
      <c r="AE89" s="48"/>
      <c r="AF89" s="48"/>
      <c r="AG89" s="48"/>
      <c r="AH89" s="48"/>
      <c r="AI89" s="48"/>
      <c r="AJ89" s="48"/>
      <c r="AK89" s="45"/>
      <c r="AL89" s="126"/>
      <c r="AM89" s="74"/>
    </row>
    <row r="90" spans="1:39" ht="30" customHeight="1" x14ac:dyDescent="0.25">
      <c r="A90" s="281"/>
      <c r="B90" s="33" t="s">
        <v>217</v>
      </c>
      <c r="C90" s="48"/>
      <c r="D90" s="48"/>
      <c r="E90" s="48"/>
      <c r="F90" s="48"/>
      <c r="G90" s="48"/>
      <c r="H90" s="48"/>
      <c r="I90" s="48"/>
      <c r="J90" s="48"/>
      <c r="K90" s="48"/>
      <c r="L90" s="48"/>
      <c r="M90" s="48"/>
      <c r="N90" s="45"/>
      <c r="O90" s="45"/>
      <c r="P90" s="45"/>
      <c r="Q90" s="45"/>
      <c r="R90" s="45" t="s">
        <v>128</v>
      </c>
      <c r="S90" s="45"/>
      <c r="T90" s="47"/>
      <c r="U90" s="48"/>
      <c r="V90" s="48"/>
      <c r="W90" s="48"/>
      <c r="X90" s="48"/>
      <c r="Y90" s="48"/>
      <c r="Z90" s="48"/>
      <c r="AA90" s="48"/>
      <c r="AB90" s="48"/>
      <c r="AC90" s="48"/>
      <c r="AD90" s="48"/>
      <c r="AE90" s="48"/>
      <c r="AF90" s="48"/>
      <c r="AG90" s="48"/>
      <c r="AH90" s="48"/>
      <c r="AI90" s="48"/>
      <c r="AJ90" s="48"/>
      <c r="AK90" s="45"/>
      <c r="AL90" s="126"/>
      <c r="AM90" s="74"/>
    </row>
    <row r="91" spans="1:39" ht="30" customHeight="1" x14ac:dyDescent="0.25">
      <c r="A91" s="281"/>
      <c r="B91" s="33" t="s">
        <v>218</v>
      </c>
      <c r="C91" s="48"/>
      <c r="D91" s="48"/>
      <c r="E91" s="48"/>
      <c r="F91" s="48"/>
      <c r="G91" s="48"/>
      <c r="H91" s="48"/>
      <c r="I91" s="48"/>
      <c r="J91" s="48"/>
      <c r="K91" s="48"/>
      <c r="L91" s="48"/>
      <c r="M91" s="48"/>
      <c r="N91" s="45"/>
      <c r="O91" s="45"/>
      <c r="P91" s="45"/>
      <c r="Q91" s="45"/>
      <c r="R91" s="45" t="s">
        <v>128</v>
      </c>
      <c r="S91" s="45"/>
      <c r="T91" s="47"/>
      <c r="U91" s="48"/>
      <c r="V91" s="48"/>
      <c r="W91" s="48"/>
      <c r="X91" s="48"/>
      <c r="Y91" s="48"/>
      <c r="Z91" s="48"/>
      <c r="AA91" s="48"/>
      <c r="AB91" s="48"/>
      <c r="AC91" s="48"/>
      <c r="AD91" s="48"/>
      <c r="AE91" s="48"/>
      <c r="AF91" s="48"/>
      <c r="AG91" s="48"/>
      <c r="AH91" s="48"/>
      <c r="AI91" s="48"/>
      <c r="AJ91" s="48"/>
      <c r="AK91" s="45"/>
      <c r="AL91" s="126"/>
      <c r="AM91" s="74"/>
    </row>
    <row r="92" spans="1:39" ht="30" customHeight="1" x14ac:dyDescent="0.25">
      <c r="A92" s="281"/>
      <c r="B92" s="33" t="s">
        <v>219</v>
      </c>
      <c r="C92" s="48"/>
      <c r="D92" s="48"/>
      <c r="E92" s="48"/>
      <c r="F92" s="48"/>
      <c r="G92" s="48"/>
      <c r="H92" s="48"/>
      <c r="I92" s="48"/>
      <c r="J92" s="48"/>
      <c r="K92" s="48"/>
      <c r="L92" s="48"/>
      <c r="M92" s="48"/>
      <c r="N92" s="45"/>
      <c r="O92" s="45"/>
      <c r="P92" s="45"/>
      <c r="Q92" s="45"/>
      <c r="R92" s="45" t="s">
        <v>128</v>
      </c>
      <c r="S92" s="45"/>
      <c r="T92" s="47"/>
      <c r="U92" s="48"/>
      <c r="V92" s="48"/>
      <c r="W92" s="48"/>
      <c r="X92" s="48"/>
      <c r="Y92" s="48"/>
      <c r="Z92" s="48"/>
      <c r="AA92" s="48"/>
      <c r="AB92" s="48"/>
      <c r="AC92" s="48"/>
      <c r="AD92" s="48"/>
      <c r="AE92" s="48"/>
      <c r="AF92" s="48"/>
      <c r="AG92" s="48"/>
      <c r="AH92" s="48"/>
      <c r="AI92" s="48"/>
      <c r="AJ92" s="48"/>
      <c r="AK92" s="45"/>
      <c r="AL92" s="126"/>
      <c r="AM92" s="74"/>
    </row>
    <row r="93" spans="1:39" ht="30" customHeight="1" x14ac:dyDescent="0.25">
      <c r="A93" s="281"/>
      <c r="B93" s="33" t="s">
        <v>220</v>
      </c>
      <c r="C93" s="48"/>
      <c r="D93" s="48"/>
      <c r="E93" s="48"/>
      <c r="F93" s="48"/>
      <c r="G93" s="48"/>
      <c r="H93" s="48"/>
      <c r="I93" s="48"/>
      <c r="J93" s="48"/>
      <c r="K93" s="48"/>
      <c r="L93" s="48"/>
      <c r="M93" s="48"/>
      <c r="N93" s="45"/>
      <c r="O93" s="45"/>
      <c r="P93" s="45"/>
      <c r="Q93" s="45"/>
      <c r="R93" s="45" t="s">
        <v>128</v>
      </c>
      <c r="S93" s="45"/>
      <c r="T93" s="47"/>
      <c r="U93" s="48"/>
      <c r="V93" s="48"/>
      <c r="W93" s="48"/>
      <c r="X93" s="48"/>
      <c r="Y93" s="48"/>
      <c r="Z93" s="48"/>
      <c r="AA93" s="48"/>
      <c r="AB93" s="48"/>
      <c r="AC93" s="48"/>
      <c r="AD93" s="48"/>
      <c r="AE93" s="48"/>
      <c r="AF93" s="48"/>
      <c r="AG93" s="48"/>
      <c r="AH93" s="48"/>
      <c r="AI93" s="48"/>
      <c r="AJ93" s="48"/>
      <c r="AK93" s="45"/>
      <c r="AL93" s="126"/>
      <c r="AM93" s="74"/>
    </row>
    <row r="94" spans="1:39" ht="30" customHeight="1" x14ac:dyDescent="0.25">
      <c r="A94" s="281"/>
      <c r="B94" s="33" t="s">
        <v>221</v>
      </c>
      <c r="C94" s="48"/>
      <c r="D94" s="48"/>
      <c r="E94" s="48"/>
      <c r="F94" s="48"/>
      <c r="G94" s="48"/>
      <c r="H94" s="48"/>
      <c r="I94" s="48"/>
      <c r="J94" s="48"/>
      <c r="K94" s="48"/>
      <c r="L94" s="48"/>
      <c r="M94" s="48"/>
      <c r="N94" s="45"/>
      <c r="O94" s="45"/>
      <c r="P94" s="45"/>
      <c r="Q94" s="45"/>
      <c r="R94" s="45" t="s">
        <v>128</v>
      </c>
      <c r="S94" s="45"/>
      <c r="T94" s="47"/>
      <c r="U94" s="48"/>
      <c r="V94" s="48"/>
      <c r="W94" s="48"/>
      <c r="X94" s="48"/>
      <c r="Y94" s="48"/>
      <c r="Z94" s="48"/>
      <c r="AA94" s="48"/>
      <c r="AB94" s="48"/>
      <c r="AC94" s="48"/>
      <c r="AD94" s="48"/>
      <c r="AE94" s="48"/>
      <c r="AF94" s="48"/>
      <c r="AG94" s="48"/>
      <c r="AH94" s="48"/>
      <c r="AI94" s="48"/>
      <c r="AJ94" s="48"/>
      <c r="AK94" s="45"/>
      <c r="AL94" s="126"/>
      <c r="AM94" s="74"/>
    </row>
    <row r="95" spans="1:39" ht="30" customHeight="1" x14ac:dyDescent="0.25">
      <c r="A95" s="281"/>
      <c r="B95" s="33" t="s">
        <v>222</v>
      </c>
      <c r="C95" s="48"/>
      <c r="D95" s="48"/>
      <c r="E95" s="48"/>
      <c r="F95" s="48"/>
      <c r="G95" s="48"/>
      <c r="H95" s="48"/>
      <c r="I95" s="48"/>
      <c r="J95" s="48"/>
      <c r="K95" s="48"/>
      <c r="L95" s="48"/>
      <c r="M95" s="48"/>
      <c r="N95" s="45"/>
      <c r="O95" s="45"/>
      <c r="P95" s="45"/>
      <c r="Q95" s="45"/>
      <c r="R95" s="45" t="s">
        <v>128</v>
      </c>
      <c r="S95" s="45"/>
      <c r="T95" s="47"/>
      <c r="U95" s="48"/>
      <c r="V95" s="48"/>
      <c r="W95" s="48"/>
      <c r="X95" s="48"/>
      <c r="Y95" s="48"/>
      <c r="Z95" s="48"/>
      <c r="AA95" s="48"/>
      <c r="AB95" s="48"/>
      <c r="AC95" s="48"/>
      <c r="AD95" s="48"/>
      <c r="AE95" s="48"/>
      <c r="AF95" s="48"/>
      <c r="AG95" s="48"/>
      <c r="AH95" s="48"/>
      <c r="AI95" s="48"/>
      <c r="AJ95" s="48"/>
      <c r="AK95" s="45"/>
      <c r="AL95" s="126"/>
      <c r="AM95" s="74"/>
    </row>
    <row r="96" spans="1:39" ht="30" customHeight="1" x14ac:dyDescent="0.25">
      <c r="A96" s="281"/>
      <c r="B96" s="33" t="s">
        <v>223</v>
      </c>
      <c r="C96" s="48"/>
      <c r="D96" s="48"/>
      <c r="E96" s="48"/>
      <c r="F96" s="48"/>
      <c r="G96" s="48"/>
      <c r="H96" s="48"/>
      <c r="I96" s="48"/>
      <c r="J96" s="48"/>
      <c r="K96" s="48"/>
      <c r="L96" s="48"/>
      <c r="M96" s="48"/>
      <c r="N96" s="45"/>
      <c r="O96" s="45"/>
      <c r="P96" s="45"/>
      <c r="Q96" s="45"/>
      <c r="R96" s="45" t="s">
        <v>128</v>
      </c>
      <c r="S96" s="45"/>
      <c r="T96" s="47"/>
      <c r="U96" s="48"/>
      <c r="V96" s="48"/>
      <c r="W96" s="48"/>
      <c r="X96" s="48"/>
      <c r="Y96" s="48"/>
      <c r="Z96" s="48"/>
      <c r="AA96" s="48"/>
      <c r="AB96" s="48"/>
      <c r="AC96" s="48"/>
      <c r="AD96" s="48"/>
      <c r="AE96" s="48"/>
      <c r="AF96" s="48"/>
      <c r="AG96" s="48"/>
      <c r="AH96" s="48"/>
      <c r="AI96" s="48"/>
      <c r="AJ96" s="48"/>
      <c r="AK96" s="45"/>
      <c r="AL96" s="126"/>
      <c r="AM96" s="74"/>
    </row>
    <row r="97" spans="1:39" ht="30" customHeight="1" x14ac:dyDescent="0.25">
      <c r="A97" s="281"/>
      <c r="B97" s="33" t="s">
        <v>224</v>
      </c>
      <c r="C97" s="48"/>
      <c r="D97" s="48"/>
      <c r="E97" s="48"/>
      <c r="F97" s="48"/>
      <c r="G97" s="48"/>
      <c r="H97" s="48"/>
      <c r="I97" s="48"/>
      <c r="J97" s="48"/>
      <c r="K97" s="48"/>
      <c r="L97" s="48"/>
      <c r="M97" s="48"/>
      <c r="N97" s="45"/>
      <c r="O97" s="45"/>
      <c r="P97" s="45"/>
      <c r="Q97" s="45"/>
      <c r="R97" s="45" t="s">
        <v>128</v>
      </c>
      <c r="S97" s="45"/>
      <c r="T97" s="47"/>
      <c r="U97" s="48"/>
      <c r="V97" s="48"/>
      <c r="W97" s="48"/>
      <c r="X97" s="48"/>
      <c r="Y97" s="48"/>
      <c r="Z97" s="48"/>
      <c r="AA97" s="48"/>
      <c r="AB97" s="48"/>
      <c r="AC97" s="48"/>
      <c r="AD97" s="48"/>
      <c r="AE97" s="48"/>
      <c r="AF97" s="48"/>
      <c r="AG97" s="48"/>
      <c r="AH97" s="48"/>
      <c r="AI97" s="48"/>
      <c r="AJ97" s="48"/>
      <c r="AK97" s="45"/>
      <c r="AL97" s="126"/>
      <c r="AM97" s="74"/>
    </row>
    <row r="98" spans="1:39" ht="30" customHeight="1" x14ac:dyDescent="0.25">
      <c r="A98" s="281"/>
      <c r="B98" s="33" t="s">
        <v>225</v>
      </c>
      <c r="C98" s="48"/>
      <c r="D98" s="48"/>
      <c r="E98" s="48"/>
      <c r="F98" s="48"/>
      <c r="G98" s="48"/>
      <c r="H98" s="48"/>
      <c r="I98" s="48"/>
      <c r="J98" s="48"/>
      <c r="K98" s="48"/>
      <c r="L98" s="48"/>
      <c r="M98" s="48"/>
      <c r="N98" s="45"/>
      <c r="O98" s="45"/>
      <c r="P98" s="45"/>
      <c r="Q98" s="45"/>
      <c r="R98" s="45" t="s">
        <v>128</v>
      </c>
      <c r="S98" s="45"/>
      <c r="T98" s="47"/>
      <c r="U98" s="48"/>
      <c r="V98" s="48"/>
      <c r="W98" s="48"/>
      <c r="X98" s="48"/>
      <c r="Y98" s="48"/>
      <c r="Z98" s="48"/>
      <c r="AA98" s="48"/>
      <c r="AB98" s="48"/>
      <c r="AC98" s="48"/>
      <c r="AD98" s="48"/>
      <c r="AE98" s="48"/>
      <c r="AF98" s="48"/>
      <c r="AG98" s="48"/>
      <c r="AH98" s="48"/>
      <c r="AI98" s="48"/>
      <c r="AJ98" s="48"/>
      <c r="AK98" s="45"/>
      <c r="AL98" s="126"/>
      <c r="AM98" s="74"/>
    </row>
    <row r="99" spans="1:39" ht="30" customHeight="1" x14ac:dyDescent="0.25">
      <c r="A99" s="281"/>
      <c r="B99" s="33" t="s">
        <v>226</v>
      </c>
      <c r="C99" s="48"/>
      <c r="D99" s="48"/>
      <c r="E99" s="48"/>
      <c r="F99" s="48"/>
      <c r="G99" s="48"/>
      <c r="H99" s="48"/>
      <c r="I99" s="48"/>
      <c r="J99" s="48"/>
      <c r="K99" s="48"/>
      <c r="L99" s="48"/>
      <c r="M99" s="48"/>
      <c r="N99" s="45"/>
      <c r="O99" s="45"/>
      <c r="P99" s="45"/>
      <c r="Q99" s="45"/>
      <c r="R99" s="45" t="s">
        <v>128</v>
      </c>
      <c r="S99" s="45"/>
      <c r="T99" s="47"/>
      <c r="U99" s="48"/>
      <c r="V99" s="48"/>
      <c r="W99" s="48"/>
      <c r="X99" s="48"/>
      <c r="Y99" s="48"/>
      <c r="Z99" s="48"/>
      <c r="AA99" s="48"/>
      <c r="AB99" s="48"/>
      <c r="AC99" s="48"/>
      <c r="AD99" s="48"/>
      <c r="AE99" s="48"/>
      <c r="AF99" s="48"/>
      <c r="AG99" s="48"/>
      <c r="AH99" s="48"/>
      <c r="AI99" s="48"/>
      <c r="AJ99" s="48"/>
      <c r="AK99" s="45"/>
      <c r="AL99" s="126"/>
      <c r="AM99" s="74"/>
    </row>
    <row r="100" spans="1:39" ht="30" customHeight="1" x14ac:dyDescent="0.25">
      <c r="A100" s="282"/>
      <c r="B100" s="33" t="s">
        <v>227</v>
      </c>
      <c r="C100" s="48"/>
      <c r="D100" s="48"/>
      <c r="E100" s="48"/>
      <c r="F100" s="48"/>
      <c r="G100" s="48"/>
      <c r="H100" s="48"/>
      <c r="I100" s="48"/>
      <c r="J100" s="48"/>
      <c r="K100" s="48"/>
      <c r="L100" s="48"/>
      <c r="M100" s="48"/>
      <c r="N100" s="45"/>
      <c r="O100" s="45"/>
      <c r="P100" s="45"/>
      <c r="Q100" s="45"/>
      <c r="R100" s="45" t="s">
        <v>128</v>
      </c>
      <c r="S100" s="45"/>
      <c r="T100" s="47"/>
      <c r="U100" s="48"/>
      <c r="V100" s="48"/>
      <c r="W100" s="48"/>
      <c r="X100" s="48"/>
      <c r="Y100" s="48"/>
      <c r="Z100" s="48"/>
      <c r="AA100" s="48"/>
      <c r="AB100" s="48"/>
      <c r="AC100" s="48"/>
      <c r="AD100" s="48"/>
      <c r="AE100" s="48"/>
      <c r="AF100" s="48"/>
      <c r="AG100" s="48"/>
      <c r="AH100" s="48"/>
      <c r="AI100" s="48"/>
      <c r="AJ100" s="48"/>
      <c r="AK100" s="45"/>
      <c r="AL100" s="126"/>
      <c r="AM100" s="74"/>
    </row>
    <row r="101" spans="1:39" ht="30" customHeight="1" x14ac:dyDescent="0.25">
      <c r="A101" s="280" t="s">
        <v>228</v>
      </c>
      <c r="B101" s="33" t="s">
        <v>229</v>
      </c>
      <c r="C101" s="48" t="s">
        <v>230</v>
      </c>
      <c r="D101" s="48"/>
      <c r="E101" s="48"/>
      <c r="F101" s="48"/>
      <c r="G101" s="48"/>
      <c r="H101" s="48"/>
      <c r="I101" s="48"/>
      <c r="J101" s="48"/>
      <c r="K101" s="48"/>
      <c r="L101" s="48"/>
      <c r="M101" s="48"/>
      <c r="N101" s="45"/>
      <c r="O101" s="45"/>
      <c r="P101" s="45"/>
      <c r="Q101" s="45"/>
      <c r="R101" s="45" t="s">
        <v>128</v>
      </c>
      <c r="S101" s="45"/>
      <c r="T101" s="47"/>
      <c r="U101" s="48"/>
      <c r="V101" s="48"/>
      <c r="W101" s="48"/>
      <c r="X101" s="48"/>
      <c r="Y101" s="48"/>
      <c r="Z101" s="48"/>
      <c r="AA101" s="48"/>
      <c r="AB101" s="48"/>
      <c r="AC101" s="48"/>
      <c r="AD101" s="48"/>
      <c r="AE101" s="48"/>
      <c r="AF101" s="48"/>
      <c r="AG101" s="48"/>
      <c r="AH101" s="48"/>
      <c r="AI101" s="48"/>
      <c r="AJ101" s="48"/>
      <c r="AK101" s="45"/>
      <c r="AL101" s="126"/>
      <c r="AM101" s="74"/>
    </row>
    <row r="102" spans="1:39" ht="30" customHeight="1" x14ac:dyDescent="0.25">
      <c r="A102" s="281"/>
      <c r="B102" s="33" t="s">
        <v>231</v>
      </c>
      <c r="C102" s="48" t="s">
        <v>230</v>
      </c>
      <c r="D102" s="48"/>
      <c r="E102" s="48"/>
      <c r="F102" s="48"/>
      <c r="G102" s="48"/>
      <c r="H102" s="48"/>
      <c r="I102" s="48"/>
      <c r="J102" s="48"/>
      <c r="K102" s="48"/>
      <c r="L102" s="48"/>
      <c r="M102" s="48"/>
      <c r="N102" s="45"/>
      <c r="O102" s="45"/>
      <c r="P102" s="45"/>
      <c r="Q102" s="45"/>
      <c r="R102" s="45" t="s">
        <v>128</v>
      </c>
      <c r="S102" s="45"/>
      <c r="T102" s="47"/>
      <c r="U102" s="48"/>
      <c r="V102" s="48"/>
      <c r="W102" s="48"/>
      <c r="X102" s="48"/>
      <c r="Y102" s="48"/>
      <c r="Z102" s="48"/>
      <c r="AA102" s="48"/>
      <c r="AB102" s="48"/>
      <c r="AC102" s="48"/>
      <c r="AD102" s="48"/>
      <c r="AE102" s="48"/>
      <c r="AF102" s="48"/>
      <c r="AG102" s="48"/>
      <c r="AH102" s="48"/>
      <c r="AI102" s="48"/>
      <c r="AJ102" s="48"/>
      <c r="AK102" s="45"/>
      <c r="AL102" s="126"/>
      <c r="AM102" s="74"/>
    </row>
    <row r="103" spans="1:39" ht="30" customHeight="1" x14ac:dyDescent="0.25">
      <c r="A103" s="281"/>
      <c r="B103" s="33" t="s">
        <v>232</v>
      </c>
      <c r="C103" s="48" t="s">
        <v>230</v>
      </c>
      <c r="D103" s="48"/>
      <c r="E103" s="48"/>
      <c r="F103" s="48"/>
      <c r="G103" s="48"/>
      <c r="H103" s="48"/>
      <c r="I103" s="48"/>
      <c r="J103" s="48"/>
      <c r="K103" s="48"/>
      <c r="L103" s="48"/>
      <c r="M103" s="48"/>
      <c r="N103" s="45"/>
      <c r="O103" s="45"/>
      <c r="P103" s="45"/>
      <c r="Q103" s="45"/>
      <c r="R103" s="45" t="s">
        <v>128</v>
      </c>
      <c r="S103" s="45"/>
      <c r="T103" s="47"/>
      <c r="U103" s="48"/>
      <c r="V103" s="48"/>
      <c r="W103" s="48"/>
      <c r="X103" s="48"/>
      <c r="Y103" s="48"/>
      <c r="Z103" s="48"/>
      <c r="AA103" s="48"/>
      <c r="AB103" s="48"/>
      <c r="AC103" s="48"/>
      <c r="AD103" s="48"/>
      <c r="AE103" s="48"/>
      <c r="AF103" s="48"/>
      <c r="AG103" s="48"/>
      <c r="AH103" s="48"/>
      <c r="AI103" s="48"/>
      <c r="AJ103" s="48"/>
      <c r="AK103" s="45"/>
      <c r="AL103" s="126"/>
      <c r="AM103" s="74"/>
    </row>
    <row r="104" spans="1:39" ht="30" customHeight="1" x14ac:dyDescent="0.25">
      <c r="A104" s="281"/>
      <c r="B104" s="33" t="s">
        <v>233</v>
      </c>
      <c r="C104" s="48"/>
      <c r="D104" s="48"/>
      <c r="E104" s="48"/>
      <c r="F104" s="48"/>
      <c r="G104" s="48"/>
      <c r="H104" s="48"/>
      <c r="I104" s="48"/>
      <c r="J104" s="48"/>
      <c r="K104" s="48"/>
      <c r="L104" s="48"/>
      <c r="M104" s="48"/>
      <c r="N104" s="45"/>
      <c r="O104" s="45"/>
      <c r="P104" s="45"/>
      <c r="Q104" s="45"/>
      <c r="R104" s="45" t="s">
        <v>128</v>
      </c>
      <c r="S104" s="45"/>
      <c r="T104" s="47"/>
      <c r="U104" s="48"/>
      <c r="V104" s="48"/>
      <c r="W104" s="48"/>
      <c r="X104" s="48"/>
      <c r="Y104" s="48"/>
      <c r="Z104" s="48"/>
      <c r="AA104" s="48"/>
      <c r="AB104" s="48"/>
      <c r="AC104" s="48"/>
      <c r="AD104" s="48"/>
      <c r="AE104" s="48"/>
      <c r="AF104" s="48"/>
      <c r="AG104" s="48"/>
      <c r="AH104" s="48"/>
      <c r="AI104" s="48"/>
      <c r="AJ104" s="48"/>
      <c r="AK104" s="45"/>
      <c r="AL104" s="126"/>
      <c r="AM104" s="74"/>
    </row>
    <row r="105" spans="1:39" ht="30" customHeight="1" x14ac:dyDescent="0.25">
      <c r="A105" s="281"/>
      <c r="B105" s="33" t="s">
        <v>234</v>
      </c>
      <c r="C105" s="48"/>
      <c r="D105" s="48"/>
      <c r="E105" s="48"/>
      <c r="F105" s="48"/>
      <c r="G105" s="48"/>
      <c r="H105" s="48"/>
      <c r="I105" s="48"/>
      <c r="J105" s="48"/>
      <c r="K105" s="48"/>
      <c r="L105" s="48"/>
      <c r="M105" s="48"/>
      <c r="N105" s="45"/>
      <c r="O105" s="45"/>
      <c r="P105" s="45"/>
      <c r="Q105" s="45"/>
      <c r="R105" s="45" t="s">
        <v>128</v>
      </c>
      <c r="S105" s="45"/>
      <c r="T105" s="47"/>
      <c r="U105" s="48"/>
      <c r="V105" s="48"/>
      <c r="W105" s="48"/>
      <c r="X105" s="48"/>
      <c r="Y105" s="48"/>
      <c r="Z105" s="48"/>
      <c r="AA105" s="48"/>
      <c r="AB105" s="48"/>
      <c r="AC105" s="48"/>
      <c r="AD105" s="48"/>
      <c r="AE105" s="48"/>
      <c r="AF105" s="48"/>
      <c r="AG105" s="48"/>
      <c r="AH105" s="48"/>
      <c r="AI105" s="48"/>
      <c r="AJ105" s="48"/>
      <c r="AK105" s="45"/>
      <c r="AL105" s="126"/>
      <c r="AM105" s="74"/>
    </row>
    <row r="106" spans="1:39" ht="30" customHeight="1" x14ac:dyDescent="0.25">
      <c r="A106" s="281"/>
      <c r="B106" s="33" t="s">
        <v>235</v>
      </c>
      <c r="C106" s="48"/>
      <c r="D106" s="48"/>
      <c r="E106" s="48"/>
      <c r="F106" s="48"/>
      <c r="G106" s="48"/>
      <c r="H106" s="48"/>
      <c r="I106" s="48"/>
      <c r="J106" s="48"/>
      <c r="K106" s="48"/>
      <c r="L106" s="48"/>
      <c r="M106" s="48"/>
      <c r="N106" s="45"/>
      <c r="O106" s="45"/>
      <c r="P106" s="45"/>
      <c r="Q106" s="45"/>
      <c r="R106" s="45" t="s">
        <v>128</v>
      </c>
      <c r="S106" s="45"/>
      <c r="T106" s="47"/>
      <c r="U106" s="48"/>
      <c r="V106" s="48"/>
      <c r="W106" s="48"/>
      <c r="X106" s="48"/>
      <c r="Y106" s="48"/>
      <c r="Z106" s="48"/>
      <c r="AA106" s="48"/>
      <c r="AB106" s="48"/>
      <c r="AC106" s="48"/>
      <c r="AD106" s="48"/>
      <c r="AE106" s="48"/>
      <c r="AF106" s="48"/>
      <c r="AG106" s="48"/>
      <c r="AH106" s="48"/>
      <c r="AI106" s="48"/>
      <c r="AJ106" s="48"/>
      <c r="AK106" s="45"/>
      <c r="AL106" s="126"/>
      <c r="AM106" s="74"/>
    </row>
    <row r="107" spans="1:39" ht="30" customHeight="1" x14ac:dyDescent="0.25">
      <c r="A107" s="281"/>
      <c r="B107" s="33" t="s">
        <v>236</v>
      </c>
      <c r="C107" s="48"/>
      <c r="D107" s="48"/>
      <c r="E107" s="48"/>
      <c r="F107" s="48"/>
      <c r="G107" s="48"/>
      <c r="H107" s="48"/>
      <c r="I107" s="48"/>
      <c r="J107" s="48"/>
      <c r="K107" s="48"/>
      <c r="L107" s="48"/>
      <c r="M107" s="48"/>
      <c r="N107" s="45"/>
      <c r="O107" s="45"/>
      <c r="P107" s="45"/>
      <c r="Q107" s="45"/>
      <c r="R107" s="45" t="s">
        <v>128</v>
      </c>
      <c r="S107" s="45"/>
      <c r="T107" s="47"/>
      <c r="U107" s="48"/>
      <c r="V107" s="48"/>
      <c r="W107" s="48"/>
      <c r="X107" s="48"/>
      <c r="Y107" s="48"/>
      <c r="Z107" s="48"/>
      <c r="AA107" s="48"/>
      <c r="AB107" s="48"/>
      <c r="AC107" s="48"/>
      <c r="AD107" s="48"/>
      <c r="AE107" s="48"/>
      <c r="AF107" s="48"/>
      <c r="AG107" s="48"/>
      <c r="AH107" s="48"/>
      <c r="AI107" s="48"/>
      <c r="AJ107" s="48"/>
      <c r="AK107" s="45"/>
      <c r="AL107" s="126"/>
      <c r="AM107" s="74"/>
    </row>
    <row r="108" spans="1:39" ht="30" customHeight="1" x14ac:dyDescent="0.25">
      <c r="A108" s="281"/>
      <c r="B108" s="33" t="s">
        <v>237</v>
      </c>
      <c r="C108" s="48"/>
      <c r="D108" s="48"/>
      <c r="E108" s="48"/>
      <c r="F108" s="48"/>
      <c r="G108" s="48"/>
      <c r="H108" s="48"/>
      <c r="I108" s="48"/>
      <c r="J108" s="48"/>
      <c r="K108" s="48"/>
      <c r="L108" s="48"/>
      <c r="M108" s="48"/>
      <c r="N108" s="45"/>
      <c r="O108" s="45"/>
      <c r="P108" s="45"/>
      <c r="Q108" s="45"/>
      <c r="R108" s="45" t="s">
        <v>128</v>
      </c>
      <c r="S108" s="45"/>
      <c r="T108" s="47"/>
      <c r="U108" s="48"/>
      <c r="V108" s="48"/>
      <c r="W108" s="48"/>
      <c r="X108" s="48"/>
      <c r="Y108" s="48"/>
      <c r="Z108" s="48"/>
      <c r="AA108" s="48"/>
      <c r="AB108" s="48"/>
      <c r="AC108" s="48"/>
      <c r="AD108" s="48"/>
      <c r="AE108" s="48"/>
      <c r="AF108" s="48"/>
      <c r="AG108" s="48"/>
      <c r="AH108" s="48"/>
      <c r="AI108" s="48"/>
      <c r="AJ108" s="48"/>
      <c r="AK108" s="45"/>
      <c r="AL108" s="126"/>
      <c r="AM108" s="74"/>
    </row>
    <row r="109" spans="1:39" ht="30" customHeight="1" x14ac:dyDescent="0.25">
      <c r="A109" s="281"/>
      <c r="B109" s="33" t="s">
        <v>238</v>
      </c>
      <c r="C109" s="48"/>
      <c r="D109" s="48"/>
      <c r="E109" s="48"/>
      <c r="F109" s="48"/>
      <c r="G109" s="48"/>
      <c r="H109" s="48"/>
      <c r="I109" s="48"/>
      <c r="J109" s="48"/>
      <c r="K109" s="48"/>
      <c r="L109" s="48"/>
      <c r="M109" s="48"/>
      <c r="N109" s="45"/>
      <c r="O109" s="45"/>
      <c r="P109" s="45"/>
      <c r="Q109" s="45"/>
      <c r="R109" s="45" t="s">
        <v>128</v>
      </c>
      <c r="S109" s="45"/>
      <c r="T109" s="47"/>
      <c r="U109" s="48"/>
      <c r="V109" s="48"/>
      <c r="W109" s="48"/>
      <c r="X109" s="48"/>
      <c r="Y109" s="48"/>
      <c r="Z109" s="48"/>
      <c r="AA109" s="48"/>
      <c r="AB109" s="48"/>
      <c r="AC109" s="48"/>
      <c r="AD109" s="48"/>
      <c r="AE109" s="48"/>
      <c r="AF109" s="48"/>
      <c r="AG109" s="48"/>
      <c r="AH109" s="48"/>
      <c r="AI109" s="48"/>
      <c r="AJ109" s="48"/>
      <c r="AK109" s="45"/>
      <c r="AL109" s="126"/>
      <c r="AM109" s="74"/>
    </row>
    <row r="110" spans="1:39" ht="30" customHeight="1" x14ac:dyDescent="0.25">
      <c r="A110" s="281"/>
      <c r="B110" s="33" t="s">
        <v>239</v>
      </c>
      <c r="C110" s="48"/>
      <c r="D110" s="48"/>
      <c r="E110" s="48"/>
      <c r="F110" s="48"/>
      <c r="G110" s="48"/>
      <c r="H110" s="48"/>
      <c r="I110" s="48"/>
      <c r="J110" s="48"/>
      <c r="K110" s="48"/>
      <c r="L110" s="48"/>
      <c r="M110" s="48"/>
      <c r="N110" s="45"/>
      <c r="O110" s="45"/>
      <c r="P110" s="45"/>
      <c r="Q110" s="45"/>
      <c r="R110" s="45" t="s">
        <v>128</v>
      </c>
      <c r="S110" s="45"/>
      <c r="T110" s="47"/>
      <c r="U110" s="48"/>
      <c r="V110" s="48"/>
      <c r="W110" s="48"/>
      <c r="X110" s="48"/>
      <c r="Y110" s="48"/>
      <c r="Z110" s="48"/>
      <c r="AA110" s="48"/>
      <c r="AB110" s="48"/>
      <c r="AC110" s="48"/>
      <c r="AD110" s="48"/>
      <c r="AE110" s="48"/>
      <c r="AF110" s="48"/>
      <c r="AG110" s="48"/>
      <c r="AH110" s="48"/>
      <c r="AI110" s="48"/>
      <c r="AJ110" s="48"/>
      <c r="AK110" s="45"/>
      <c r="AL110" s="126"/>
      <c r="AM110" s="74"/>
    </row>
    <row r="111" spans="1:39" ht="30" customHeight="1" x14ac:dyDescent="0.25">
      <c r="A111" s="281"/>
      <c r="B111" s="33" t="s">
        <v>240</v>
      </c>
      <c r="C111" s="48"/>
      <c r="D111" s="48"/>
      <c r="E111" s="48"/>
      <c r="F111" s="48"/>
      <c r="G111" s="48"/>
      <c r="H111" s="48"/>
      <c r="I111" s="48"/>
      <c r="J111" s="48"/>
      <c r="K111" s="48"/>
      <c r="L111" s="48"/>
      <c r="M111" s="48"/>
      <c r="N111" s="45"/>
      <c r="O111" s="45"/>
      <c r="P111" s="45" t="s">
        <v>128</v>
      </c>
      <c r="Q111" s="45"/>
      <c r="R111" s="45"/>
      <c r="S111" s="45"/>
      <c r="T111" s="47"/>
      <c r="U111" s="48"/>
      <c r="V111" s="48"/>
      <c r="W111" s="48"/>
      <c r="X111" s="48"/>
      <c r="Y111" s="48"/>
      <c r="Z111" s="48"/>
      <c r="AA111" s="48"/>
      <c r="AB111" s="48"/>
      <c r="AC111" s="48"/>
      <c r="AD111" s="48"/>
      <c r="AE111" s="48"/>
      <c r="AF111" s="48"/>
      <c r="AG111" s="48"/>
      <c r="AH111" s="48"/>
      <c r="AI111" s="48"/>
      <c r="AJ111" s="48"/>
      <c r="AK111" s="45"/>
      <c r="AL111" s="126"/>
      <c r="AM111" s="74"/>
    </row>
    <row r="112" spans="1:39" ht="30" customHeight="1" x14ac:dyDescent="0.25">
      <c r="A112" s="281"/>
      <c r="B112" s="33" t="s">
        <v>241</v>
      </c>
      <c r="C112" s="48"/>
      <c r="D112" s="48"/>
      <c r="E112" s="48"/>
      <c r="F112" s="48"/>
      <c r="G112" s="48"/>
      <c r="H112" s="48"/>
      <c r="I112" s="48"/>
      <c r="J112" s="48"/>
      <c r="K112" s="48"/>
      <c r="L112" s="48"/>
      <c r="M112" s="48"/>
      <c r="N112" s="45"/>
      <c r="O112" s="45"/>
      <c r="P112" s="45" t="s">
        <v>128</v>
      </c>
      <c r="Q112" s="45"/>
      <c r="R112" s="45"/>
      <c r="S112" s="45"/>
      <c r="T112" s="47"/>
      <c r="U112" s="48"/>
      <c r="V112" s="48"/>
      <c r="W112" s="48"/>
      <c r="X112" s="48"/>
      <c r="Y112" s="48"/>
      <c r="Z112" s="48"/>
      <c r="AA112" s="48"/>
      <c r="AB112" s="48"/>
      <c r="AC112" s="48"/>
      <c r="AD112" s="48"/>
      <c r="AE112" s="48"/>
      <c r="AF112" s="48"/>
      <c r="AG112" s="48"/>
      <c r="AH112" s="48"/>
      <c r="AI112" s="48"/>
      <c r="AJ112" s="48"/>
      <c r="AK112" s="45"/>
      <c r="AL112" s="126"/>
      <c r="AM112" s="74"/>
    </row>
    <row r="113" spans="1:39" ht="30" customHeight="1" x14ac:dyDescent="0.25">
      <c r="A113" s="281"/>
      <c r="B113" s="33" t="s">
        <v>242</v>
      </c>
      <c r="C113" s="48"/>
      <c r="D113" s="48"/>
      <c r="E113" s="48"/>
      <c r="F113" s="48"/>
      <c r="G113" s="48"/>
      <c r="H113" s="48"/>
      <c r="I113" s="48"/>
      <c r="J113" s="48"/>
      <c r="K113" s="48"/>
      <c r="L113" s="48"/>
      <c r="M113" s="48"/>
      <c r="N113" s="45"/>
      <c r="O113" s="45"/>
      <c r="P113" s="45" t="s">
        <v>128</v>
      </c>
      <c r="Q113" s="45"/>
      <c r="R113" s="45"/>
      <c r="S113" s="45"/>
      <c r="T113" s="47"/>
      <c r="U113" s="48"/>
      <c r="V113" s="48"/>
      <c r="W113" s="48"/>
      <c r="X113" s="48"/>
      <c r="Y113" s="48"/>
      <c r="Z113" s="48"/>
      <c r="AA113" s="48"/>
      <c r="AB113" s="48"/>
      <c r="AC113" s="48"/>
      <c r="AD113" s="48"/>
      <c r="AE113" s="48"/>
      <c r="AF113" s="48"/>
      <c r="AG113" s="48"/>
      <c r="AH113" s="48"/>
      <c r="AI113" s="48"/>
      <c r="AJ113" s="48"/>
      <c r="AK113" s="45"/>
      <c r="AL113" s="126"/>
      <c r="AM113" s="74"/>
    </row>
    <row r="114" spans="1:39" ht="30" customHeight="1" x14ac:dyDescent="0.25">
      <c r="A114" s="281"/>
      <c r="B114" s="33" t="s">
        <v>243</v>
      </c>
      <c r="C114" s="48"/>
      <c r="D114" s="48"/>
      <c r="E114" s="48"/>
      <c r="F114" s="48"/>
      <c r="G114" s="48"/>
      <c r="H114" s="48"/>
      <c r="I114" s="48"/>
      <c r="J114" s="48"/>
      <c r="K114" s="48"/>
      <c r="L114" s="48"/>
      <c r="M114" s="48"/>
      <c r="N114" s="45"/>
      <c r="O114" s="45"/>
      <c r="P114" s="45" t="s">
        <v>128</v>
      </c>
      <c r="Q114" s="45"/>
      <c r="R114" s="45"/>
      <c r="S114" s="45"/>
      <c r="T114" s="47"/>
      <c r="U114" s="48"/>
      <c r="V114" s="48"/>
      <c r="W114" s="48"/>
      <c r="X114" s="48"/>
      <c r="Y114" s="48"/>
      <c r="Z114" s="48"/>
      <c r="AA114" s="48"/>
      <c r="AB114" s="48"/>
      <c r="AC114" s="48"/>
      <c r="AD114" s="48"/>
      <c r="AE114" s="48"/>
      <c r="AF114" s="48"/>
      <c r="AG114" s="48"/>
      <c r="AH114" s="48"/>
      <c r="AI114" s="48"/>
      <c r="AJ114" s="48"/>
      <c r="AK114" s="45"/>
      <c r="AL114" s="126"/>
      <c r="AM114" s="74"/>
    </row>
    <row r="115" spans="1:39" ht="30" customHeight="1" x14ac:dyDescent="0.25">
      <c r="A115" s="282"/>
      <c r="B115" s="33" t="s">
        <v>244</v>
      </c>
      <c r="C115" s="48"/>
      <c r="D115" s="48"/>
      <c r="E115" s="48"/>
      <c r="F115" s="48"/>
      <c r="G115" s="48"/>
      <c r="H115" s="48"/>
      <c r="I115" s="48"/>
      <c r="J115" s="48"/>
      <c r="K115" s="48"/>
      <c r="L115" s="48"/>
      <c r="M115" s="48"/>
      <c r="N115" s="45"/>
      <c r="O115" s="45"/>
      <c r="P115" s="45" t="s">
        <v>128</v>
      </c>
      <c r="Q115" s="45"/>
      <c r="R115" s="45"/>
      <c r="S115" s="45"/>
      <c r="T115" s="47"/>
      <c r="U115" s="48"/>
      <c r="V115" s="48"/>
      <c r="W115" s="48"/>
      <c r="X115" s="48"/>
      <c r="Y115" s="48"/>
      <c r="Z115" s="48"/>
      <c r="AA115" s="48"/>
      <c r="AB115" s="48"/>
      <c r="AC115" s="48"/>
      <c r="AD115" s="48"/>
      <c r="AE115" s="48"/>
      <c r="AF115" s="48"/>
      <c r="AG115" s="48"/>
      <c r="AH115" s="48"/>
      <c r="AI115" s="48"/>
      <c r="AJ115" s="48"/>
      <c r="AK115" s="45"/>
      <c r="AL115" s="126"/>
      <c r="AM115" s="74"/>
    </row>
    <row r="116" spans="1:39" ht="30" customHeight="1" x14ac:dyDescent="0.25">
      <c r="A116" s="280" t="s">
        <v>245</v>
      </c>
      <c r="B116" s="33" t="s">
        <v>246</v>
      </c>
      <c r="C116" s="48" t="s">
        <v>247</v>
      </c>
      <c r="D116" s="48"/>
      <c r="E116" s="48"/>
      <c r="F116" s="48"/>
      <c r="G116" s="48"/>
      <c r="H116" s="48"/>
      <c r="I116" s="48"/>
      <c r="J116" s="48"/>
      <c r="K116" s="48"/>
      <c r="L116" s="48"/>
      <c r="M116" s="48"/>
      <c r="N116" s="45"/>
      <c r="O116" s="45"/>
      <c r="P116" s="45"/>
      <c r="Q116" s="45"/>
      <c r="R116" s="45" t="s">
        <v>128</v>
      </c>
      <c r="S116" s="45"/>
      <c r="T116" s="47"/>
      <c r="U116" s="48"/>
      <c r="V116" s="48"/>
      <c r="W116" s="48"/>
      <c r="X116" s="48"/>
      <c r="Y116" s="48"/>
      <c r="Z116" s="48"/>
      <c r="AA116" s="48"/>
      <c r="AB116" s="48"/>
      <c r="AC116" s="48"/>
      <c r="AD116" s="48"/>
      <c r="AE116" s="48"/>
      <c r="AF116" s="48"/>
      <c r="AG116" s="48"/>
      <c r="AH116" s="48"/>
      <c r="AI116" s="48"/>
      <c r="AJ116" s="48"/>
      <c r="AK116" s="45"/>
      <c r="AL116" s="126"/>
      <c r="AM116" s="74"/>
    </row>
    <row r="117" spans="1:39" ht="30" customHeight="1" x14ac:dyDescent="0.25">
      <c r="A117" s="281"/>
      <c r="B117" s="33" t="s">
        <v>248</v>
      </c>
      <c r="C117" s="48" t="s">
        <v>247</v>
      </c>
      <c r="D117" s="48"/>
      <c r="E117" s="48"/>
      <c r="F117" s="48"/>
      <c r="G117" s="48"/>
      <c r="H117" s="48"/>
      <c r="I117" s="48"/>
      <c r="J117" s="48"/>
      <c r="K117" s="48"/>
      <c r="L117" s="48"/>
      <c r="M117" s="48"/>
      <c r="N117" s="45"/>
      <c r="O117" s="45"/>
      <c r="P117" s="45"/>
      <c r="Q117" s="45"/>
      <c r="R117" s="45" t="s">
        <v>128</v>
      </c>
      <c r="S117" s="45"/>
      <c r="T117" s="47"/>
      <c r="U117" s="48"/>
      <c r="V117" s="48"/>
      <c r="W117" s="48"/>
      <c r="X117" s="48"/>
      <c r="Y117" s="48"/>
      <c r="Z117" s="48"/>
      <c r="AA117" s="48"/>
      <c r="AB117" s="48"/>
      <c r="AC117" s="48"/>
      <c r="AD117" s="48"/>
      <c r="AE117" s="48"/>
      <c r="AF117" s="48"/>
      <c r="AG117" s="48"/>
      <c r="AH117" s="48"/>
      <c r="AI117" s="48"/>
      <c r="AJ117" s="48"/>
      <c r="AK117" s="45"/>
      <c r="AL117" s="126"/>
      <c r="AM117" s="74"/>
    </row>
    <row r="118" spans="1:39" ht="30" customHeight="1" x14ac:dyDescent="0.25">
      <c r="A118" s="281"/>
      <c r="B118" s="33" t="s">
        <v>249</v>
      </c>
      <c r="C118" s="48" t="s">
        <v>247</v>
      </c>
      <c r="D118" s="48"/>
      <c r="E118" s="48"/>
      <c r="F118" s="48"/>
      <c r="G118" s="48"/>
      <c r="H118" s="48"/>
      <c r="I118" s="48"/>
      <c r="J118" s="48"/>
      <c r="K118" s="48"/>
      <c r="L118" s="48"/>
      <c r="M118" s="48"/>
      <c r="N118" s="45"/>
      <c r="O118" s="45"/>
      <c r="P118" s="45"/>
      <c r="Q118" s="45"/>
      <c r="R118" s="45" t="s">
        <v>128</v>
      </c>
      <c r="S118" s="45"/>
      <c r="T118" s="47"/>
      <c r="U118" s="48"/>
      <c r="V118" s="48"/>
      <c r="W118" s="48"/>
      <c r="X118" s="48"/>
      <c r="Y118" s="48"/>
      <c r="Z118" s="48"/>
      <c r="AA118" s="48"/>
      <c r="AB118" s="48"/>
      <c r="AC118" s="48"/>
      <c r="AD118" s="48"/>
      <c r="AE118" s="48"/>
      <c r="AF118" s="48"/>
      <c r="AG118" s="48"/>
      <c r="AH118" s="48"/>
      <c r="AI118" s="48"/>
      <c r="AJ118" s="48"/>
      <c r="AK118" s="45"/>
      <c r="AL118" s="126"/>
      <c r="AM118" s="74"/>
    </row>
    <row r="119" spans="1:39" ht="30" customHeight="1" x14ac:dyDescent="0.25">
      <c r="A119" s="281"/>
      <c r="B119" s="33" t="s">
        <v>250</v>
      </c>
      <c r="C119" s="48"/>
      <c r="D119" s="48"/>
      <c r="E119" s="48"/>
      <c r="F119" s="48"/>
      <c r="G119" s="48"/>
      <c r="H119" s="48"/>
      <c r="I119" s="48"/>
      <c r="J119" s="48"/>
      <c r="K119" s="48"/>
      <c r="L119" s="48"/>
      <c r="M119" s="48"/>
      <c r="N119" s="45"/>
      <c r="O119" s="45"/>
      <c r="P119" s="45"/>
      <c r="Q119" s="45"/>
      <c r="R119" s="45" t="s">
        <v>128</v>
      </c>
      <c r="S119" s="45"/>
      <c r="T119" s="47"/>
      <c r="U119" s="48"/>
      <c r="V119" s="48"/>
      <c r="W119" s="48"/>
      <c r="X119" s="48"/>
      <c r="Y119" s="48"/>
      <c r="Z119" s="48"/>
      <c r="AA119" s="48"/>
      <c r="AB119" s="48"/>
      <c r="AC119" s="48"/>
      <c r="AD119" s="48"/>
      <c r="AE119" s="48"/>
      <c r="AF119" s="48"/>
      <c r="AG119" s="48"/>
      <c r="AH119" s="48"/>
      <c r="AI119" s="48"/>
      <c r="AJ119" s="48"/>
      <c r="AK119" s="45"/>
      <c r="AL119" s="126"/>
      <c r="AM119" s="74"/>
    </row>
    <row r="120" spans="1:39" ht="30" customHeight="1" x14ac:dyDescent="0.25">
      <c r="A120" s="281"/>
      <c r="B120" s="33" t="s">
        <v>251</v>
      </c>
      <c r="C120" s="48"/>
      <c r="D120" s="48"/>
      <c r="E120" s="48"/>
      <c r="F120" s="48"/>
      <c r="G120" s="48"/>
      <c r="H120" s="48"/>
      <c r="I120" s="48"/>
      <c r="J120" s="48"/>
      <c r="K120" s="48"/>
      <c r="L120" s="48"/>
      <c r="M120" s="48"/>
      <c r="N120" s="45"/>
      <c r="O120" s="45"/>
      <c r="P120" s="45"/>
      <c r="Q120" s="45"/>
      <c r="R120" s="45" t="s">
        <v>128</v>
      </c>
      <c r="S120" s="45"/>
      <c r="T120" s="47"/>
      <c r="U120" s="48"/>
      <c r="V120" s="48"/>
      <c r="W120" s="48"/>
      <c r="X120" s="48"/>
      <c r="Y120" s="48"/>
      <c r="Z120" s="48"/>
      <c r="AA120" s="48"/>
      <c r="AB120" s="48"/>
      <c r="AC120" s="48"/>
      <c r="AD120" s="48"/>
      <c r="AE120" s="48"/>
      <c r="AF120" s="48"/>
      <c r="AG120" s="48"/>
      <c r="AH120" s="48"/>
      <c r="AI120" s="48"/>
      <c r="AJ120" s="48"/>
      <c r="AK120" s="45"/>
      <c r="AL120" s="126"/>
      <c r="AM120" s="74"/>
    </row>
    <row r="121" spans="1:39" ht="30" customHeight="1" x14ac:dyDescent="0.25">
      <c r="A121" s="281"/>
      <c r="B121" s="33" t="s">
        <v>252</v>
      </c>
      <c r="C121" s="48"/>
      <c r="D121" s="48"/>
      <c r="E121" s="48"/>
      <c r="F121" s="48"/>
      <c r="G121" s="48"/>
      <c r="H121" s="48"/>
      <c r="I121" s="48"/>
      <c r="J121" s="48"/>
      <c r="K121" s="48"/>
      <c r="L121" s="48"/>
      <c r="M121" s="48"/>
      <c r="N121" s="45"/>
      <c r="O121" s="45"/>
      <c r="P121" s="45"/>
      <c r="Q121" s="45"/>
      <c r="R121" s="45" t="s">
        <v>128</v>
      </c>
      <c r="S121" s="45"/>
      <c r="T121" s="47"/>
      <c r="U121" s="48"/>
      <c r="V121" s="48"/>
      <c r="W121" s="48"/>
      <c r="X121" s="48"/>
      <c r="Y121" s="48"/>
      <c r="Z121" s="48"/>
      <c r="AA121" s="48"/>
      <c r="AB121" s="48"/>
      <c r="AC121" s="48"/>
      <c r="AD121" s="48"/>
      <c r="AE121" s="48"/>
      <c r="AF121" s="48"/>
      <c r="AG121" s="48"/>
      <c r="AH121" s="48"/>
      <c r="AI121" s="48"/>
      <c r="AJ121" s="48"/>
      <c r="AK121" s="45"/>
      <c r="AL121" s="126"/>
      <c r="AM121" s="74"/>
    </row>
    <row r="122" spans="1:39" ht="30" customHeight="1" x14ac:dyDescent="0.25">
      <c r="A122" s="281"/>
      <c r="B122" s="33" t="s">
        <v>253</v>
      </c>
      <c r="C122" s="48"/>
      <c r="D122" s="48"/>
      <c r="E122" s="48"/>
      <c r="F122" s="48"/>
      <c r="G122" s="48"/>
      <c r="H122" s="48"/>
      <c r="I122" s="48"/>
      <c r="J122" s="48"/>
      <c r="K122" s="48"/>
      <c r="L122" s="48"/>
      <c r="M122" s="48"/>
      <c r="N122" s="45"/>
      <c r="O122" s="45"/>
      <c r="P122" s="45"/>
      <c r="Q122" s="45"/>
      <c r="R122" s="45" t="s">
        <v>128</v>
      </c>
      <c r="S122" s="45"/>
      <c r="T122" s="47"/>
      <c r="U122" s="48"/>
      <c r="V122" s="48"/>
      <c r="W122" s="48"/>
      <c r="X122" s="48"/>
      <c r="Y122" s="48"/>
      <c r="Z122" s="48"/>
      <c r="AA122" s="48"/>
      <c r="AB122" s="48"/>
      <c r="AC122" s="48"/>
      <c r="AD122" s="48"/>
      <c r="AE122" s="48"/>
      <c r="AF122" s="48"/>
      <c r="AG122" s="48"/>
      <c r="AH122" s="48"/>
      <c r="AI122" s="48"/>
      <c r="AJ122" s="48"/>
      <c r="AK122" s="45"/>
      <c r="AL122" s="126"/>
      <c r="AM122" s="74"/>
    </row>
    <row r="123" spans="1:39" ht="30" customHeight="1" x14ac:dyDescent="0.25">
      <c r="A123" s="281"/>
      <c r="B123" s="33" t="s">
        <v>254</v>
      </c>
      <c r="C123" s="48"/>
      <c r="D123" s="48"/>
      <c r="E123" s="48"/>
      <c r="F123" s="48"/>
      <c r="G123" s="48"/>
      <c r="H123" s="48"/>
      <c r="I123" s="48"/>
      <c r="J123" s="48"/>
      <c r="K123" s="48"/>
      <c r="L123" s="48"/>
      <c r="M123" s="48"/>
      <c r="N123" s="45"/>
      <c r="O123" s="45"/>
      <c r="P123" s="45"/>
      <c r="Q123" s="45"/>
      <c r="R123" s="45" t="s">
        <v>128</v>
      </c>
      <c r="S123" s="45"/>
      <c r="T123" s="47"/>
      <c r="U123" s="48"/>
      <c r="V123" s="48"/>
      <c r="W123" s="48"/>
      <c r="X123" s="48"/>
      <c r="Y123" s="48"/>
      <c r="Z123" s="48"/>
      <c r="AA123" s="48"/>
      <c r="AB123" s="48"/>
      <c r="AC123" s="48"/>
      <c r="AD123" s="48"/>
      <c r="AE123" s="48"/>
      <c r="AF123" s="48"/>
      <c r="AG123" s="48"/>
      <c r="AH123" s="48"/>
      <c r="AI123" s="48"/>
      <c r="AJ123" s="48"/>
      <c r="AK123" s="45"/>
      <c r="AL123" s="126"/>
      <c r="AM123" s="74"/>
    </row>
    <row r="124" spans="1:39" ht="30" customHeight="1" x14ac:dyDescent="0.25">
      <c r="A124" s="281"/>
      <c r="B124" s="33" t="s">
        <v>255</v>
      </c>
      <c r="C124" s="48"/>
      <c r="D124" s="48"/>
      <c r="E124" s="48"/>
      <c r="F124" s="48"/>
      <c r="G124" s="48"/>
      <c r="H124" s="48"/>
      <c r="I124" s="48"/>
      <c r="J124" s="48"/>
      <c r="K124" s="48"/>
      <c r="L124" s="48"/>
      <c r="M124" s="48"/>
      <c r="N124" s="45"/>
      <c r="O124" s="45"/>
      <c r="P124" s="45"/>
      <c r="Q124" s="45" t="s">
        <v>128</v>
      </c>
      <c r="R124" s="45"/>
      <c r="S124" s="45"/>
      <c r="T124" s="47"/>
      <c r="U124" s="48"/>
      <c r="V124" s="48"/>
      <c r="W124" s="48"/>
      <c r="X124" s="48"/>
      <c r="Y124" s="48"/>
      <c r="Z124" s="48"/>
      <c r="AA124" s="48"/>
      <c r="AB124" s="48"/>
      <c r="AC124" s="48"/>
      <c r="AD124" s="48"/>
      <c r="AE124" s="48"/>
      <c r="AF124" s="48"/>
      <c r="AG124" s="48"/>
      <c r="AH124" s="48"/>
      <c r="AI124" s="48"/>
      <c r="AJ124" s="48"/>
      <c r="AK124" s="45"/>
      <c r="AL124" s="126"/>
      <c r="AM124" s="74"/>
    </row>
    <row r="125" spans="1:39" ht="30" customHeight="1" x14ac:dyDescent="0.25">
      <c r="A125" s="281"/>
      <c r="B125" s="33" t="s">
        <v>256</v>
      </c>
      <c r="C125" s="48"/>
      <c r="D125" s="48"/>
      <c r="E125" s="48"/>
      <c r="F125" s="48"/>
      <c r="G125" s="48"/>
      <c r="H125" s="48"/>
      <c r="I125" s="48"/>
      <c r="J125" s="48"/>
      <c r="K125" s="48"/>
      <c r="L125" s="48"/>
      <c r="M125" s="48"/>
      <c r="N125" s="45"/>
      <c r="O125" s="45"/>
      <c r="P125" s="45"/>
      <c r="Q125" s="45"/>
      <c r="R125" s="45" t="s">
        <v>128</v>
      </c>
      <c r="S125" s="45"/>
      <c r="T125" s="47"/>
      <c r="U125" s="48"/>
      <c r="V125" s="48"/>
      <c r="W125" s="48"/>
      <c r="X125" s="48"/>
      <c r="Y125" s="48"/>
      <c r="Z125" s="48"/>
      <c r="AA125" s="48"/>
      <c r="AB125" s="48"/>
      <c r="AC125" s="48"/>
      <c r="AD125" s="48"/>
      <c r="AE125" s="48"/>
      <c r="AF125" s="48"/>
      <c r="AG125" s="48"/>
      <c r="AH125" s="48"/>
      <c r="AI125" s="48"/>
      <c r="AJ125" s="48"/>
      <c r="AK125" s="45"/>
      <c r="AL125" s="126"/>
      <c r="AM125" s="74"/>
    </row>
    <row r="126" spans="1:39" ht="30" customHeight="1" x14ac:dyDescent="0.25">
      <c r="A126" s="281"/>
      <c r="B126" s="33" t="s">
        <v>257</v>
      </c>
      <c r="C126" s="48"/>
      <c r="D126" s="48"/>
      <c r="E126" s="48"/>
      <c r="F126" s="48"/>
      <c r="G126" s="48"/>
      <c r="H126" s="48"/>
      <c r="I126" s="48"/>
      <c r="J126" s="48"/>
      <c r="K126" s="48"/>
      <c r="L126" s="48"/>
      <c r="M126" s="48"/>
      <c r="N126" s="45"/>
      <c r="O126" s="45"/>
      <c r="P126" s="45"/>
      <c r="Q126" s="45" t="s">
        <v>128</v>
      </c>
      <c r="R126" s="45"/>
      <c r="S126" s="45"/>
      <c r="T126" s="47"/>
      <c r="U126" s="48"/>
      <c r="V126" s="48"/>
      <c r="W126" s="48"/>
      <c r="X126" s="48"/>
      <c r="Y126" s="48"/>
      <c r="Z126" s="48"/>
      <c r="AA126" s="48"/>
      <c r="AB126" s="48"/>
      <c r="AC126" s="48"/>
      <c r="AD126" s="48"/>
      <c r="AE126" s="48"/>
      <c r="AF126" s="48"/>
      <c r="AG126" s="48"/>
      <c r="AH126" s="48"/>
      <c r="AI126" s="48"/>
      <c r="AJ126" s="48"/>
      <c r="AK126" s="45"/>
      <c r="AL126" s="126"/>
      <c r="AM126" s="74"/>
    </row>
    <row r="127" spans="1:39" ht="30" customHeight="1" x14ac:dyDescent="0.25">
      <c r="A127" s="281"/>
      <c r="B127" s="33" t="s">
        <v>258</v>
      </c>
      <c r="C127" s="48"/>
      <c r="D127" s="48"/>
      <c r="E127" s="48"/>
      <c r="F127" s="48"/>
      <c r="G127" s="48"/>
      <c r="H127" s="48"/>
      <c r="I127" s="48"/>
      <c r="J127" s="48"/>
      <c r="K127" s="48"/>
      <c r="L127" s="48"/>
      <c r="M127" s="48"/>
      <c r="N127" s="45"/>
      <c r="O127" s="45"/>
      <c r="P127" s="45"/>
      <c r="Q127" s="45"/>
      <c r="R127" s="45" t="s">
        <v>128</v>
      </c>
      <c r="S127" s="45"/>
      <c r="T127" s="47"/>
      <c r="U127" s="48"/>
      <c r="V127" s="48"/>
      <c r="W127" s="48"/>
      <c r="X127" s="48"/>
      <c r="Y127" s="48"/>
      <c r="Z127" s="48"/>
      <c r="AA127" s="48"/>
      <c r="AB127" s="48"/>
      <c r="AC127" s="48"/>
      <c r="AD127" s="48"/>
      <c r="AE127" s="48"/>
      <c r="AF127" s="48"/>
      <c r="AG127" s="48"/>
      <c r="AH127" s="48"/>
      <c r="AI127" s="48"/>
      <c r="AJ127" s="48"/>
      <c r="AK127" s="45"/>
      <c r="AL127" s="126"/>
      <c r="AM127" s="74"/>
    </row>
    <row r="128" spans="1:39" ht="30" customHeight="1" x14ac:dyDescent="0.25">
      <c r="A128" s="281"/>
      <c r="B128" s="33" t="s">
        <v>259</v>
      </c>
      <c r="C128" s="48"/>
      <c r="D128" s="48"/>
      <c r="E128" s="48"/>
      <c r="F128" s="48"/>
      <c r="G128" s="48"/>
      <c r="H128" s="48"/>
      <c r="I128" s="48"/>
      <c r="J128" s="48"/>
      <c r="K128" s="48"/>
      <c r="L128" s="48"/>
      <c r="M128" s="48"/>
      <c r="N128" s="45"/>
      <c r="O128" s="45"/>
      <c r="P128" s="45"/>
      <c r="Q128" s="45" t="s">
        <v>128</v>
      </c>
      <c r="R128" s="45"/>
      <c r="S128" s="45"/>
      <c r="T128" s="47"/>
      <c r="U128" s="48"/>
      <c r="V128" s="48"/>
      <c r="W128" s="48"/>
      <c r="X128" s="48"/>
      <c r="Y128" s="48"/>
      <c r="Z128" s="48"/>
      <c r="AA128" s="48"/>
      <c r="AB128" s="48"/>
      <c r="AC128" s="48"/>
      <c r="AD128" s="48"/>
      <c r="AE128" s="48"/>
      <c r="AF128" s="48"/>
      <c r="AG128" s="48"/>
      <c r="AH128" s="48"/>
      <c r="AI128" s="48"/>
      <c r="AJ128" s="48"/>
      <c r="AK128" s="45"/>
      <c r="AL128" s="126"/>
      <c r="AM128" s="74"/>
    </row>
    <row r="129" spans="1:39" ht="30" customHeight="1" x14ac:dyDescent="0.25">
      <c r="A129" s="281"/>
      <c r="B129" s="33" t="s">
        <v>260</v>
      </c>
      <c r="C129" s="48"/>
      <c r="D129" s="48"/>
      <c r="E129" s="48"/>
      <c r="F129" s="48"/>
      <c r="G129" s="48"/>
      <c r="H129" s="48"/>
      <c r="I129" s="48"/>
      <c r="J129" s="48"/>
      <c r="K129" s="48"/>
      <c r="L129" s="48"/>
      <c r="M129" s="48"/>
      <c r="N129" s="45"/>
      <c r="O129" s="45"/>
      <c r="P129" s="45"/>
      <c r="Q129" s="45"/>
      <c r="R129" s="45" t="s">
        <v>128</v>
      </c>
      <c r="S129" s="45"/>
      <c r="T129" s="47"/>
      <c r="U129" s="48"/>
      <c r="V129" s="48"/>
      <c r="W129" s="48"/>
      <c r="X129" s="48"/>
      <c r="Y129" s="48"/>
      <c r="Z129" s="48"/>
      <c r="AA129" s="48"/>
      <c r="AB129" s="48"/>
      <c r="AC129" s="48"/>
      <c r="AD129" s="48"/>
      <c r="AE129" s="48"/>
      <c r="AF129" s="48"/>
      <c r="AG129" s="48"/>
      <c r="AH129" s="48"/>
      <c r="AI129" s="48"/>
      <c r="AJ129" s="48"/>
      <c r="AK129" s="45"/>
      <c r="AL129" s="126"/>
      <c r="AM129" s="74"/>
    </row>
    <row r="130" spans="1:39" ht="30" customHeight="1" x14ac:dyDescent="0.25">
      <c r="A130" s="282"/>
      <c r="B130" s="33" t="s">
        <v>261</v>
      </c>
      <c r="C130" s="48"/>
      <c r="D130" s="48"/>
      <c r="E130" s="48"/>
      <c r="F130" s="48"/>
      <c r="G130" s="48"/>
      <c r="H130" s="48"/>
      <c r="I130" s="48"/>
      <c r="J130" s="48"/>
      <c r="K130" s="48"/>
      <c r="L130" s="48"/>
      <c r="M130" s="48"/>
      <c r="N130" s="45"/>
      <c r="O130" s="45"/>
      <c r="P130" s="45"/>
      <c r="Q130" s="45"/>
      <c r="R130" s="45" t="s">
        <v>128</v>
      </c>
      <c r="S130" s="45"/>
      <c r="T130" s="47"/>
      <c r="U130" s="48"/>
      <c r="V130" s="48"/>
      <c r="W130" s="48"/>
      <c r="X130" s="48"/>
      <c r="Y130" s="48"/>
      <c r="Z130" s="48"/>
      <c r="AA130" s="48"/>
      <c r="AB130" s="48"/>
      <c r="AC130" s="48"/>
      <c r="AD130" s="48"/>
      <c r="AE130" s="48"/>
      <c r="AF130" s="48"/>
      <c r="AG130" s="48"/>
      <c r="AH130" s="48"/>
      <c r="AI130" s="48"/>
      <c r="AJ130" s="48"/>
      <c r="AK130" s="45"/>
      <c r="AL130" s="126"/>
      <c r="AM130" s="74"/>
    </row>
    <row r="131" spans="1:39" ht="30" customHeight="1" x14ac:dyDescent="0.25">
      <c r="A131" s="280" t="s">
        <v>262</v>
      </c>
      <c r="B131" s="33" t="s">
        <v>263</v>
      </c>
      <c r="C131" s="48" t="s">
        <v>264</v>
      </c>
      <c r="D131" s="48"/>
      <c r="E131" s="48"/>
      <c r="F131" s="48"/>
      <c r="G131" s="48"/>
      <c r="H131" s="48"/>
      <c r="I131" s="48"/>
      <c r="J131" s="48"/>
      <c r="K131" s="48"/>
      <c r="L131" s="48"/>
      <c r="M131" s="48"/>
      <c r="N131" s="45"/>
      <c r="O131" s="45"/>
      <c r="P131" s="45"/>
      <c r="Q131" s="45" t="s">
        <v>128</v>
      </c>
      <c r="R131" s="45"/>
      <c r="S131" s="45"/>
      <c r="T131" s="47"/>
      <c r="U131" s="48"/>
      <c r="V131" s="48"/>
      <c r="W131" s="48"/>
      <c r="X131" s="48"/>
      <c r="Y131" s="48"/>
      <c r="Z131" s="48"/>
      <c r="AA131" s="48"/>
      <c r="AB131" s="48"/>
      <c r="AC131" s="48"/>
      <c r="AD131" s="48"/>
      <c r="AE131" s="48"/>
      <c r="AF131" s="48"/>
      <c r="AG131" s="48"/>
      <c r="AH131" s="48"/>
      <c r="AI131" s="48"/>
      <c r="AJ131" s="48"/>
      <c r="AK131" s="45"/>
      <c r="AL131" s="126"/>
      <c r="AM131" s="74"/>
    </row>
    <row r="132" spans="1:39" ht="30" customHeight="1" x14ac:dyDescent="0.25">
      <c r="A132" s="281"/>
      <c r="B132" s="33" t="s">
        <v>265</v>
      </c>
      <c r="C132" s="48" t="s">
        <v>264</v>
      </c>
      <c r="D132" s="48"/>
      <c r="E132" s="48"/>
      <c r="F132" s="48"/>
      <c r="G132" s="48"/>
      <c r="H132" s="48"/>
      <c r="I132" s="48"/>
      <c r="J132" s="48"/>
      <c r="K132" s="48"/>
      <c r="L132" s="48"/>
      <c r="M132" s="48"/>
      <c r="N132" s="45"/>
      <c r="O132" s="45"/>
      <c r="P132" s="45"/>
      <c r="Q132" s="45" t="s">
        <v>128</v>
      </c>
      <c r="R132" s="45"/>
      <c r="S132" s="45"/>
      <c r="T132" s="47"/>
      <c r="U132" s="48"/>
      <c r="V132" s="48"/>
      <c r="W132" s="48"/>
      <c r="X132" s="48"/>
      <c r="Y132" s="48"/>
      <c r="Z132" s="48"/>
      <c r="AA132" s="48"/>
      <c r="AB132" s="48"/>
      <c r="AC132" s="48"/>
      <c r="AD132" s="48"/>
      <c r="AE132" s="48"/>
      <c r="AF132" s="48"/>
      <c r="AG132" s="48"/>
      <c r="AH132" s="48"/>
      <c r="AI132" s="48"/>
      <c r="AJ132" s="48"/>
      <c r="AK132" s="45"/>
      <c r="AL132" s="126"/>
      <c r="AM132" s="74"/>
    </row>
    <row r="133" spans="1:39" ht="30" customHeight="1" x14ac:dyDescent="0.25">
      <c r="A133" s="281"/>
      <c r="B133" s="33" t="s">
        <v>266</v>
      </c>
      <c r="C133" s="48" t="s">
        <v>264</v>
      </c>
      <c r="D133" s="48"/>
      <c r="E133" s="48"/>
      <c r="F133" s="48"/>
      <c r="G133" s="48"/>
      <c r="H133" s="48"/>
      <c r="I133" s="48"/>
      <c r="J133" s="48"/>
      <c r="K133" s="48"/>
      <c r="L133" s="48"/>
      <c r="M133" s="48"/>
      <c r="N133" s="45"/>
      <c r="O133" s="45"/>
      <c r="P133" s="45"/>
      <c r="Q133" s="45"/>
      <c r="R133" s="45"/>
      <c r="S133" s="45" t="s">
        <v>128</v>
      </c>
      <c r="T133" s="47"/>
      <c r="U133" s="48"/>
      <c r="V133" s="48"/>
      <c r="W133" s="48"/>
      <c r="X133" s="48"/>
      <c r="Y133" s="48"/>
      <c r="Z133" s="48"/>
      <c r="AA133" s="48"/>
      <c r="AB133" s="48"/>
      <c r="AC133" s="48"/>
      <c r="AD133" s="48"/>
      <c r="AE133" s="48"/>
      <c r="AF133" s="48"/>
      <c r="AG133" s="48"/>
      <c r="AH133" s="48"/>
      <c r="AI133" s="48"/>
      <c r="AJ133" s="48"/>
      <c r="AK133" s="45"/>
      <c r="AL133" s="126"/>
      <c r="AM133" s="74"/>
    </row>
    <row r="134" spans="1:39" ht="30" customHeight="1" x14ac:dyDescent="0.25">
      <c r="A134" s="281"/>
      <c r="B134" s="33" t="s">
        <v>267</v>
      </c>
      <c r="C134" s="48"/>
      <c r="D134" s="48"/>
      <c r="E134" s="48"/>
      <c r="F134" s="48"/>
      <c r="G134" s="48"/>
      <c r="H134" s="48"/>
      <c r="I134" s="48"/>
      <c r="J134" s="48"/>
      <c r="K134" s="48"/>
      <c r="L134" s="48"/>
      <c r="M134" s="48"/>
      <c r="N134" s="45"/>
      <c r="O134" s="45"/>
      <c r="P134" s="45"/>
      <c r="Q134" s="45" t="s">
        <v>128</v>
      </c>
      <c r="R134" s="45"/>
      <c r="S134" s="45"/>
      <c r="T134" s="47"/>
      <c r="U134" s="48"/>
      <c r="V134" s="48"/>
      <c r="W134" s="48"/>
      <c r="X134" s="48"/>
      <c r="Y134" s="48"/>
      <c r="Z134" s="48"/>
      <c r="AA134" s="48"/>
      <c r="AB134" s="48"/>
      <c r="AC134" s="48"/>
      <c r="AD134" s="48"/>
      <c r="AE134" s="48"/>
      <c r="AF134" s="48"/>
      <c r="AG134" s="48"/>
      <c r="AH134" s="48"/>
      <c r="AI134" s="48"/>
      <c r="AJ134" s="48"/>
      <c r="AK134" s="45"/>
      <c r="AL134" s="126"/>
      <c r="AM134" s="74"/>
    </row>
    <row r="135" spans="1:39" ht="30" customHeight="1" x14ac:dyDescent="0.25">
      <c r="A135" s="281"/>
      <c r="B135" s="33" t="s">
        <v>268</v>
      </c>
      <c r="C135" s="48"/>
      <c r="D135" s="48"/>
      <c r="E135" s="48"/>
      <c r="F135" s="48"/>
      <c r="G135" s="48"/>
      <c r="H135" s="48"/>
      <c r="I135" s="48"/>
      <c r="J135" s="48"/>
      <c r="K135" s="48"/>
      <c r="L135" s="48"/>
      <c r="M135" s="48"/>
      <c r="N135" s="45"/>
      <c r="O135" s="45"/>
      <c r="P135" s="45"/>
      <c r="Q135" s="45"/>
      <c r="R135" s="45" t="s">
        <v>128</v>
      </c>
      <c r="S135" s="45"/>
      <c r="T135" s="47"/>
      <c r="U135" s="48"/>
      <c r="V135" s="48"/>
      <c r="W135" s="48"/>
      <c r="X135" s="48"/>
      <c r="Y135" s="48"/>
      <c r="Z135" s="48"/>
      <c r="AA135" s="48"/>
      <c r="AB135" s="48"/>
      <c r="AC135" s="48"/>
      <c r="AD135" s="48"/>
      <c r="AE135" s="48"/>
      <c r="AF135" s="48"/>
      <c r="AG135" s="48"/>
      <c r="AH135" s="48"/>
      <c r="AI135" s="48"/>
      <c r="AJ135" s="48"/>
      <c r="AK135" s="45"/>
      <c r="AL135" s="126"/>
      <c r="AM135" s="74"/>
    </row>
    <row r="136" spans="1:39" ht="30" customHeight="1" x14ac:dyDescent="0.25">
      <c r="A136" s="281"/>
      <c r="B136" s="33" t="s">
        <v>269</v>
      </c>
      <c r="C136" s="48"/>
      <c r="D136" s="48"/>
      <c r="E136" s="48"/>
      <c r="F136" s="48"/>
      <c r="G136" s="48"/>
      <c r="H136" s="48"/>
      <c r="I136" s="48"/>
      <c r="J136" s="48"/>
      <c r="K136" s="48"/>
      <c r="L136" s="48"/>
      <c r="M136" s="48"/>
      <c r="N136" s="45"/>
      <c r="O136" s="45"/>
      <c r="P136" s="45"/>
      <c r="Q136" s="45" t="s">
        <v>128</v>
      </c>
      <c r="R136" s="45"/>
      <c r="S136" s="45"/>
      <c r="T136" s="47"/>
      <c r="U136" s="48"/>
      <c r="V136" s="48"/>
      <c r="W136" s="48"/>
      <c r="X136" s="48"/>
      <c r="Y136" s="48"/>
      <c r="Z136" s="48"/>
      <c r="AA136" s="48"/>
      <c r="AB136" s="48"/>
      <c r="AC136" s="48"/>
      <c r="AD136" s="48"/>
      <c r="AE136" s="48"/>
      <c r="AF136" s="48"/>
      <c r="AG136" s="48"/>
      <c r="AH136" s="48"/>
      <c r="AI136" s="48"/>
      <c r="AJ136" s="48"/>
      <c r="AK136" s="45"/>
      <c r="AL136" s="126"/>
      <c r="AM136" s="74"/>
    </row>
    <row r="137" spans="1:39" ht="30" customHeight="1" x14ac:dyDescent="0.25">
      <c r="A137" s="281"/>
      <c r="B137" s="33" t="s">
        <v>270</v>
      </c>
      <c r="C137" s="48"/>
      <c r="D137" s="48"/>
      <c r="E137" s="48"/>
      <c r="F137" s="48"/>
      <c r="G137" s="48"/>
      <c r="H137" s="48"/>
      <c r="I137" s="48"/>
      <c r="J137" s="48"/>
      <c r="K137" s="48"/>
      <c r="L137" s="48"/>
      <c r="M137" s="48"/>
      <c r="N137" s="45"/>
      <c r="O137" s="45"/>
      <c r="P137" s="45"/>
      <c r="Q137" s="45"/>
      <c r="R137" s="45" t="s">
        <v>128</v>
      </c>
      <c r="S137" s="45"/>
      <c r="T137" s="47"/>
      <c r="U137" s="48"/>
      <c r="V137" s="48"/>
      <c r="W137" s="48"/>
      <c r="X137" s="48"/>
      <c r="Y137" s="48"/>
      <c r="Z137" s="48"/>
      <c r="AA137" s="48"/>
      <c r="AB137" s="48"/>
      <c r="AC137" s="48"/>
      <c r="AD137" s="48"/>
      <c r="AE137" s="48"/>
      <c r="AF137" s="48"/>
      <c r="AG137" s="48"/>
      <c r="AH137" s="48"/>
      <c r="AI137" s="48"/>
      <c r="AJ137" s="48"/>
      <c r="AK137" s="45"/>
      <c r="AL137" s="126"/>
      <c r="AM137" s="74"/>
    </row>
    <row r="138" spans="1:39" ht="30" customHeight="1" x14ac:dyDescent="0.25">
      <c r="A138" s="281"/>
      <c r="B138" s="33" t="s">
        <v>271</v>
      </c>
      <c r="C138" s="48"/>
      <c r="D138" s="48"/>
      <c r="E138" s="48"/>
      <c r="F138" s="48"/>
      <c r="G138" s="48"/>
      <c r="H138" s="48"/>
      <c r="I138" s="48"/>
      <c r="J138" s="48"/>
      <c r="K138" s="48"/>
      <c r="L138" s="48"/>
      <c r="M138" s="48"/>
      <c r="N138" s="45"/>
      <c r="O138" s="45"/>
      <c r="P138" s="45"/>
      <c r="Q138" s="45" t="s">
        <v>128</v>
      </c>
      <c r="R138" s="45"/>
      <c r="S138" s="45"/>
      <c r="T138" s="47"/>
      <c r="U138" s="48"/>
      <c r="V138" s="48"/>
      <c r="W138" s="48"/>
      <c r="X138" s="48"/>
      <c r="Y138" s="48"/>
      <c r="Z138" s="48"/>
      <c r="AA138" s="48"/>
      <c r="AB138" s="48"/>
      <c r="AC138" s="48"/>
      <c r="AD138" s="48"/>
      <c r="AE138" s="48"/>
      <c r="AF138" s="48"/>
      <c r="AG138" s="48"/>
      <c r="AH138" s="48"/>
      <c r="AI138" s="48"/>
      <c r="AJ138" s="48"/>
      <c r="AK138" s="45"/>
      <c r="AL138" s="126"/>
      <c r="AM138" s="74"/>
    </row>
    <row r="139" spans="1:39" ht="30" customHeight="1" x14ac:dyDescent="0.25">
      <c r="A139" s="281"/>
      <c r="B139" s="33" t="s">
        <v>272</v>
      </c>
      <c r="C139" s="48"/>
      <c r="D139" s="48"/>
      <c r="E139" s="48"/>
      <c r="F139" s="48"/>
      <c r="G139" s="48"/>
      <c r="H139" s="48"/>
      <c r="I139" s="48"/>
      <c r="J139" s="48"/>
      <c r="K139" s="48"/>
      <c r="L139" s="48"/>
      <c r="M139" s="48"/>
      <c r="N139" s="45"/>
      <c r="O139" s="45"/>
      <c r="P139" s="45"/>
      <c r="Q139" s="45"/>
      <c r="R139" s="45" t="s">
        <v>128</v>
      </c>
      <c r="S139" s="45"/>
      <c r="T139" s="47"/>
      <c r="U139" s="48"/>
      <c r="V139" s="48"/>
      <c r="W139" s="48"/>
      <c r="X139" s="48"/>
      <c r="Y139" s="48"/>
      <c r="Z139" s="48"/>
      <c r="AA139" s="48"/>
      <c r="AB139" s="48"/>
      <c r="AC139" s="48"/>
      <c r="AD139" s="48"/>
      <c r="AE139" s="48"/>
      <c r="AF139" s="48"/>
      <c r="AG139" s="48"/>
      <c r="AH139" s="48"/>
      <c r="AI139" s="48"/>
      <c r="AJ139" s="48"/>
      <c r="AK139" s="45"/>
      <c r="AL139" s="126"/>
      <c r="AM139" s="74"/>
    </row>
    <row r="140" spans="1:39" ht="30" customHeight="1" x14ac:dyDescent="0.25">
      <c r="A140" s="281"/>
      <c r="B140" s="33" t="s">
        <v>273</v>
      </c>
      <c r="C140" s="48"/>
      <c r="D140" s="48"/>
      <c r="E140" s="48"/>
      <c r="F140" s="48"/>
      <c r="G140" s="48"/>
      <c r="H140" s="48"/>
      <c r="I140" s="48"/>
      <c r="J140" s="48"/>
      <c r="K140" s="48"/>
      <c r="L140" s="48"/>
      <c r="M140" s="48"/>
      <c r="N140" s="45"/>
      <c r="O140" s="45"/>
      <c r="P140" s="45"/>
      <c r="Q140" s="45" t="s">
        <v>128</v>
      </c>
      <c r="R140" s="45"/>
      <c r="S140" s="45"/>
      <c r="T140" s="47"/>
      <c r="U140" s="48"/>
      <c r="V140" s="48"/>
      <c r="W140" s="48"/>
      <c r="X140" s="48"/>
      <c r="Y140" s="48"/>
      <c r="Z140" s="48"/>
      <c r="AA140" s="48"/>
      <c r="AB140" s="48"/>
      <c r="AC140" s="48"/>
      <c r="AD140" s="48"/>
      <c r="AE140" s="48"/>
      <c r="AF140" s="48"/>
      <c r="AG140" s="48"/>
      <c r="AH140" s="48"/>
      <c r="AI140" s="48"/>
      <c r="AJ140" s="48"/>
      <c r="AK140" s="45"/>
      <c r="AL140" s="126"/>
      <c r="AM140" s="74"/>
    </row>
    <row r="141" spans="1:39" ht="30" customHeight="1" x14ac:dyDescent="0.25">
      <c r="A141" s="281"/>
      <c r="B141" s="33" t="s">
        <v>274</v>
      </c>
      <c r="C141" s="48"/>
      <c r="D141" s="48"/>
      <c r="E141" s="48"/>
      <c r="F141" s="48"/>
      <c r="G141" s="48"/>
      <c r="H141" s="48"/>
      <c r="I141" s="48"/>
      <c r="J141" s="48"/>
      <c r="K141" s="48"/>
      <c r="L141" s="48"/>
      <c r="M141" s="48"/>
      <c r="N141" s="45"/>
      <c r="O141" s="45"/>
      <c r="P141" s="45"/>
      <c r="Q141" s="45"/>
      <c r="R141" s="45" t="s">
        <v>128</v>
      </c>
      <c r="S141" s="45"/>
      <c r="T141" s="47"/>
      <c r="U141" s="48"/>
      <c r="V141" s="48"/>
      <c r="W141" s="48"/>
      <c r="X141" s="48"/>
      <c r="Y141" s="48"/>
      <c r="Z141" s="48"/>
      <c r="AA141" s="48"/>
      <c r="AB141" s="48"/>
      <c r="AC141" s="48"/>
      <c r="AD141" s="48"/>
      <c r="AE141" s="48"/>
      <c r="AF141" s="48"/>
      <c r="AG141" s="48"/>
      <c r="AH141" s="48"/>
      <c r="AI141" s="48"/>
      <c r="AJ141" s="48"/>
      <c r="AK141" s="45"/>
      <c r="AL141" s="126"/>
      <c r="AM141" s="74"/>
    </row>
    <row r="142" spans="1:39" ht="30" customHeight="1" x14ac:dyDescent="0.25">
      <c r="A142" s="281"/>
      <c r="B142" s="33" t="s">
        <v>275</v>
      </c>
      <c r="C142" s="48"/>
      <c r="D142" s="48"/>
      <c r="E142" s="48"/>
      <c r="F142" s="48"/>
      <c r="G142" s="48"/>
      <c r="H142" s="48"/>
      <c r="I142" s="48"/>
      <c r="J142" s="48"/>
      <c r="K142" s="48"/>
      <c r="L142" s="48"/>
      <c r="M142" s="48"/>
      <c r="N142" s="45"/>
      <c r="O142" s="45"/>
      <c r="P142" s="45" t="s">
        <v>128</v>
      </c>
      <c r="Q142" s="45"/>
      <c r="R142" s="45"/>
      <c r="S142" s="45"/>
      <c r="T142" s="47" t="s">
        <v>113</v>
      </c>
      <c r="U142" s="48"/>
      <c r="V142" s="48"/>
      <c r="W142" s="48"/>
      <c r="X142" s="48"/>
      <c r="Y142" s="48"/>
      <c r="Z142" s="48"/>
      <c r="AA142" s="48"/>
      <c r="AB142" s="48"/>
      <c r="AC142" s="48"/>
      <c r="AD142" s="48"/>
      <c r="AE142" s="48"/>
      <c r="AF142" s="48"/>
      <c r="AG142" s="48"/>
      <c r="AH142" s="48"/>
      <c r="AI142" s="48"/>
      <c r="AJ142" s="48"/>
      <c r="AK142" s="45"/>
      <c r="AL142" s="126"/>
      <c r="AM142" s="74"/>
    </row>
    <row r="143" spans="1:39" ht="30" customHeight="1" x14ac:dyDescent="0.25">
      <c r="A143" s="281"/>
      <c r="B143" s="33" t="s">
        <v>276</v>
      </c>
      <c r="C143" s="48"/>
      <c r="D143" s="48"/>
      <c r="E143" s="48"/>
      <c r="F143" s="48"/>
      <c r="G143" s="48"/>
      <c r="H143" s="48"/>
      <c r="I143" s="48"/>
      <c r="J143" s="48"/>
      <c r="K143" s="48"/>
      <c r="L143" s="48"/>
      <c r="M143" s="48"/>
      <c r="N143" s="45"/>
      <c r="O143" s="45"/>
      <c r="P143" s="45" t="s">
        <v>128</v>
      </c>
      <c r="Q143" s="45"/>
      <c r="R143" s="45"/>
      <c r="S143" s="45"/>
      <c r="T143" s="47"/>
      <c r="U143" s="48"/>
      <c r="V143" s="48"/>
      <c r="W143" s="48"/>
      <c r="X143" s="48"/>
      <c r="Y143" s="48"/>
      <c r="Z143" s="48"/>
      <c r="AA143" s="48"/>
      <c r="AB143" s="48"/>
      <c r="AC143" s="48"/>
      <c r="AD143" s="48"/>
      <c r="AE143" s="48"/>
      <c r="AF143" s="48"/>
      <c r="AG143" s="48"/>
      <c r="AH143" s="48"/>
      <c r="AI143" s="48"/>
      <c r="AJ143" s="48"/>
      <c r="AK143" s="45"/>
      <c r="AL143" s="126"/>
      <c r="AM143" s="74"/>
    </row>
    <row r="144" spans="1:39" ht="30" customHeight="1" x14ac:dyDescent="0.25">
      <c r="A144" s="281"/>
      <c r="B144" s="33" t="s">
        <v>277</v>
      </c>
      <c r="C144" s="48"/>
      <c r="D144" s="48"/>
      <c r="E144" s="48"/>
      <c r="F144" s="48"/>
      <c r="G144" s="48"/>
      <c r="H144" s="48"/>
      <c r="I144" s="48"/>
      <c r="J144" s="48"/>
      <c r="K144" s="48"/>
      <c r="L144" s="48"/>
      <c r="M144" s="48"/>
      <c r="N144" s="45"/>
      <c r="O144" s="45"/>
      <c r="P144" s="45" t="s">
        <v>128</v>
      </c>
      <c r="Q144" s="45"/>
      <c r="R144" s="45"/>
      <c r="S144" s="45"/>
      <c r="T144" s="47"/>
      <c r="U144" s="48"/>
      <c r="V144" s="48"/>
      <c r="W144" s="48"/>
      <c r="X144" s="48"/>
      <c r="Y144" s="48"/>
      <c r="Z144" s="48"/>
      <c r="AA144" s="48"/>
      <c r="AB144" s="48"/>
      <c r="AC144" s="48"/>
      <c r="AD144" s="48"/>
      <c r="AE144" s="48"/>
      <c r="AF144" s="48"/>
      <c r="AG144" s="48"/>
      <c r="AH144" s="48"/>
      <c r="AI144" s="48"/>
      <c r="AJ144" s="48"/>
      <c r="AK144" s="45"/>
      <c r="AL144" s="126"/>
      <c r="AM144" s="74"/>
    </row>
    <row r="145" spans="1:39" ht="30" customHeight="1" x14ac:dyDescent="0.25">
      <c r="A145" s="282"/>
      <c r="B145" s="33" t="s">
        <v>278</v>
      </c>
      <c r="C145" s="48"/>
      <c r="D145" s="48"/>
      <c r="E145" s="48"/>
      <c r="F145" s="48"/>
      <c r="G145" s="48"/>
      <c r="H145" s="48"/>
      <c r="I145" s="48"/>
      <c r="J145" s="48"/>
      <c r="K145" s="48"/>
      <c r="L145" s="48"/>
      <c r="M145" s="48"/>
      <c r="N145" s="45"/>
      <c r="O145" s="45"/>
      <c r="P145" s="45" t="s">
        <v>128</v>
      </c>
      <c r="Q145" s="45"/>
      <c r="R145" s="45"/>
      <c r="S145" s="45"/>
      <c r="T145" s="47"/>
      <c r="U145" s="48"/>
      <c r="V145" s="48"/>
      <c r="W145" s="48"/>
      <c r="X145" s="48"/>
      <c r="Y145" s="48"/>
      <c r="Z145" s="48"/>
      <c r="AA145" s="48"/>
      <c r="AB145" s="48"/>
      <c r="AC145" s="48"/>
      <c r="AD145" s="48"/>
      <c r="AE145" s="48"/>
      <c r="AF145" s="48"/>
      <c r="AG145" s="48"/>
      <c r="AH145" s="48"/>
      <c r="AI145" s="48"/>
      <c r="AJ145" s="48"/>
      <c r="AK145" s="45"/>
      <c r="AL145" s="126"/>
      <c r="AM145" s="74"/>
    </row>
    <row r="146" spans="1:39" ht="30" customHeight="1" x14ac:dyDescent="0.25">
      <c r="A146" s="280" t="s">
        <v>279</v>
      </c>
      <c r="B146" s="33" t="s">
        <v>280</v>
      </c>
      <c r="C146" s="48" t="s">
        <v>281</v>
      </c>
      <c r="D146" s="48"/>
      <c r="E146" s="48"/>
      <c r="F146" s="48"/>
      <c r="G146" s="48"/>
      <c r="H146" s="48"/>
      <c r="I146" s="48"/>
      <c r="J146" s="48"/>
      <c r="K146" s="48"/>
      <c r="L146" s="48"/>
      <c r="M146" s="48"/>
      <c r="N146" s="45"/>
      <c r="O146" s="45"/>
      <c r="P146" s="45"/>
      <c r="Q146" s="45"/>
      <c r="R146" s="45"/>
      <c r="S146" s="45" t="s">
        <v>136</v>
      </c>
      <c r="T146" s="47"/>
      <c r="U146" s="48"/>
      <c r="V146" s="48"/>
      <c r="W146" s="48"/>
      <c r="X146" s="48"/>
      <c r="Y146" s="48"/>
      <c r="Z146" s="48"/>
      <c r="AA146" s="48"/>
      <c r="AB146" s="48"/>
      <c r="AC146" s="48"/>
      <c r="AD146" s="48"/>
      <c r="AE146" s="48"/>
      <c r="AF146" s="48"/>
      <c r="AG146" s="48"/>
      <c r="AH146" s="48"/>
      <c r="AI146" s="48"/>
      <c r="AJ146" s="48"/>
      <c r="AK146" s="45"/>
      <c r="AL146" s="126"/>
      <c r="AM146" s="74"/>
    </row>
    <row r="147" spans="1:39" ht="30" customHeight="1" x14ac:dyDescent="0.25">
      <c r="A147" s="281"/>
      <c r="B147" s="33" t="s">
        <v>282</v>
      </c>
      <c r="C147" s="48" t="s">
        <v>281</v>
      </c>
      <c r="D147" s="48"/>
      <c r="E147" s="48"/>
      <c r="F147" s="48"/>
      <c r="G147" s="48"/>
      <c r="H147" s="48"/>
      <c r="I147" s="48"/>
      <c r="J147" s="48"/>
      <c r="K147" s="48"/>
      <c r="L147" s="48"/>
      <c r="M147" s="48"/>
      <c r="N147" s="45"/>
      <c r="O147" s="45"/>
      <c r="P147" s="45"/>
      <c r="Q147" s="45"/>
      <c r="R147" s="45"/>
      <c r="S147" s="45" t="s">
        <v>136</v>
      </c>
      <c r="T147" s="47"/>
      <c r="U147" s="48"/>
      <c r="V147" s="48"/>
      <c r="W147" s="48"/>
      <c r="X147" s="48"/>
      <c r="Y147" s="48"/>
      <c r="Z147" s="48"/>
      <c r="AA147" s="48"/>
      <c r="AB147" s="48"/>
      <c r="AC147" s="48"/>
      <c r="AD147" s="48"/>
      <c r="AE147" s="48"/>
      <c r="AF147" s="48"/>
      <c r="AG147" s="48"/>
      <c r="AH147" s="48"/>
      <c r="AI147" s="48"/>
      <c r="AJ147" s="48"/>
      <c r="AK147" s="45"/>
      <c r="AL147" s="126"/>
      <c r="AM147" s="74"/>
    </row>
    <row r="148" spans="1:39" ht="30" customHeight="1" x14ac:dyDescent="0.25">
      <c r="A148" s="281"/>
      <c r="B148" s="33" t="s">
        <v>283</v>
      </c>
      <c r="C148" s="48" t="s">
        <v>281</v>
      </c>
      <c r="D148" s="48"/>
      <c r="E148" s="48"/>
      <c r="F148" s="48"/>
      <c r="G148" s="48"/>
      <c r="H148" s="48"/>
      <c r="I148" s="48"/>
      <c r="J148" s="48"/>
      <c r="K148" s="48"/>
      <c r="L148" s="48"/>
      <c r="M148" s="48"/>
      <c r="N148" s="45"/>
      <c r="O148" s="45"/>
      <c r="P148" s="45"/>
      <c r="Q148" s="45"/>
      <c r="R148" s="45"/>
      <c r="S148" s="45" t="s">
        <v>136</v>
      </c>
      <c r="T148" s="47" t="s">
        <v>113</v>
      </c>
      <c r="U148" s="48"/>
      <c r="V148" s="48"/>
      <c r="W148" s="48"/>
      <c r="X148" s="48"/>
      <c r="Y148" s="48"/>
      <c r="Z148" s="48"/>
      <c r="AA148" s="48"/>
      <c r="AB148" s="48"/>
      <c r="AC148" s="48"/>
      <c r="AD148" s="48"/>
      <c r="AE148" s="48"/>
      <c r="AF148" s="48"/>
      <c r="AG148" s="48"/>
      <c r="AH148" s="48"/>
      <c r="AI148" s="48"/>
      <c r="AJ148" s="48"/>
      <c r="AK148" s="45"/>
      <c r="AL148" s="126"/>
      <c r="AM148" s="74"/>
    </row>
    <row r="149" spans="1:39" ht="30" customHeight="1" x14ac:dyDescent="0.25">
      <c r="A149" s="281"/>
      <c r="B149" s="33" t="s">
        <v>284</v>
      </c>
      <c r="C149" s="48"/>
      <c r="D149" s="48"/>
      <c r="E149" s="48"/>
      <c r="F149" s="48"/>
      <c r="G149" s="48"/>
      <c r="H149" s="48"/>
      <c r="I149" s="48"/>
      <c r="J149" s="48"/>
      <c r="K149" s="48"/>
      <c r="L149" s="48"/>
      <c r="M149" s="48"/>
      <c r="N149" s="45"/>
      <c r="O149" s="45"/>
      <c r="P149" s="45"/>
      <c r="Q149" s="45"/>
      <c r="R149" s="45" t="s">
        <v>128</v>
      </c>
      <c r="S149" s="45"/>
      <c r="T149" s="47"/>
      <c r="U149" s="48"/>
      <c r="V149" s="48"/>
      <c r="W149" s="48"/>
      <c r="X149" s="48"/>
      <c r="Y149" s="48"/>
      <c r="Z149" s="48"/>
      <c r="AA149" s="48"/>
      <c r="AB149" s="48"/>
      <c r="AC149" s="48"/>
      <c r="AD149" s="48"/>
      <c r="AE149" s="48"/>
      <c r="AF149" s="48"/>
      <c r="AG149" s="48"/>
      <c r="AH149" s="48"/>
      <c r="AI149" s="48"/>
      <c r="AJ149" s="48"/>
      <c r="AK149" s="45"/>
      <c r="AL149" s="126"/>
      <c r="AM149" s="74"/>
    </row>
    <row r="150" spans="1:39" ht="30" customHeight="1" x14ac:dyDescent="0.25">
      <c r="A150" s="281"/>
      <c r="B150" s="33" t="s">
        <v>285</v>
      </c>
      <c r="C150" s="48"/>
      <c r="D150" s="48"/>
      <c r="E150" s="48"/>
      <c r="F150" s="48"/>
      <c r="G150" s="48"/>
      <c r="H150" s="48"/>
      <c r="I150" s="48"/>
      <c r="J150" s="48"/>
      <c r="K150" s="48"/>
      <c r="L150" s="48"/>
      <c r="M150" s="48"/>
      <c r="N150" s="45"/>
      <c r="O150" s="45"/>
      <c r="P150" s="45"/>
      <c r="Q150" s="45"/>
      <c r="R150" s="45" t="s">
        <v>128</v>
      </c>
      <c r="S150" s="45"/>
      <c r="T150" s="47"/>
      <c r="U150" s="48"/>
      <c r="V150" s="48"/>
      <c r="W150" s="48"/>
      <c r="X150" s="48"/>
      <c r="Y150" s="48"/>
      <c r="Z150" s="48"/>
      <c r="AA150" s="48"/>
      <c r="AB150" s="48"/>
      <c r="AC150" s="48"/>
      <c r="AD150" s="48"/>
      <c r="AE150" s="48"/>
      <c r="AF150" s="48"/>
      <c r="AG150" s="48"/>
      <c r="AH150" s="48"/>
      <c r="AI150" s="48"/>
      <c r="AJ150" s="48"/>
      <c r="AK150" s="45"/>
      <c r="AL150" s="126"/>
      <c r="AM150" s="74"/>
    </row>
    <row r="151" spans="1:39" ht="30" customHeight="1" x14ac:dyDescent="0.25">
      <c r="A151" s="281"/>
      <c r="B151" s="33" t="s">
        <v>286</v>
      </c>
      <c r="C151" s="48"/>
      <c r="D151" s="48"/>
      <c r="E151" s="48"/>
      <c r="F151" s="48"/>
      <c r="G151" s="48"/>
      <c r="H151" s="48"/>
      <c r="I151" s="48"/>
      <c r="J151" s="48"/>
      <c r="K151" s="48"/>
      <c r="L151" s="48"/>
      <c r="M151" s="48"/>
      <c r="N151" s="45"/>
      <c r="O151" s="45"/>
      <c r="P151" s="45"/>
      <c r="Q151" s="45"/>
      <c r="R151" s="45" t="s">
        <v>128</v>
      </c>
      <c r="S151" s="45"/>
      <c r="T151" s="47"/>
      <c r="U151" s="48"/>
      <c r="V151" s="48"/>
      <c r="W151" s="48"/>
      <c r="X151" s="48"/>
      <c r="Y151" s="48"/>
      <c r="Z151" s="48"/>
      <c r="AA151" s="48"/>
      <c r="AB151" s="48"/>
      <c r="AC151" s="48"/>
      <c r="AD151" s="48"/>
      <c r="AE151" s="48"/>
      <c r="AF151" s="48"/>
      <c r="AG151" s="48"/>
      <c r="AH151" s="48"/>
      <c r="AI151" s="48"/>
      <c r="AJ151" s="48"/>
      <c r="AK151" s="45"/>
      <c r="AL151" s="126"/>
      <c r="AM151" s="74"/>
    </row>
    <row r="152" spans="1:39" ht="30" customHeight="1" x14ac:dyDescent="0.25">
      <c r="A152" s="281"/>
      <c r="B152" s="33" t="s">
        <v>287</v>
      </c>
      <c r="C152" s="48"/>
      <c r="D152" s="48"/>
      <c r="E152" s="48"/>
      <c r="F152" s="48"/>
      <c r="G152" s="48"/>
      <c r="H152" s="48"/>
      <c r="I152" s="48"/>
      <c r="J152" s="48"/>
      <c r="K152" s="48"/>
      <c r="L152" s="48"/>
      <c r="M152" s="48"/>
      <c r="N152" s="45"/>
      <c r="O152" s="45"/>
      <c r="P152" s="45"/>
      <c r="Q152" s="45"/>
      <c r="R152" s="45" t="s">
        <v>128</v>
      </c>
      <c r="S152" s="45"/>
      <c r="T152" s="47"/>
      <c r="U152" s="48"/>
      <c r="V152" s="48"/>
      <c r="W152" s="48"/>
      <c r="X152" s="48"/>
      <c r="Y152" s="48"/>
      <c r="Z152" s="48"/>
      <c r="AA152" s="48"/>
      <c r="AB152" s="48"/>
      <c r="AC152" s="48"/>
      <c r="AD152" s="48"/>
      <c r="AE152" s="48"/>
      <c r="AF152" s="48"/>
      <c r="AG152" s="48"/>
      <c r="AH152" s="48"/>
      <c r="AI152" s="48"/>
      <c r="AJ152" s="48"/>
      <c r="AK152" s="45"/>
      <c r="AL152" s="126"/>
      <c r="AM152" s="74"/>
    </row>
    <row r="153" spans="1:39" ht="30" customHeight="1" x14ac:dyDescent="0.25">
      <c r="A153" s="281"/>
      <c r="B153" s="33" t="s">
        <v>288</v>
      </c>
      <c r="C153" s="48"/>
      <c r="D153" s="48"/>
      <c r="E153" s="48"/>
      <c r="F153" s="48"/>
      <c r="G153" s="48"/>
      <c r="H153" s="48"/>
      <c r="I153" s="48"/>
      <c r="J153" s="48"/>
      <c r="K153" s="48"/>
      <c r="L153" s="48"/>
      <c r="M153" s="48"/>
      <c r="N153" s="45"/>
      <c r="O153" s="45"/>
      <c r="P153" s="45"/>
      <c r="Q153" s="45"/>
      <c r="R153" s="45" t="s">
        <v>128</v>
      </c>
      <c r="S153" s="45"/>
      <c r="T153" s="47"/>
      <c r="U153" s="48"/>
      <c r="V153" s="48"/>
      <c r="W153" s="48"/>
      <c r="X153" s="48"/>
      <c r="Y153" s="48"/>
      <c r="Z153" s="48"/>
      <c r="AA153" s="48"/>
      <c r="AB153" s="48"/>
      <c r="AC153" s="48"/>
      <c r="AD153" s="48"/>
      <c r="AE153" s="48"/>
      <c r="AF153" s="48"/>
      <c r="AG153" s="48"/>
      <c r="AH153" s="48"/>
      <c r="AI153" s="48"/>
      <c r="AJ153" s="48"/>
      <c r="AK153" s="45"/>
      <c r="AL153" s="126"/>
      <c r="AM153" s="74"/>
    </row>
    <row r="154" spans="1:39" ht="30" customHeight="1" x14ac:dyDescent="0.25">
      <c r="A154" s="281"/>
      <c r="B154" s="33" t="s">
        <v>289</v>
      </c>
      <c r="C154" s="48"/>
      <c r="D154" s="48"/>
      <c r="E154" s="48"/>
      <c r="F154" s="48"/>
      <c r="G154" s="48"/>
      <c r="H154" s="48"/>
      <c r="I154" s="48"/>
      <c r="J154" s="48"/>
      <c r="K154" s="48"/>
      <c r="L154" s="48"/>
      <c r="M154" s="48"/>
      <c r="N154" s="45"/>
      <c r="O154" s="45"/>
      <c r="P154" s="45"/>
      <c r="Q154" s="45"/>
      <c r="R154" s="45" t="s">
        <v>128</v>
      </c>
      <c r="S154" s="45"/>
      <c r="T154" s="47"/>
      <c r="U154" s="48"/>
      <c r="V154" s="48"/>
      <c r="W154" s="48"/>
      <c r="X154" s="48"/>
      <c r="Y154" s="48"/>
      <c r="Z154" s="48"/>
      <c r="AA154" s="48"/>
      <c r="AB154" s="48"/>
      <c r="AC154" s="48"/>
      <c r="AD154" s="48"/>
      <c r="AE154" s="48"/>
      <c r="AF154" s="48"/>
      <c r="AG154" s="48"/>
      <c r="AH154" s="48"/>
      <c r="AI154" s="48"/>
      <c r="AJ154" s="48"/>
      <c r="AK154" s="45"/>
      <c r="AL154" s="126"/>
      <c r="AM154" s="74"/>
    </row>
    <row r="155" spans="1:39" ht="30" customHeight="1" x14ac:dyDescent="0.25">
      <c r="A155" s="281"/>
      <c r="B155" s="33" t="s">
        <v>290</v>
      </c>
      <c r="C155" s="48"/>
      <c r="D155" s="48"/>
      <c r="E155" s="48"/>
      <c r="F155" s="48"/>
      <c r="G155" s="48"/>
      <c r="H155" s="48"/>
      <c r="I155" s="48"/>
      <c r="J155" s="48"/>
      <c r="K155" s="48"/>
      <c r="L155" s="48"/>
      <c r="M155" s="48"/>
      <c r="N155" s="45"/>
      <c r="O155" s="45"/>
      <c r="P155" s="45"/>
      <c r="Q155" s="45"/>
      <c r="R155" s="45" t="s">
        <v>128</v>
      </c>
      <c r="S155" s="45"/>
      <c r="T155" s="47" t="s">
        <v>112</v>
      </c>
      <c r="U155" s="48"/>
      <c r="V155" s="48"/>
      <c r="W155" s="48"/>
      <c r="X155" s="48"/>
      <c r="Y155" s="48"/>
      <c r="Z155" s="48"/>
      <c r="AA155" s="48"/>
      <c r="AB155" s="48"/>
      <c r="AC155" s="48"/>
      <c r="AD155" s="48"/>
      <c r="AE155" s="48"/>
      <c r="AF155" s="48"/>
      <c r="AG155" s="48"/>
      <c r="AH155" s="48"/>
      <c r="AI155" s="48"/>
      <c r="AJ155" s="48"/>
      <c r="AK155" s="45"/>
      <c r="AL155" s="126"/>
      <c r="AM155" s="74"/>
    </row>
    <row r="156" spans="1:39" ht="30" customHeight="1" x14ac:dyDescent="0.25">
      <c r="A156" s="281"/>
      <c r="B156" s="33" t="s">
        <v>291</v>
      </c>
      <c r="C156" s="48"/>
      <c r="D156" s="48"/>
      <c r="E156" s="48"/>
      <c r="F156" s="48"/>
      <c r="G156" s="48"/>
      <c r="H156" s="48"/>
      <c r="I156" s="48"/>
      <c r="J156" s="48"/>
      <c r="K156" s="48"/>
      <c r="L156" s="48"/>
      <c r="M156" s="48"/>
      <c r="N156" s="45"/>
      <c r="O156" s="45"/>
      <c r="P156" s="45"/>
      <c r="Q156" s="45"/>
      <c r="R156" s="45" t="s">
        <v>128</v>
      </c>
      <c r="S156" s="45"/>
      <c r="T156" s="47"/>
      <c r="U156" s="48"/>
      <c r="V156" s="48"/>
      <c r="W156" s="48"/>
      <c r="X156" s="48"/>
      <c r="Y156" s="48"/>
      <c r="Z156" s="48"/>
      <c r="AA156" s="48"/>
      <c r="AB156" s="48"/>
      <c r="AC156" s="48"/>
      <c r="AD156" s="48"/>
      <c r="AE156" s="48"/>
      <c r="AF156" s="48"/>
      <c r="AG156" s="48"/>
      <c r="AH156" s="48"/>
      <c r="AI156" s="48"/>
      <c r="AJ156" s="48"/>
      <c r="AK156" s="45"/>
      <c r="AL156" s="126"/>
      <c r="AM156" s="74"/>
    </row>
    <row r="157" spans="1:39" ht="30" customHeight="1" x14ac:dyDescent="0.25">
      <c r="A157" s="281"/>
      <c r="B157" s="33" t="s">
        <v>292</v>
      </c>
      <c r="C157" s="48"/>
      <c r="D157" s="48"/>
      <c r="E157" s="48"/>
      <c r="F157" s="48"/>
      <c r="G157" s="48"/>
      <c r="H157" s="48"/>
      <c r="I157" s="48"/>
      <c r="J157" s="48"/>
      <c r="K157" s="48"/>
      <c r="L157" s="48"/>
      <c r="M157" s="48"/>
      <c r="N157" s="45"/>
      <c r="O157" s="45"/>
      <c r="P157" s="45"/>
      <c r="Q157" s="45"/>
      <c r="R157" s="45" t="s">
        <v>128</v>
      </c>
      <c r="S157" s="45"/>
      <c r="T157" s="47"/>
      <c r="U157" s="48"/>
      <c r="V157" s="48"/>
      <c r="W157" s="48"/>
      <c r="X157" s="48"/>
      <c r="Y157" s="48"/>
      <c r="Z157" s="48"/>
      <c r="AA157" s="48"/>
      <c r="AB157" s="48"/>
      <c r="AC157" s="48"/>
      <c r="AD157" s="48"/>
      <c r="AE157" s="48"/>
      <c r="AF157" s="48"/>
      <c r="AG157" s="48"/>
      <c r="AH157" s="48"/>
      <c r="AI157" s="48"/>
      <c r="AJ157" s="48"/>
      <c r="AK157" s="45"/>
      <c r="AL157" s="126"/>
      <c r="AM157" s="74"/>
    </row>
    <row r="158" spans="1:39" ht="30" customHeight="1" x14ac:dyDescent="0.25">
      <c r="A158" s="281"/>
      <c r="B158" s="33" t="s">
        <v>293</v>
      </c>
      <c r="C158" s="48"/>
      <c r="D158" s="48"/>
      <c r="E158" s="48"/>
      <c r="F158" s="48"/>
      <c r="G158" s="48"/>
      <c r="H158" s="48"/>
      <c r="I158" s="48"/>
      <c r="J158" s="48"/>
      <c r="K158" s="48"/>
      <c r="L158" s="48"/>
      <c r="M158" s="48"/>
      <c r="N158" s="45"/>
      <c r="O158" s="45"/>
      <c r="P158" s="45"/>
      <c r="Q158" s="45"/>
      <c r="R158" s="45" t="s">
        <v>128</v>
      </c>
      <c r="S158" s="45"/>
      <c r="T158" s="47"/>
      <c r="U158" s="48"/>
      <c r="V158" s="48"/>
      <c r="W158" s="48"/>
      <c r="X158" s="48"/>
      <c r="Y158" s="48"/>
      <c r="Z158" s="48"/>
      <c r="AA158" s="48"/>
      <c r="AB158" s="48"/>
      <c r="AC158" s="48"/>
      <c r="AD158" s="48"/>
      <c r="AE158" s="48"/>
      <c r="AF158" s="48"/>
      <c r="AG158" s="48"/>
      <c r="AH158" s="48"/>
      <c r="AI158" s="48"/>
      <c r="AJ158" s="48"/>
      <c r="AK158" s="45"/>
      <c r="AL158" s="126"/>
      <c r="AM158" s="74"/>
    </row>
    <row r="159" spans="1:39" ht="30" customHeight="1" x14ac:dyDescent="0.25">
      <c r="A159" s="281"/>
      <c r="B159" s="33" t="s">
        <v>294</v>
      </c>
      <c r="C159" s="48"/>
      <c r="D159" s="48"/>
      <c r="E159" s="48"/>
      <c r="F159" s="48"/>
      <c r="G159" s="48"/>
      <c r="H159" s="48"/>
      <c r="I159" s="48"/>
      <c r="J159" s="48"/>
      <c r="K159" s="48"/>
      <c r="L159" s="48"/>
      <c r="M159" s="48"/>
      <c r="N159" s="45"/>
      <c r="O159" s="45"/>
      <c r="P159" s="45"/>
      <c r="Q159" s="45"/>
      <c r="R159" s="45" t="s">
        <v>128</v>
      </c>
      <c r="S159" s="45"/>
      <c r="T159" s="47"/>
      <c r="U159" s="48"/>
      <c r="V159" s="48"/>
      <c r="W159" s="48"/>
      <c r="X159" s="48"/>
      <c r="Y159" s="48"/>
      <c r="Z159" s="48"/>
      <c r="AA159" s="48"/>
      <c r="AB159" s="48"/>
      <c r="AC159" s="48"/>
      <c r="AD159" s="48"/>
      <c r="AE159" s="48"/>
      <c r="AF159" s="48"/>
      <c r="AG159" s="48"/>
      <c r="AH159" s="48"/>
      <c r="AI159" s="48"/>
      <c r="AJ159" s="48"/>
      <c r="AK159" s="45"/>
      <c r="AL159" s="126"/>
      <c r="AM159" s="74"/>
    </row>
    <row r="160" spans="1:39" ht="30" customHeight="1" x14ac:dyDescent="0.25">
      <c r="A160" s="282"/>
      <c r="B160" s="33" t="s">
        <v>295</v>
      </c>
      <c r="C160" s="48"/>
      <c r="D160" s="48"/>
      <c r="E160" s="48"/>
      <c r="F160" s="48"/>
      <c r="G160" s="48"/>
      <c r="H160" s="48"/>
      <c r="I160" s="48"/>
      <c r="J160" s="48"/>
      <c r="K160" s="48"/>
      <c r="L160" s="48"/>
      <c r="M160" s="48"/>
      <c r="N160" s="45"/>
      <c r="O160" s="45"/>
      <c r="P160" s="45"/>
      <c r="Q160" s="45"/>
      <c r="R160" s="45" t="s">
        <v>128</v>
      </c>
      <c r="S160" s="45"/>
      <c r="T160" s="47"/>
      <c r="U160" s="48"/>
      <c r="V160" s="48"/>
      <c r="W160" s="48"/>
      <c r="X160" s="48"/>
      <c r="Y160" s="48"/>
      <c r="Z160" s="48"/>
      <c r="AA160" s="48"/>
      <c r="AB160" s="48"/>
      <c r="AC160" s="48"/>
      <c r="AD160" s="48"/>
      <c r="AE160" s="48"/>
      <c r="AF160" s="48"/>
      <c r="AG160" s="48"/>
      <c r="AH160" s="48"/>
      <c r="AI160" s="48"/>
      <c r="AJ160" s="48"/>
      <c r="AK160" s="45"/>
      <c r="AL160" s="126"/>
      <c r="AM160" s="74"/>
    </row>
    <row r="161" spans="1:39" x14ac:dyDescent="0.25">
      <c r="AM161" s="74"/>
    </row>
    <row r="162" spans="1:39" x14ac:dyDescent="0.25">
      <c r="B162" s="49"/>
      <c r="AL162" s="129"/>
      <c r="AM162" s="74"/>
    </row>
    <row r="163" spans="1:39" ht="15.75" thickBot="1" x14ac:dyDescent="0.3">
      <c r="AL163" s="129"/>
      <c r="AM163" s="74"/>
    </row>
    <row r="164" spans="1:39" ht="26.25" customHeight="1" thickBot="1" x14ac:dyDescent="0.3">
      <c r="A164" s="227" t="s">
        <v>296</v>
      </c>
      <c r="B164" s="228"/>
      <c r="C164" s="228"/>
      <c r="D164" s="228"/>
      <c r="E164" s="228"/>
      <c r="F164" s="228"/>
      <c r="G164" s="228"/>
      <c r="H164" s="228"/>
      <c r="I164" s="228"/>
      <c r="J164" s="228"/>
      <c r="K164" s="228"/>
      <c r="L164" s="228"/>
      <c r="M164" s="228"/>
      <c r="N164" s="229"/>
      <c r="AM164" s="74"/>
    </row>
    <row r="165" spans="1:39" ht="26.25" customHeight="1" thickBot="1" x14ac:dyDescent="0.3">
      <c r="A165" s="35"/>
      <c r="B165" s="36"/>
      <c r="C165" s="36"/>
      <c r="D165" s="37"/>
      <c r="E165" s="37"/>
      <c r="F165" s="37"/>
      <c r="G165" s="37"/>
      <c r="H165" s="37"/>
      <c r="I165" s="37"/>
      <c r="J165" s="37"/>
      <c r="K165" s="37"/>
      <c r="L165" s="37"/>
      <c r="M165" s="37"/>
      <c r="N165" s="37"/>
      <c r="O165" s="37"/>
      <c r="AM165" s="74"/>
    </row>
    <row r="166" spans="1:39" ht="43.5" customHeight="1" thickBot="1" x14ac:dyDescent="0.3">
      <c r="A166" s="40" t="s">
        <v>297</v>
      </c>
      <c r="B166" s="41"/>
      <c r="C166" s="42"/>
      <c r="AM166" s="74"/>
    </row>
    <row r="167" spans="1:39" x14ac:dyDescent="0.25">
      <c r="AM167" s="74"/>
    </row>
    <row r="168" spans="1:39" ht="15.75" customHeight="1" x14ac:dyDescent="0.25">
      <c r="A168" s="197" t="s">
        <v>298</v>
      </c>
      <c r="B168" s="195" t="s">
        <v>118</v>
      </c>
      <c r="C168" s="195" t="s">
        <v>2</v>
      </c>
      <c r="D168" s="195" t="s">
        <v>4</v>
      </c>
      <c r="E168" s="199" t="s">
        <v>6</v>
      </c>
      <c r="F168" s="201" t="s">
        <v>8</v>
      </c>
      <c r="G168" s="202"/>
      <c r="H168" s="195" t="s">
        <v>10</v>
      </c>
      <c r="I168" s="195" t="s">
        <v>14</v>
      </c>
      <c r="J168" s="206" t="s">
        <v>12</v>
      </c>
      <c r="K168" s="193" t="s">
        <v>119</v>
      </c>
      <c r="L168" s="194"/>
      <c r="M168" s="206" t="s">
        <v>20</v>
      </c>
      <c r="N168" s="206" t="s">
        <v>22</v>
      </c>
      <c r="O168" s="34"/>
      <c r="AM168" s="74"/>
    </row>
    <row r="169" spans="1:39" ht="15.75" x14ac:dyDescent="0.25">
      <c r="A169" s="198"/>
      <c r="B169" s="196"/>
      <c r="C169" s="196"/>
      <c r="D169" s="196"/>
      <c r="E169" s="200"/>
      <c r="F169" s="38" t="s">
        <v>122</v>
      </c>
      <c r="G169" s="38" t="s">
        <v>123</v>
      </c>
      <c r="H169" s="196"/>
      <c r="I169" s="196"/>
      <c r="J169" s="207"/>
      <c r="K169" s="59" t="s">
        <v>124</v>
      </c>
      <c r="L169" s="59" t="s">
        <v>299</v>
      </c>
      <c r="M169" s="207"/>
      <c r="N169" s="207"/>
      <c r="O169" s="2"/>
      <c r="AM169" s="74"/>
    </row>
    <row r="170" spans="1:39" x14ac:dyDescent="0.25">
      <c r="A170" s="33" t="s">
        <v>300</v>
      </c>
      <c r="B170" s="33"/>
      <c r="C170" s="48" t="s">
        <v>301</v>
      </c>
      <c r="D170" s="48"/>
      <c r="E170" s="48"/>
      <c r="F170" s="48"/>
      <c r="G170" s="48"/>
      <c r="H170" s="48"/>
      <c r="I170" s="48"/>
      <c r="J170" s="45"/>
      <c r="K170" s="45"/>
      <c r="L170" s="45"/>
      <c r="M170" s="45"/>
      <c r="N170" s="45"/>
      <c r="O170" s="2"/>
      <c r="AM170" s="74"/>
    </row>
    <row r="171" spans="1:39" x14ac:dyDescent="0.25">
      <c r="A171" s="33"/>
      <c r="B171" s="33"/>
      <c r="C171" s="48"/>
      <c r="D171" s="48"/>
      <c r="E171" s="48"/>
      <c r="F171" s="48"/>
      <c r="G171" s="48"/>
      <c r="H171" s="48"/>
      <c r="I171" s="48"/>
      <c r="J171" s="48"/>
      <c r="K171" s="48"/>
      <c r="L171" s="48"/>
      <c r="M171" s="48"/>
      <c r="N171" s="45"/>
      <c r="O171" s="2"/>
      <c r="AM171" s="74"/>
    </row>
    <row r="172" spans="1:39" x14ac:dyDescent="0.25">
      <c r="A172" s="33"/>
      <c r="B172" s="33"/>
      <c r="C172" s="48"/>
      <c r="D172" s="48"/>
      <c r="E172" s="48"/>
      <c r="F172" s="48"/>
      <c r="G172" s="48"/>
      <c r="H172" s="48"/>
      <c r="I172" s="48"/>
      <c r="J172" s="48"/>
      <c r="K172" s="48"/>
      <c r="L172" s="48"/>
      <c r="M172" s="48"/>
      <c r="N172" s="45"/>
      <c r="O172" s="2"/>
      <c r="AM172" s="74"/>
    </row>
    <row r="173" spans="1:39" x14ac:dyDescent="0.25">
      <c r="A173" s="33"/>
      <c r="B173" s="33"/>
      <c r="C173" s="48"/>
      <c r="D173" s="48"/>
      <c r="E173" s="48"/>
      <c r="F173" s="48"/>
      <c r="G173" s="48"/>
      <c r="H173" s="48"/>
      <c r="I173" s="48"/>
      <c r="J173" s="48"/>
      <c r="K173" s="48"/>
      <c r="L173" s="48"/>
      <c r="M173" s="48"/>
      <c r="N173" s="45"/>
      <c r="O173" s="2"/>
      <c r="AM173" s="74"/>
    </row>
    <row r="174" spans="1:39" x14ac:dyDescent="0.25">
      <c r="A174" s="33"/>
      <c r="B174" s="33"/>
      <c r="C174" s="48"/>
      <c r="D174" s="48"/>
      <c r="E174" s="48"/>
      <c r="F174" s="48"/>
      <c r="G174" s="48"/>
      <c r="H174" s="48"/>
      <c r="I174" s="48"/>
      <c r="J174" s="48"/>
      <c r="K174" s="48"/>
      <c r="L174" s="48"/>
      <c r="M174" s="48"/>
      <c r="N174" s="45"/>
      <c r="O174" s="2"/>
      <c r="AM174" s="74"/>
    </row>
    <row r="175" spans="1:39" x14ac:dyDescent="0.25">
      <c r="A175" s="33"/>
      <c r="B175" s="33"/>
      <c r="C175" s="48"/>
      <c r="D175" s="48"/>
      <c r="E175" s="48"/>
      <c r="F175" s="48"/>
      <c r="G175" s="48"/>
      <c r="H175" s="48"/>
      <c r="I175" s="48"/>
      <c r="J175" s="48"/>
      <c r="K175" s="48"/>
      <c r="L175" s="48"/>
      <c r="M175" s="48"/>
      <c r="N175" s="45"/>
      <c r="O175" s="2"/>
      <c r="AM175" s="74"/>
    </row>
    <row r="176" spans="1:39" x14ac:dyDescent="0.25">
      <c r="A176" s="33"/>
      <c r="B176" s="33"/>
      <c r="C176" s="48"/>
      <c r="D176" s="48"/>
      <c r="E176" s="48"/>
      <c r="F176" s="48"/>
      <c r="G176" s="48"/>
      <c r="H176" s="48"/>
      <c r="I176" s="48"/>
      <c r="J176" s="48"/>
      <c r="K176" s="48"/>
      <c r="L176" s="48"/>
      <c r="M176" s="48"/>
      <c r="N176" s="45"/>
      <c r="O176" s="2"/>
      <c r="AM176" s="74"/>
    </row>
    <row r="177" spans="1:39" x14ac:dyDescent="0.25">
      <c r="A177" s="33"/>
      <c r="B177" s="33"/>
      <c r="C177" s="48"/>
      <c r="D177" s="48"/>
      <c r="E177" s="48"/>
      <c r="F177" s="48"/>
      <c r="G177" s="48"/>
      <c r="H177" s="48"/>
      <c r="I177" s="48"/>
      <c r="J177" s="48"/>
      <c r="K177" s="48"/>
      <c r="L177" s="48"/>
      <c r="M177" s="48"/>
      <c r="N177" s="45"/>
      <c r="O177" s="2"/>
      <c r="AM177" s="74"/>
    </row>
    <row r="178" spans="1:39" x14ac:dyDescent="0.25">
      <c r="A178" s="33"/>
      <c r="B178" s="33"/>
      <c r="C178" s="48"/>
      <c r="D178" s="48"/>
      <c r="E178" s="48"/>
      <c r="F178" s="48"/>
      <c r="G178" s="48"/>
      <c r="H178" s="48"/>
      <c r="I178" s="48"/>
      <c r="J178" s="48"/>
      <c r="K178" s="48"/>
      <c r="L178" s="48"/>
      <c r="M178" s="48"/>
      <c r="N178" s="45"/>
      <c r="O178" s="2"/>
      <c r="AM178" s="74"/>
    </row>
    <row r="179" spans="1:39" x14ac:dyDescent="0.25">
      <c r="AM179" s="74"/>
    </row>
    <row r="180" spans="1:39" ht="15.75" customHeight="1" x14ac:dyDescent="0.25">
      <c r="A180" s="197" t="s">
        <v>298</v>
      </c>
      <c r="B180" s="195" t="s">
        <v>118</v>
      </c>
      <c r="C180" s="195" t="s">
        <v>2</v>
      </c>
      <c r="D180" s="195" t="s">
        <v>4</v>
      </c>
      <c r="E180" s="199" t="s">
        <v>6</v>
      </c>
      <c r="F180" s="201" t="s">
        <v>8</v>
      </c>
      <c r="G180" s="202"/>
      <c r="H180" s="195" t="s">
        <v>10</v>
      </c>
      <c r="I180" s="195" t="s">
        <v>14</v>
      </c>
      <c r="J180" s="195" t="s">
        <v>12</v>
      </c>
      <c r="K180" s="193" t="s">
        <v>119</v>
      </c>
      <c r="L180" s="194"/>
      <c r="M180" s="195" t="s">
        <v>20</v>
      </c>
      <c r="N180" s="206" t="s">
        <v>22</v>
      </c>
      <c r="O180" s="34"/>
      <c r="AM180" s="74"/>
    </row>
    <row r="181" spans="1:39" ht="15" customHeight="1" x14ac:dyDescent="0.25">
      <c r="A181" s="198"/>
      <c r="B181" s="196"/>
      <c r="C181" s="196"/>
      <c r="D181" s="196"/>
      <c r="E181" s="200"/>
      <c r="F181" s="38" t="s">
        <v>122</v>
      </c>
      <c r="G181" s="38" t="s">
        <v>123</v>
      </c>
      <c r="H181" s="196"/>
      <c r="I181" s="196"/>
      <c r="J181" s="196"/>
      <c r="K181" s="59" t="s">
        <v>124</v>
      </c>
      <c r="L181" s="59" t="s">
        <v>299</v>
      </c>
      <c r="M181" s="196"/>
      <c r="N181" s="207"/>
      <c r="O181" s="2"/>
      <c r="AM181" s="74"/>
    </row>
    <row r="182" spans="1:39" x14ac:dyDescent="0.25">
      <c r="A182" s="33" t="s">
        <v>300</v>
      </c>
      <c r="B182" s="33"/>
      <c r="C182" s="48" t="s">
        <v>301</v>
      </c>
      <c r="D182" s="48"/>
      <c r="E182" s="48"/>
      <c r="F182" s="48"/>
      <c r="G182" s="48"/>
      <c r="H182" s="48"/>
      <c r="I182" s="48"/>
      <c r="J182" s="45"/>
      <c r="K182" s="45"/>
      <c r="L182" s="45"/>
      <c r="M182" s="45"/>
      <c r="N182" s="45"/>
      <c r="O182" s="2"/>
      <c r="AM182" s="74"/>
    </row>
    <row r="183" spans="1:39" x14ac:dyDescent="0.25">
      <c r="A183" s="33"/>
      <c r="B183" s="33"/>
      <c r="C183" s="48"/>
      <c r="D183" s="48"/>
      <c r="E183" s="48"/>
      <c r="F183" s="48"/>
      <c r="G183" s="48"/>
      <c r="H183" s="48"/>
      <c r="I183" s="48"/>
      <c r="J183" s="48"/>
      <c r="K183" s="48"/>
      <c r="L183" s="48"/>
      <c r="M183" s="48"/>
      <c r="N183" s="45"/>
      <c r="O183" s="2"/>
      <c r="AM183" s="74"/>
    </row>
    <row r="184" spans="1:39" x14ac:dyDescent="0.25">
      <c r="A184" s="33"/>
      <c r="B184" s="33"/>
      <c r="C184" s="48"/>
      <c r="D184" s="48"/>
      <c r="E184" s="48"/>
      <c r="F184" s="48"/>
      <c r="G184" s="48"/>
      <c r="H184" s="48"/>
      <c r="I184" s="48"/>
      <c r="J184" s="48"/>
      <c r="K184" s="48"/>
      <c r="L184" s="48"/>
      <c r="M184" s="48"/>
      <c r="N184" s="45"/>
      <c r="O184" s="2"/>
      <c r="AM184" s="74"/>
    </row>
    <row r="185" spans="1:39" x14ac:dyDescent="0.25">
      <c r="A185" s="33"/>
      <c r="B185" s="33"/>
      <c r="C185" s="48"/>
      <c r="D185" s="48"/>
      <c r="E185" s="48"/>
      <c r="F185" s="48"/>
      <c r="G185" s="48"/>
      <c r="H185" s="48"/>
      <c r="I185" s="48"/>
      <c r="J185" s="48"/>
      <c r="K185" s="48"/>
      <c r="L185" s="48"/>
      <c r="M185" s="48"/>
      <c r="N185" s="45"/>
      <c r="O185" s="2"/>
      <c r="AM185" s="74"/>
    </row>
    <row r="186" spans="1:39" x14ac:dyDescent="0.25">
      <c r="A186" s="33"/>
      <c r="B186" s="33"/>
      <c r="C186" s="48"/>
      <c r="D186" s="48"/>
      <c r="E186" s="48"/>
      <c r="F186" s="48"/>
      <c r="G186" s="48"/>
      <c r="H186" s="48"/>
      <c r="I186" s="48"/>
      <c r="J186" s="48"/>
      <c r="K186" s="48"/>
      <c r="L186" s="48"/>
      <c r="M186" s="48"/>
      <c r="N186" s="45"/>
      <c r="O186" s="2"/>
      <c r="AM186" s="74"/>
    </row>
    <row r="187" spans="1:39" x14ac:dyDescent="0.25">
      <c r="A187" s="33"/>
      <c r="B187" s="33"/>
      <c r="C187" s="48"/>
      <c r="D187" s="48"/>
      <c r="E187" s="48"/>
      <c r="F187" s="48"/>
      <c r="G187" s="48"/>
      <c r="H187" s="48"/>
      <c r="I187" s="48"/>
      <c r="J187" s="48"/>
      <c r="K187" s="48"/>
      <c r="L187" s="48"/>
      <c r="M187" s="48"/>
      <c r="N187" s="45"/>
      <c r="O187" s="2"/>
      <c r="AM187" s="74"/>
    </row>
    <row r="188" spans="1:39" x14ac:dyDescent="0.25">
      <c r="A188" s="33"/>
      <c r="B188" s="33"/>
      <c r="C188" s="48"/>
      <c r="D188" s="48"/>
      <c r="E188" s="48"/>
      <c r="F188" s="48"/>
      <c r="G188" s="48"/>
      <c r="H188" s="48"/>
      <c r="I188" s="48"/>
      <c r="J188" s="48"/>
      <c r="K188" s="48"/>
      <c r="L188" s="48"/>
      <c r="M188" s="48"/>
      <c r="N188" s="45"/>
      <c r="O188" s="2"/>
      <c r="AM188" s="74"/>
    </row>
    <row r="189" spans="1:39" x14ac:dyDescent="0.25">
      <c r="A189" s="33"/>
      <c r="B189" s="33"/>
      <c r="C189" s="48"/>
      <c r="D189" s="48"/>
      <c r="E189" s="48"/>
      <c r="F189" s="48"/>
      <c r="G189" s="48"/>
      <c r="H189" s="48"/>
      <c r="I189" s="48"/>
      <c r="J189" s="48"/>
      <c r="K189" s="48"/>
      <c r="L189" s="48"/>
      <c r="M189" s="48"/>
      <c r="N189" s="45"/>
      <c r="O189" s="2"/>
      <c r="AM189" s="74"/>
    </row>
    <row r="190" spans="1:39" x14ac:dyDescent="0.25">
      <c r="A190" s="33"/>
      <c r="B190" s="33"/>
      <c r="C190" s="48"/>
      <c r="D190" s="48"/>
      <c r="E190" s="48"/>
      <c r="F190" s="48"/>
      <c r="G190" s="48"/>
      <c r="H190" s="48"/>
      <c r="I190" s="48"/>
      <c r="J190" s="48"/>
      <c r="K190" s="48"/>
      <c r="L190" s="48"/>
      <c r="M190" s="48"/>
      <c r="N190" s="45"/>
      <c r="O190" s="2"/>
      <c r="AM190" s="74"/>
    </row>
    <row r="191" spans="1:39" x14ac:dyDescent="0.25">
      <c r="AM191" s="74"/>
    </row>
    <row r="192" spans="1:39" ht="15.75" customHeight="1" x14ac:dyDescent="0.25">
      <c r="A192" s="197" t="s">
        <v>298</v>
      </c>
      <c r="B192" s="195" t="s">
        <v>118</v>
      </c>
      <c r="C192" s="195" t="s">
        <v>2</v>
      </c>
      <c r="D192" s="195" t="s">
        <v>4</v>
      </c>
      <c r="E192" s="199" t="s">
        <v>6</v>
      </c>
      <c r="F192" s="201" t="s">
        <v>8</v>
      </c>
      <c r="G192" s="202"/>
      <c r="H192" s="195" t="s">
        <v>10</v>
      </c>
      <c r="I192" s="195" t="s">
        <v>14</v>
      </c>
      <c r="J192" s="195" t="s">
        <v>12</v>
      </c>
      <c r="K192" s="193" t="s">
        <v>119</v>
      </c>
      <c r="L192" s="194"/>
      <c r="M192" s="195" t="s">
        <v>20</v>
      </c>
      <c r="N192" s="206" t="s">
        <v>22</v>
      </c>
      <c r="O192" s="34"/>
      <c r="AM192" s="74"/>
    </row>
    <row r="193" spans="1:39" ht="15" customHeight="1" x14ac:dyDescent="0.25">
      <c r="A193" s="198"/>
      <c r="B193" s="196"/>
      <c r="C193" s="196"/>
      <c r="D193" s="196"/>
      <c r="E193" s="200"/>
      <c r="F193" s="38" t="s">
        <v>122</v>
      </c>
      <c r="G193" s="38" t="s">
        <v>123</v>
      </c>
      <c r="H193" s="196"/>
      <c r="I193" s="196"/>
      <c r="J193" s="196"/>
      <c r="K193" s="59" t="s">
        <v>124</v>
      </c>
      <c r="L193" s="59" t="s">
        <v>299</v>
      </c>
      <c r="M193" s="196"/>
      <c r="N193" s="207"/>
      <c r="O193" s="2"/>
      <c r="AM193" s="74"/>
    </row>
    <row r="194" spans="1:39" ht="15" customHeight="1" x14ac:dyDescent="0.25">
      <c r="A194" s="33"/>
      <c r="B194" s="33"/>
      <c r="C194" s="48" t="s">
        <v>301</v>
      </c>
      <c r="D194" s="48"/>
      <c r="E194" s="48"/>
      <c r="F194" s="48"/>
      <c r="G194" s="48"/>
      <c r="H194" s="48"/>
      <c r="I194" s="48"/>
      <c r="J194" s="45"/>
      <c r="K194" s="45"/>
      <c r="L194" s="45"/>
      <c r="M194" s="45"/>
      <c r="N194" s="45"/>
      <c r="O194" s="2"/>
      <c r="AM194" s="74"/>
    </row>
    <row r="195" spans="1:39" x14ac:dyDescent="0.25">
      <c r="A195" s="33"/>
      <c r="B195" s="33"/>
      <c r="C195" s="48"/>
      <c r="D195" s="48"/>
      <c r="E195" s="48"/>
      <c r="F195" s="48"/>
      <c r="G195" s="48"/>
      <c r="H195" s="48"/>
      <c r="I195" s="48"/>
      <c r="J195" s="48"/>
      <c r="K195" s="48"/>
      <c r="L195" s="48"/>
      <c r="M195" s="48"/>
      <c r="N195" s="45"/>
      <c r="O195" s="2"/>
      <c r="AM195" s="74"/>
    </row>
    <row r="196" spans="1:39" x14ac:dyDescent="0.25">
      <c r="A196" s="33"/>
      <c r="B196" s="33"/>
      <c r="C196" s="48"/>
      <c r="D196" s="48"/>
      <c r="E196" s="48"/>
      <c r="F196" s="48"/>
      <c r="G196" s="48"/>
      <c r="H196" s="48"/>
      <c r="I196" s="48"/>
      <c r="J196" s="48"/>
      <c r="K196" s="48"/>
      <c r="L196" s="48"/>
      <c r="M196" s="48"/>
      <c r="N196" s="45"/>
      <c r="O196" s="2"/>
      <c r="AM196" s="74"/>
    </row>
    <row r="197" spans="1:39" x14ac:dyDescent="0.25">
      <c r="A197" s="33"/>
      <c r="B197" s="33"/>
      <c r="C197" s="48"/>
      <c r="D197" s="48"/>
      <c r="E197" s="48"/>
      <c r="F197" s="48"/>
      <c r="G197" s="48"/>
      <c r="H197" s="48"/>
      <c r="I197" s="48"/>
      <c r="J197" s="48"/>
      <c r="K197" s="48"/>
      <c r="L197" s="48"/>
      <c r="M197" s="48"/>
      <c r="N197" s="45"/>
      <c r="O197" s="2"/>
      <c r="AM197" s="74"/>
    </row>
    <row r="198" spans="1:39" x14ac:dyDescent="0.25">
      <c r="A198" s="33"/>
      <c r="B198" s="33"/>
      <c r="C198" s="48"/>
      <c r="D198" s="48"/>
      <c r="E198" s="48"/>
      <c r="F198" s="48"/>
      <c r="G198" s="48"/>
      <c r="H198" s="48"/>
      <c r="I198" s="48"/>
      <c r="J198" s="48"/>
      <c r="K198" s="48"/>
      <c r="L198" s="48"/>
      <c r="M198" s="48"/>
      <c r="N198" s="45"/>
      <c r="O198" s="2"/>
      <c r="AM198" s="74"/>
    </row>
    <row r="199" spans="1:39" x14ac:dyDescent="0.25">
      <c r="A199" s="33"/>
      <c r="B199" s="33"/>
      <c r="C199" s="48"/>
      <c r="D199" s="48"/>
      <c r="E199" s="48"/>
      <c r="F199" s="48"/>
      <c r="G199" s="48"/>
      <c r="H199" s="48"/>
      <c r="I199" s="48"/>
      <c r="J199" s="48"/>
      <c r="K199" s="48"/>
      <c r="L199" s="48"/>
      <c r="M199" s="48"/>
      <c r="N199" s="45"/>
      <c r="O199" s="2"/>
      <c r="AM199" s="74"/>
    </row>
    <row r="200" spans="1:39" x14ac:dyDescent="0.25">
      <c r="A200" s="33"/>
      <c r="B200" s="33"/>
      <c r="C200" s="48"/>
      <c r="D200" s="48"/>
      <c r="E200" s="48"/>
      <c r="F200" s="48"/>
      <c r="G200" s="48"/>
      <c r="H200" s="48"/>
      <c r="I200" s="48"/>
      <c r="J200" s="48"/>
      <c r="K200" s="48"/>
      <c r="L200" s="48"/>
      <c r="M200" s="48"/>
      <c r="N200" s="45"/>
      <c r="O200" s="2"/>
      <c r="AM200" s="74"/>
    </row>
    <row r="201" spans="1:39" x14ac:dyDescent="0.25">
      <c r="A201" s="33"/>
      <c r="B201" s="33"/>
      <c r="C201" s="48"/>
      <c r="D201" s="48"/>
      <c r="E201" s="48"/>
      <c r="F201" s="48"/>
      <c r="G201" s="48"/>
      <c r="H201" s="48"/>
      <c r="I201" s="48"/>
      <c r="J201" s="48"/>
      <c r="K201" s="48"/>
      <c r="L201" s="48"/>
      <c r="M201" s="48"/>
      <c r="N201" s="45"/>
      <c r="O201" s="2"/>
      <c r="AM201" s="74"/>
    </row>
    <row r="202" spans="1:39" x14ac:dyDescent="0.25">
      <c r="A202" s="33"/>
      <c r="B202" s="33"/>
      <c r="C202" s="48"/>
      <c r="D202" s="48"/>
      <c r="E202" s="48"/>
      <c r="F202" s="48"/>
      <c r="G202" s="48"/>
      <c r="H202" s="48"/>
      <c r="I202" s="48"/>
      <c r="J202" s="48"/>
      <c r="K202" s="48"/>
      <c r="L202" s="48"/>
      <c r="M202" s="48"/>
      <c r="N202" s="45"/>
      <c r="O202" s="2"/>
      <c r="AM202" s="74"/>
    </row>
    <row r="203" spans="1:39" x14ac:dyDescent="0.25">
      <c r="AM203" s="74"/>
    </row>
    <row r="204" spans="1:39" ht="15.75" customHeight="1" x14ac:dyDescent="0.25">
      <c r="A204" s="197" t="s">
        <v>302</v>
      </c>
      <c r="B204" s="195" t="s">
        <v>118</v>
      </c>
      <c r="C204" s="195" t="s">
        <v>2</v>
      </c>
      <c r="D204" s="195" t="s">
        <v>4</v>
      </c>
      <c r="E204" s="199" t="s">
        <v>6</v>
      </c>
      <c r="F204" s="201" t="s">
        <v>8</v>
      </c>
      <c r="G204" s="202"/>
      <c r="H204" s="195" t="s">
        <v>10</v>
      </c>
      <c r="I204" s="195" t="s">
        <v>14</v>
      </c>
      <c r="J204" s="195" t="s">
        <v>12</v>
      </c>
      <c r="K204" s="193" t="s">
        <v>119</v>
      </c>
      <c r="L204" s="194"/>
      <c r="M204" s="195" t="s">
        <v>20</v>
      </c>
      <c r="N204" s="206" t="s">
        <v>22</v>
      </c>
      <c r="O204" s="34"/>
      <c r="AM204" s="74"/>
    </row>
    <row r="205" spans="1:39" ht="15.75" x14ac:dyDescent="0.25">
      <c r="A205" s="198"/>
      <c r="B205" s="196"/>
      <c r="C205" s="196"/>
      <c r="D205" s="196"/>
      <c r="E205" s="200"/>
      <c r="F205" s="38" t="s">
        <v>122</v>
      </c>
      <c r="G205" s="38" t="s">
        <v>123</v>
      </c>
      <c r="H205" s="196"/>
      <c r="I205" s="196"/>
      <c r="J205" s="196"/>
      <c r="K205" s="59" t="s">
        <v>124</v>
      </c>
      <c r="L205" s="59" t="s">
        <v>299</v>
      </c>
      <c r="M205" s="196"/>
      <c r="N205" s="207"/>
      <c r="O205" s="2"/>
      <c r="AM205" s="74"/>
    </row>
    <row r="206" spans="1:39" x14ac:dyDescent="0.25">
      <c r="A206" s="33"/>
      <c r="B206" s="33"/>
      <c r="C206" s="48"/>
      <c r="D206" s="48"/>
      <c r="E206" s="48"/>
      <c r="F206" s="48"/>
      <c r="G206" s="48"/>
      <c r="H206" s="48"/>
      <c r="I206" s="48"/>
      <c r="J206" s="45"/>
      <c r="K206" s="45"/>
      <c r="L206" s="45"/>
      <c r="M206" s="45"/>
      <c r="N206" s="45"/>
      <c r="O206" s="2"/>
      <c r="AM206" s="74"/>
    </row>
    <row r="207" spans="1:39" x14ac:dyDescent="0.25">
      <c r="A207" s="33"/>
      <c r="B207" s="33"/>
      <c r="C207" s="48"/>
      <c r="D207" s="48"/>
      <c r="E207" s="48"/>
      <c r="F207" s="48"/>
      <c r="G207" s="48"/>
      <c r="H207" s="48"/>
      <c r="I207" s="48"/>
      <c r="J207" s="48"/>
      <c r="K207" s="48"/>
      <c r="L207" s="48"/>
      <c r="M207" s="48"/>
      <c r="N207" s="45"/>
      <c r="O207" s="2"/>
      <c r="AM207" s="74"/>
    </row>
    <row r="208" spans="1:39" x14ac:dyDescent="0.25">
      <c r="A208" s="33"/>
      <c r="B208" s="33"/>
      <c r="C208" s="48"/>
      <c r="D208" s="48"/>
      <c r="E208" s="48"/>
      <c r="F208" s="48"/>
      <c r="G208" s="48"/>
      <c r="H208" s="48"/>
      <c r="I208" s="48"/>
      <c r="J208" s="48"/>
      <c r="K208" s="48"/>
      <c r="L208" s="48"/>
      <c r="M208" s="48"/>
      <c r="N208" s="45"/>
      <c r="O208" s="2"/>
      <c r="AM208" s="74"/>
    </row>
    <row r="209" spans="1:39" x14ac:dyDescent="0.25">
      <c r="A209" s="33"/>
      <c r="B209" s="33"/>
      <c r="C209" s="48"/>
      <c r="D209" s="48"/>
      <c r="E209" s="48"/>
      <c r="F209" s="48"/>
      <c r="G209" s="48"/>
      <c r="H209" s="48"/>
      <c r="I209" s="48"/>
      <c r="J209" s="48"/>
      <c r="K209" s="48"/>
      <c r="L209" s="48"/>
      <c r="M209" s="48"/>
      <c r="N209" s="45"/>
      <c r="O209" s="2"/>
      <c r="AM209" s="74"/>
    </row>
    <row r="210" spans="1:39" x14ac:dyDescent="0.25">
      <c r="A210" s="33"/>
      <c r="B210" s="33"/>
      <c r="C210" s="48"/>
      <c r="D210" s="48"/>
      <c r="E210" s="48"/>
      <c r="F210" s="48"/>
      <c r="G210" s="48"/>
      <c r="H210" s="48"/>
      <c r="I210" s="48"/>
      <c r="J210" s="48"/>
      <c r="K210" s="48"/>
      <c r="L210" s="48"/>
      <c r="M210" s="48"/>
      <c r="N210" s="45"/>
      <c r="O210" s="2"/>
      <c r="AM210" s="74"/>
    </row>
    <row r="211" spans="1:39" x14ac:dyDescent="0.25">
      <c r="A211" s="33"/>
      <c r="B211" s="33"/>
      <c r="C211" s="48"/>
      <c r="D211" s="48"/>
      <c r="E211" s="48"/>
      <c r="F211" s="48"/>
      <c r="G211" s="48"/>
      <c r="H211" s="48"/>
      <c r="I211" s="48"/>
      <c r="J211" s="48"/>
      <c r="K211" s="48"/>
      <c r="L211" s="48"/>
      <c r="M211" s="48"/>
      <c r="N211" s="45"/>
      <c r="O211" s="2"/>
      <c r="AM211" s="74"/>
    </row>
    <row r="212" spans="1:39" x14ac:dyDescent="0.25">
      <c r="A212" s="33"/>
      <c r="B212" s="33"/>
      <c r="C212" s="48"/>
      <c r="D212" s="48"/>
      <c r="E212" s="48"/>
      <c r="F212" s="48"/>
      <c r="G212" s="48"/>
      <c r="H212" s="48"/>
      <c r="I212" s="48"/>
      <c r="J212" s="48"/>
      <c r="K212" s="48"/>
      <c r="L212" s="48"/>
      <c r="M212" s="48"/>
      <c r="N212" s="45"/>
      <c r="O212" s="2"/>
      <c r="AM212" s="74"/>
    </row>
    <row r="213" spans="1:39" x14ac:dyDescent="0.25">
      <c r="A213" s="33"/>
      <c r="B213" s="33"/>
      <c r="C213" s="48"/>
      <c r="D213" s="48"/>
      <c r="E213" s="48"/>
      <c r="F213" s="48"/>
      <c r="G213" s="48"/>
      <c r="H213" s="48"/>
      <c r="I213" s="48"/>
      <c r="J213" s="48"/>
      <c r="K213" s="48"/>
      <c r="L213" s="48"/>
      <c r="M213" s="48"/>
      <c r="N213" s="45"/>
      <c r="O213" s="2"/>
      <c r="AM213" s="74"/>
    </row>
    <row r="214" spans="1:39" x14ac:dyDescent="0.25">
      <c r="A214" s="33"/>
      <c r="B214" s="33"/>
      <c r="C214" s="48"/>
      <c r="D214" s="48"/>
      <c r="E214" s="48"/>
      <c r="F214" s="48"/>
      <c r="G214" s="48"/>
      <c r="H214" s="48"/>
      <c r="I214" s="48"/>
      <c r="J214" s="48"/>
      <c r="K214" s="48"/>
      <c r="L214" s="48"/>
      <c r="M214" s="48"/>
      <c r="N214" s="45"/>
      <c r="O214" s="2"/>
      <c r="AM214" s="74"/>
    </row>
    <row r="215" spans="1:39" x14ac:dyDescent="0.25">
      <c r="A215" s="49"/>
      <c r="B215" s="49"/>
      <c r="O215" s="2"/>
      <c r="AM215" s="74"/>
    </row>
    <row r="216" spans="1:39" x14ac:dyDescent="0.25">
      <c r="A216" s="74"/>
      <c r="B216" s="74"/>
      <c r="C216" s="74"/>
      <c r="D216" s="74"/>
      <c r="E216" s="74"/>
      <c r="F216" s="74"/>
      <c r="G216" s="74"/>
      <c r="H216" s="74"/>
      <c r="I216" s="74"/>
      <c r="J216" s="74"/>
      <c r="K216" s="74"/>
      <c r="L216" s="74"/>
      <c r="M216" s="74"/>
      <c r="N216" s="74"/>
      <c r="O216" s="75"/>
      <c r="P216" s="75"/>
      <c r="Q216" s="75"/>
      <c r="R216" s="75"/>
      <c r="S216" s="75"/>
      <c r="T216" s="75"/>
      <c r="U216" s="75"/>
      <c r="V216" s="75"/>
      <c r="W216" s="75"/>
      <c r="X216" s="75"/>
      <c r="Y216" s="75"/>
      <c r="Z216" s="75"/>
      <c r="AA216" s="75"/>
      <c r="AB216" s="75"/>
      <c r="AC216" s="75"/>
      <c r="AD216" s="75"/>
      <c r="AE216" s="75"/>
      <c r="AF216" s="75"/>
      <c r="AG216" s="75"/>
      <c r="AH216" s="75"/>
      <c r="AI216" s="75"/>
      <c r="AJ216" s="75"/>
      <c r="AK216" s="75"/>
      <c r="AL216" s="74"/>
      <c r="AM216" s="74"/>
    </row>
    <row r="217" spans="1:39" x14ac:dyDescent="0.25">
      <c r="A217" s="74"/>
      <c r="B217" s="74"/>
      <c r="C217" s="74"/>
      <c r="D217" s="74"/>
      <c r="E217" s="74"/>
      <c r="F217" s="74"/>
      <c r="G217" s="74"/>
      <c r="H217" s="74"/>
      <c r="I217" s="74"/>
      <c r="J217" s="74"/>
      <c r="K217" s="74"/>
      <c r="L217" s="74"/>
      <c r="M217" s="74"/>
      <c r="N217" s="74"/>
      <c r="O217" s="75"/>
      <c r="P217" s="75"/>
      <c r="Q217" s="75"/>
      <c r="R217" s="75"/>
      <c r="S217" s="75"/>
      <c r="T217" s="75"/>
      <c r="U217" s="75"/>
      <c r="V217" s="75"/>
      <c r="W217" s="75"/>
      <c r="X217" s="75"/>
      <c r="Y217" s="75"/>
      <c r="Z217" s="75"/>
      <c r="AA217" s="75"/>
      <c r="AB217" s="75"/>
      <c r="AC217" s="75"/>
      <c r="AD217" s="75"/>
      <c r="AE217" s="75"/>
      <c r="AF217" s="75"/>
      <c r="AG217" s="75"/>
      <c r="AH217" s="75"/>
      <c r="AI217" s="75"/>
      <c r="AJ217" s="75"/>
      <c r="AK217" s="75"/>
      <c r="AL217" s="74"/>
      <c r="AM217" s="74"/>
    </row>
  </sheetData>
  <mergeCells count="100">
    <mergeCell ref="B4:G4"/>
    <mergeCell ref="A8:M8"/>
    <mergeCell ref="T9:T10"/>
    <mergeCell ref="A131:A145"/>
    <mergeCell ref="AG9:AG10"/>
    <mergeCell ref="A11:A25"/>
    <mergeCell ref="A26:A40"/>
    <mergeCell ref="A41:A55"/>
    <mergeCell ref="AA9:AA10"/>
    <mergeCell ref="AB9:AB10"/>
    <mergeCell ref="AC9:AC10"/>
    <mergeCell ref="AD9:AD10"/>
    <mergeCell ref="AE9:AE10"/>
    <mergeCell ref="AF9:AF10"/>
    <mergeCell ref="S9:S10"/>
    <mergeCell ref="A86:A100"/>
    <mergeCell ref="N192:N193"/>
    <mergeCell ref="N204:N205"/>
    <mergeCell ref="AJ9:AJ10"/>
    <mergeCell ref="AK9:AK10"/>
    <mergeCell ref="A164:N164"/>
    <mergeCell ref="N168:N169"/>
    <mergeCell ref="N180:N181"/>
    <mergeCell ref="AH9:AH10"/>
    <mergeCell ref="AI9:AI10"/>
    <mergeCell ref="X9:X10"/>
    <mergeCell ref="Y9:Y10"/>
    <mergeCell ref="Z9:Z10"/>
    <mergeCell ref="O9:O10"/>
    <mergeCell ref="P9:P10"/>
    <mergeCell ref="Q9:Q10"/>
    <mergeCell ref="R9:R10"/>
    <mergeCell ref="A1:AJ1"/>
    <mergeCell ref="A2:AK2"/>
    <mergeCell ref="O8:Y8"/>
    <mergeCell ref="Z8:AK8"/>
    <mergeCell ref="N9:N10"/>
    <mergeCell ref="A9:A10"/>
    <mergeCell ref="B9:B10"/>
    <mergeCell ref="C9:C10"/>
    <mergeCell ref="D9:D10"/>
    <mergeCell ref="E9:E10"/>
    <mergeCell ref="F9:G9"/>
    <mergeCell ref="H9:H10"/>
    <mergeCell ref="I9:I10"/>
    <mergeCell ref="J9:J10"/>
    <mergeCell ref="K9:L9"/>
    <mergeCell ref="M9:M10"/>
    <mergeCell ref="A101:A115"/>
    <mergeCell ref="A116:A130"/>
    <mergeCell ref="K168:L168"/>
    <mergeCell ref="M168:M169"/>
    <mergeCell ref="A146:A160"/>
    <mergeCell ref="A168:A169"/>
    <mergeCell ref="B168:B169"/>
    <mergeCell ref="C168:C169"/>
    <mergeCell ref="D168:D169"/>
    <mergeCell ref="E168:E169"/>
    <mergeCell ref="F168:G168"/>
    <mergeCell ref="H168:H169"/>
    <mergeCell ref="I168:I169"/>
    <mergeCell ref="J168:J169"/>
    <mergeCell ref="U9:U10"/>
    <mergeCell ref="V9:V10"/>
    <mergeCell ref="W9:W10"/>
    <mergeCell ref="A56:A70"/>
    <mergeCell ref="A71:A85"/>
    <mergeCell ref="A192:A193"/>
    <mergeCell ref="B192:B193"/>
    <mergeCell ref="C192:C193"/>
    <mergeCell ref="D192:D193"/>
    <mergeCell ref="E192:E193"/>
    <mergeCell ref="A180:A181"/>
    <mergeCell ref="B180:B181"/>
    <mergeCell ref="C180:C181"/>
    <mergeCell ref="D180:D181"/>
    <mergeCell ref="E180:E181"/>
    <mergeCell ref="F192:G192"/>
    <mergeCell ref="H192:H193"/>
    <mergeCell ref="I192:I193"/>
    <mergeCell ref="J192:J193"/>
    <mergeCell ref="F180:G180"/>
    <mergeCell ref="K192:L192"/>
    <mergeCell ref="M192:M193"/>
    <mergeCell ref="H180:H181"/>
    <mergeCell ref="I180:I181"/>
    <mergeCell ref="J180:J181"/>
    <mergeCell ref="K180:L180"/>
    <mergeCell ref="M180:M181"/>
    <mergeCell ref="K204:L204"/>
    <mergeCell ref="M204:M205"/>
    <mergeCell ref="A204:A205"/>
    <mergeCell ref="B204:B205"/>
    <mergeCell ref="C204:C205"/>
    <mergeCell ref="D204:D205"/>
    <mergeCell ref="E204:E205"/>
    <mergeCell ref="F204:G204"/>
    <mergeCell ref="H204:H205"/>
    <mergeCell ref="I204:I205"/>
    <mergeCell ref="J204:J205"/>
  </mergeCells>
  <conditionalFormatting sqref="O11:O160">
    <cfRule type="cellIs" dxfId="15" priority="8" stopIfTrue="1" operator="equal">
      <formula>"x"</formula>
    </cfRule>
  </conditionalFormatting>
  <conditionalFormatting sqref="P11:P160">
    <cfRule type="cellIs" dxfId="14" priority="7" operator="equal">
      <formula>"x"</formula>
    </cfRule>
  </conditionalFormatting>
  <conditionalFormatting sqref="Q11:Q160">
    <cfRule type="cellIs" dxfId="13" priority="6" operator="equal">
      <formula>"x"</formula>
    </cfRule>
  </conditionalFormatting>
  <conditionalFormatting sqref="R11:R160">
    <cfRule type="cellIs" dxfId="12" priority="5" stopIfTrue="1" operator="equal">
      <formula>"x"</formula>
    </cfRule>
  </conditionalFormatting>
  <conditionalFormatting sqref="S11:S160">
    <cfRule type="cellIs" dxfId="11" priority="4" operator="equal">
      <formula>"x"</formula>
    </cfRule>
  </conditionalFormatting>
  <conditionalFormatting sqref="T11:T160">
    <cfRule type="cellIs" dxfId="10" priority="1" stopIfTrue="1" operator="equal">
      <formula>$AQ$7</formula>
    </cfRule>
    <cfRule type="cellIs" dxfId="9" priority="2" stopIfTrue="1" operator="equal">
      <formula>$AQ$6</formula>
    </cfRule>
  </conditionalFormatting>
  <conditionalFormatting sqref="T149:T160">
    <cfRule type="cellIs" dxfId="8" priority="3" stopIfTrue="1" operator="equal">
      <formula>"x"</formula>
    </cfRule>
  </conditionalFormatting>
  <conditionalFormatting sqref="AQ6:AQ7">
    <cfRule type="cellIs" dxfId="7" priority="17" stopIfTrue="1" operator="equal">
      <formula>$AQ$6</formula>
    </cfRule>
  </conditionalFormatting>
  <dataValidations count="1">
    <dataValidation type="list" allowBlank="1" showInputMessage="1" showErrorMessage="1" sqref="T11:T160" xr:uid="{D51E86E5-A9F5-4CF4-8331-CC83EE8830FF}">
      <formula1>$AQ$6:$AQ$7</formula1>
    </dataValidation>
  </dataValidations>
  <pageMargins left="0.511811024" right="0.511811024" top="0.78740157499999996" bottom="0.78740157499999996" header="0.31496062000000002" footer="0.31496062000000002"/>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79627441-5C88-4103-A116-F5F6F89C3575}">
          <x14:formula1>
            <xm:f>LEGENDA!$A$46:$A$60</xm:f>
          </x14:formula1>
          <xm:sqref>N11:N160 N170:N178 N206:N215 N194:N202 N182:N190 AK11:AK160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Planilha9">
    <pageSetUpPr fitToPage="1"/>
  </sheetPr>
  <dimension ref="A1:AD47"/>
  <sheetViews>
    <sheetView showGridLines="0" zoomScale="80" zoomScaleNormal="80" zoomScalePageLayoutView="70" workbookViewId="0">
      <selection activeCell="D5" sqref="D5:U5"/>
    </sheetView>
  </sheetViews>
  <sheetFormatPr defaultRowHeight="15" x14ac:dyDescent="0.25"/>
  <cols>
    <col min="1" max="1" width="2.85546875" customWidth="1"/>
    <col min="2" max="2" width="3.85546875" customWidth="1"/>
    <col min="3" max="3" width="53" bestFit="1" customWidth="1"/>
    <col min="4" max="4" width="12" bestFit="1" customWidth="1"/>
    <col min="5" max="5" width="7.42578125" customWidth="1"/>
    <col min="6" max="6" width="12" bestFit="1" customWidth="1"/>
    <col min="7" max="7" width="8.140625" customWidth="1"/>
    <col min="8" max="8" width="9.140625" customWidth="1"/>
    <col min="24" max="24" width="2.85546875" customWidth="1"/>
    <col min="26" max="26" width="9.140625" hidden="1" customWidth="1"/>
    <col min="27" max="28" width="4.140625" hidden="1" customWidth="1"/>
    <col min="29" max="29" width="3.7109375" hidden="1" customWidth="1"/>
  </cols>
  <sheetData>
    <row r="1" spans="1:28" x14ac:dyDescent="0.25">
      <c r="A1" s="76"/>
      <c r="B1" s="265" t="s">
        <v>109</v>
      </c>
      <c r="C1" s="265"/>
      <c r="D1" s="265"/>
      <c r="E1" s="265"/>
      <c r="F1" s="265"/>
      <c r="G1" s="265"/>
      <c r="H1" s="265"/>
      <c r="I1" s="265"/>
      <c r="J1" s="265"/>
      <c r="K1" s="265"/>
      <c r="L1" s="265"/>
      <c r="M1" s="265"/>
      <c r="N1" s="265"/>
      <c r="O1" s="265"/>
      <c r="P1" s="265"/>
      <c r="Q1" s="265"/>
      <c r="R1" s="265"/>
      <c r="S1" s="265"/>
      <c r="T1" s="265"/>
      <c r="U1" s="265"/>
      <c r="V1" s="265"/>
      <c r="W1" s="265"/>
      <c r="X1" s="76"/>
    </row>
    <row r="2" spans="1:28" s="11" customFormat="1" ht="21" customHeight="1" x14ac:dyDescent="0.25">
      <c r="A2" s="77"/>
      <c r="B2" s="265"/>
      <c r="C2" s="265"/>
      <c r="D2" s="265"/>
      <c r="E2" s="265"/>
      <c r="F2" s="265"/>
      <c r="G2" s="265"/>
      <c r="H2" s="265"/>
      <c r="I2" s="265"/>
      <c r="J2" s="265"/>
      <c r="K2" s="265"/>
      <c r="L2" s="265"/>
      <c r="M2" s="265"/>
      <c r="N2" s="265"/>
      <c r="O2" s="265"/>
      <c r="P2" s="265"/>
      <c r="Q2" s="265"/>
      <c r="R2" s="265"/>
      <c r="S2" s="265"/>
      <c r="T2" s="265"/>
      <c r="U2" s="265"/>
      <c r="V2" s="265"/>
      <c r="W2" s="265"/>
      <c r="X2" s="77"/>
    </row>
    <row r="3" spans="1:28" ht="33.75" customHeight="1" x14ac:dyDescent="0.35">
      <c r="A3" s="76"/>
      <c r="B3" s="272" t="str">
        <f>'Monitoria Anual - 1'!A2</f>
        <v>Plano de Ação Nacional para a Conservação dos Insetos Polinizadores Ameaçados de Extinção - PAN Insetos Polinizadores</v>
      </c>
      <c r="C3" s="272"/>
      <c r="D3" s="272"/>
      <c r="E3" s="272"/>
      <c r="F3" s="272"/>
      <c r="G3" s="272"/>
      <c r="H3" s="272"/>
      <c r="I3" s="272"/>
      <c r="J3" s="272"/>
      <c r="K3" s="272"/>
      <c r="L3" s="272"/>
      <c r="M3" s="272"/>
      <c r="N3" s="272"/>
      <c r="O3" s="272"/>
      <c r="P3" s="272"/>
      <c r="Q3" s="272"/>
      <c r="R3" s="272"/>
      <c r="S3" s="272"/>
      <c r="T3" s="272"/>
      <c r="U3" s="272"/>
      <c r="V3" s="272"/>
      <c r="W3" s="272"/>
      <c r="X3" s="76"/>
    </row>
    <row r="4" spans="1:28" x14ac:dyDescent="0.25">
      <c r="A4" s="76"/>
      <c r="J4" s="8"/>
      <c r="K4" s="8"/>
      <c r="L4" s="8"/>
      <c r="M4" s="8"/>
      <c r="N4" s="8"/>
      <c r="O4" s="8"/>
      <c r="X4" s="76"/>
    </row>
    <row r="5" spans="1:28" s="2" customFormat="1" ht="45" customHeight="1" x14ac:dyDescent="0.25">
      <c r="A5" s="74"/>
      <c r="B5" s="277" t="s">
        <v>303</v>
      </c>
      <c r="C5" s="277"/>
      <c r="D5" s="278" t="str">
        <f>'Monitoria Anual - 1'!B4</f>
        <v>Reduzir o risco de extinção dos insetos polinizadores, com ações integradas da sociedade civil e instituições governamentais, promovendo a conservação de seus habitats e a manutenção das funções e serviços ecossistêmicos de polinização</v>
      </c>
      <c r="E5" s="278"/>
      <c r="F5" s="278"/>
      <c r="G5" s="278"/>
      <c r="H5" s="278"/>
      <c r="I5" s="278"/>
      <c r="J5" s="278"/>
      <c r="K5" s="278"/>
      <c r="L5" s="278"/>
      <c r="M5" s="278"/>
      <c r="N5" s="278"/>
      <c r="O5" s="278"/>
      <c r="P5" s="278"/>
      <c r="Q5" s="278"/>
      <c r="R5" s="278"/>
      <c r="S5" s="278"/>
      <c r="T5" s="278"/>
      <c r="U5" s="279"/>
      <c r="X5" s="74"/>
    </row>
    <row r="6" spans="1:28" x14ac:dyDescent="0.25">
      <c r="A6" s="76"/>
      <c r="J6" s="8"/>
      <c r="K6" s="8"/>
      <c r="L6" s="8"/>
      <c r="M6" s="8"/>
      <c r="N6" s="8"/>
      <c r="O6" s="8"/>
      <c r="X6" s="76"/>
    </row>
    <row r="7" spans="1:28" ht="26.25" customHeight="1" x14ac:dyDescent="0.25">
      <c r="A7" s="76"/>
      <c r="B7" s="277" t="s">
        <v>111</v>
      </c>
      <c r="C7" s="277"/>
      <c r="D7" s="31" t="str">
        <f>'Monitoria Anual - 4'!B6</f>
        <v>Data da Monitoria 4</v>
      </c>
      <c r="E7" s="31"/>
      <c r="F7" s="31"/>
      <c r="G7" s="32"/>
      <c r="H7" s="2"/>
      <c r="I7" s="10"/>
      <c r="J7" s="8"/>
      <c r="K7" s="8"/>
      <c r="L7" s="8"/>
      <c r="M7" s="8"/>
      <c r="N7" s="8"/>
      <c r="O7" s="8"/>
      <c r="X7" s="76"/>
    </row>
    <row r="8" spans="1:28" x14ac:dyDescent="0.25">
      <c r="A8" s="76"/>
      <c r="X8" s="76"/>
    </row>
    <row r="9" spans="1:28" ht="31.5" customHeight="1" x14ac:dyDescent="0.25">
      <c r="A9" s="76"/>
      <c r="B9" s="265" t="s">
        <v>304</v>
      </c>
      <c r="C9" s="265"/>
      <c r="D9" s="265"/>
      <c r="E9" s="265"/>
      <c r="F9" s="265"/>
      <c r="G9" s="265"/>
      <c r="H9" s="265"/>
      <c r="I9" s="265"/>
      <c r="J9" s="265"/>
      <c r="K9" s="265"/>
      <c r="L9" s="265"/>
      <c r="M9" s="265"/>
      <c r="N9" s="265"/>
      <c r="O9" s="265"/>
      <c r="P9" s="265"/>
      <c r="Q9" s="265"/>
      <c r="R9" s="265"/>
      <c r="S9" s="265"/>
      <c r="T9" s="265"/>
      <c r="U9" s="265"/>
      <c r="V9" s="265"/>
      <c r="W9" s="265"/>
      <c r="X9" s="76"/>
    </row>
    <row r="10" spans="1:28" x14ac:dyDescent="0.25">
      <c r="A10" s="76"/>
      <c r="G10" s="7"/>
      <c r="H10" s="7"/>
      <c r="I10" s="7"/>
      <c r="X10" s="76"/>
    </row>
    <row r="11" spans="1:28" ht="15.75" x14ac:dyDescent="0.25">
      <c r="A11" s="76"/>
      <c r="B11" s="266" t="s">
        <v>305</v>
      </c>
      <c r="C11" s="267"/>
      <c r="D11" s="30"/>
      <c r="E11" s="30"/>
      <c r="F11" s="30"/>
      <c r="G11" s="30"/>
      <c r="H11" s="30"/>
      <c r="I11" s="30"/>
      <c r="J11" s="30"/>
      <c r="K11" s="30"/>
      <c r="L11" s="30"/>
      <c r="M11" s="30"/>
      <c r="N11" s="30"/>
      <c r="O11" s="30"/>
      <c r="P11" s="30"/>
      <c r="Q11" s="30"/>
      <c r="R11" s="30"/>
      <c r="S11" s="30"/>
      <c r="T11" s="30"/>
      <c r="U11" s="30"/>
      <c r="V11" s="30"/>
      <c r="W11" s="30"/>
      <c r="X11" s="76"/>
    </row>
    <row r="12" spans="1:28" ht="15.75" thickBot="1" x14ac:dyDescent="0.3">
      <c r="A12" s="76"/>
      <c r="F12" s="273"/>
      <c r="G12" s="273"/>
      <c r="H12" s="69"/>
      <c r="X12" s="76"/>
    </row>
    <row r="13" spans="1:28" ht="33.75" customHeight="1" x14ac:dyDescent="0.25">
      <c r="A13" s="76"/>
      <c r="C13" s="274" t="s">
        <v>339</v>
      </c>
      <c r="D13" s="275"/>
      <c r="E13" s="275"/>
      <c r="F13" s="275"/>
      <c r="G13" s="276"/>
      <c r="H13" s="3"/>
      <c r="X13" s="76"/>
    </row>
    <row r="14" spans="1:28" s="2" customFormat="1" ht="34.5" customHeight="1" x14ac:dyDescent="0.25">
      <c r="A14" s="74"/>
      <c r="C14" s="82" t="s">
        <v>307</v>
      </c>
      <c r="D14" s="78" t="s">
        <v>308</v>
      </c>
      <c r="E14" s="79" t="s">
        <v>309</v>
      </c>
      <c r="F14" s="80" t="s">
        <v>310</v>
      </c>
      <c r="G14" s="81" t="s">
        <v>309</v>
      </c>
      <c r="H14" s="6"/>
      <c r="X14" s="74"/>
    </row>
    <row r="15" spans="1:28" ht="15.75" x14ac:dyDescent="0.25">
      <c r="A15" s="76"/>
      <c r="C15" s="83" t="s">
        <v>311</v>
      </c>
      <c r="D15" s="56"/>
      <c r="E15" s="64"/>
      <c r="F15" s="56">
        <f>COUNTA('Monitoria Anual - 4'!T11:T1000)</f>
        <v>11</v>
      </c>
      <c r="G15" s="64">
        <f t="shared" ref="G15:G21" si="0">F15/$F$22</f>
        <v>7.9136690647482008E-2</v>
      </c>
      <c r="H15" s="65"/>
      <c r="X15" s="76"/>
    </row>
    <row r="16" spans="1:28" ht="15.75" x14ac:dyDescent="0.25">
      <c r="A16" s="76"/>
      <c r="C16" s="84" t="s">
        <v>312</v>
      </c>
      <c r="D16" s="57">
        <f>COUNTA('Monitoria Anual - 4'!O11:O1000)</f>
        <v>0</v>
      </c>
      <c r="E16" s="66">
        <f>D16/$D$22</f>
        <v>0</v>
      </c>
      <c r="F16" s="57">
        <f>D16-AB16</f>
        <v>0</v>
      </c>
      <c r="G16" s="66">
        <f t="shared" si="0"/>
        <v>0</v>
      </c>
      <c r="H16" s="65"/>
      <c r="X16" s="76"/>
      <c r="Z16">
        <f>COUNTIFS('Monitoria Anual - 4'!O:O,"x",'Monitoria Anual - 4'!T:T,"Excluída")</f>
        <v>0</v>
      </c>
      <c r="AA16">
        <f>COUNTIFS('Monitoria Anual - 4'!O:O,"x",'Monitoria Anual - 4'!T:T,"Agrupada")</f>
        <v>0</v>
      </c>
      <c r="AB16">
        <f>Z16+AA16</f>
        <v>0</v>
      </c>
    </row>
    <row r="17" spans="1:28" ht="15.75" x14ac:dyDescent="0.25">
      <c r="A17" s="76"/>
      <c r="C17" s="85" t="s">
        <v>336</v>
      </c>
      <c r="D17" s="57">
        <f>COUNTA('Monitoria Anual - 4'!P11:P1000)</f>
        <v>17</v>
      </c>
      <c r="E17" s="66">
        <f>D17/$D$22</f>
        <v>0.11333333333333333</v>
      </c>
      <c r="F17" s="57">
        <f>D17-AB17</f>
        <v>12</v>
      </c>
      <c r="G17" s="66">
        <f t="shared" si="0"/>
        <v>8.6330935251798566E-2</v>
      </c>
      <c r="H17" s="65"/>
      <c r="X17" s="76"/>
      <c r="Z17">
        <f t="array" ref="Z17">COUNTIFS('Monitoria Anual - 4'!P:P,"x",'Monitoria Anual - 4'!T:T,"Excluída")</f>
        <v>3</v>
      </c>
      <c r="AA17">
        <f t="array" ref="AA17">COUNTIFS('Monitoria Anual - 4'!P:P,"x",'Monitoria Anual - 4'!T:T,"Agrupada")</f>
        <v>2</v>
      </c>
      <c r="AB17">
        <f>Z17+AA17</f>
        <v>5</v>
      </c>
    </row>
    <row r="18" spans="1:28" ht="15.75" x14ac:dyDescent="0.25">
      <c r="A18" s="76"/>
      <c r="C18" s="86" t="s">
        <v>314</v>
      </c>
      <c r="D18" s="57">
        <f>COUNTA('Monitoria Anual - 4'!Q11:Q1000)</f>
        <v>16</v>
      </c>
      <c r="E18" s="66">
        <f>D18/$D$22</f>
        <v>0.10666666666666667</v>
      </c>
      <c r="F18" s="57">
        <f>D18-AB18</f>
        <v>12</v>
      </c>
      <c r="G18" s="66">
        <f t="shared" si="0"/>
        <v>8.6330935251798566E-2</v>
      </c>
      <c r="H18" s="65"/>
      <c r="X18" s="76"/>
      <c r="Z18">
        <f t="array" ref="Z18">COUNTIFS('Monitoria Anual - 4'!Q:Q,"x",'Monitoria Anual - 4'!T:T,"Excluída")</f>
        <v>2</v>
      </c>
      <c r="AA18">
        <f t="array" ref="AA18">COUNTIFS('Monitoria Anual - 4'!Q:Q,"x",'Monitoria Anual - 4'!T:T,"Agrupada")</f>
        <v>2</v>
      </c>
      <c r="AB18">
        <f>Z18+AA18</f>
        <v>4</v>
      </c>
    </row>
    <row r="19" spans="1:28" ht="15.75" x14ac:dyDescent="0.25">
      <c r="A19" s="76"/>
      <c r="C19" s="87" t="s">
        <v>315</v>
      </c>
      <c r="D19" s="57">
        <f>COUNTA('Monitoria Anual - 4'!R11:R1000)</f>
        <v>85</v>
      </c>
      <c r="E19" s="66">
        <f>D19/$D$22</f>
        <v>0.56666666666666665</v>
      </c>
      <c r="F19" s="57">
        <f t="shared" ref="F19:F20" si="1">D19-AB19</f>
        <v>84</v>
      </c>
      <c r="G19" s="66">
        <f t="shared" si="0"/>
        <v>0.60431654676258995</v>
      </c>
      <c r="H19" s="65"/>
      <c r="X19" s="76"/>
      <c r="Z19">
        <f t="array" ref="Z19">COUNTIFS('Monitoria Anual - 4'!R:R,"x",'Monitoria Anual - 4'!T:T,"Excluída")</f>
        <v>0</v>
      </c>
      <c r="AA19">
        <f t="array" ref="AA19">COUNTIFS('Monitoria Anual - 4'!R:R,"x",'Monitoria Anual - 4'!T:T,"Agrupada")</f>
        <v>1</v>
      </c>
      <c r="AB19">
        <f>Z19+AA19</f>
        <v>1</v>
      </c>
    </row>
    <row r="20" spans="1:28" ht="15.75" x14ac:dyDescent="0.25">
      <c r="A20" s="76"/>
      <c r="C20" s="88" t="s">
        <v>316</v>
      </c>
      <c r="D20" s="57">
        <f>COUNTA('Monitoria Anual - 4'!S11:S1000)</f>
        <v>32</v>
      </c>
      <c r="E20" s="66">
        <f>D20/$D$22</f>
        <v>0.21333333333333335</v>
      </c>
      <c r="F20" s="57">
        <f t="shared" si="1"/>
        <v>31</v>
      </c>
      <c r="G20" s="66">
        <f t="shared" si="0"/>
        <v>0.22302158273381295</v>
      </c>
      <c r="H20" s="65"/>
      <c r="X20" s="76"/>
      <c r="Z20">
        <f t="array" ref="Z20">COUNTIFS('Monitoria Anual - 4'!S:S,"x",'Monitoria Anual - 4'!T:T,"Excluída")</f>
        <v>1</v>
      </c>
      <c r="AA20">
        <f t="array" ref="AA20">COUNTIFS('Monitoria Anual - 4'!S:S,"x",'Monitoria Anual - 4'!T:T,"Agrupada")</f>
        <v>0</v>
      </c>
      <c r="AB20">
        <f>Z20+AA20</f>
        <v>1</v>
      </c>
    </row>
    <row r="21" spans="1:28" ht="16.5" thickBot="1" x14ac:dyDescent="0.3">
      <c r="A21" s="76"/>
      <c r="C21" s="89" t="s">
        <v>317</v>
      </c>
      <c r="D21" s="58"/>
      <c r="E21" s="67"/>
      <c r="F21" s="58">
        <f>'Monitoria Anual - 4'!C166</f>
        <v>0</v>
      </c>
      <c r="G21" s="67">
        <f t="shared" si="0"/>
        <v>0</v>
      </c>
      <c r="H21" s="65"/>
      <c r="X21" s="76"/>
    </row>
    <row r="22" spans="1:28" ht="16.5" thickBot="1" x14ac:dyDescent="0.3">
      <c r="A22" s="76"/>
      <c r="C22" s="90" t="s">
        <v>318</v>
      </c>
      <c r="D22" s="91">
        <f>SUM(D16:D20)</f>
        <v>150</v>
      </c>
      <c r="E22" s="92">
        <f>SUM(E15:E21)</f>
        <v>1</v>
      </c>
      <c r="F22" s="93">
        <f>SUM(F16:F21)</f>
        <v>139</v>
      </c>
      <c r="G22" s="94">
        <f>SUM(G16:G21)</f>
        <v>1</v>
      </c>
      <c r="H22" s="65"/>
      <c r="X22" s="76"/>
    </row>
    <row r="23" spans="1:28" x14ac:dyDescent="0.25">
      <c r="A23" s="76"/>
      <c r="C23" s="96" t="s">
        <v>319</v>
      </c>
      <c r="D23" s="268">
        <f>COUNTIF('Monitoria Anual - 4'!T11:T1000,"Agrupada")</f>
        <v>5</v>
      </c>
      <c r="E23" s="268"/>
      <c r="F23" s="268"/>
      <c r="G23" s="269"/>
      <c r="H23" s="5"/>
      <c r="X23" s="76"/>
    </row>
    <row r="24" spans="1:28" ht="15.75" thickBot="1" x14ac:dyDescent="0.3">
      <c r="A24" s="76"/>
      <c r="C24" s="95" t="s">
        <v>320</v>
      </c>
      <c r="D24" s="270">
        <f>COUNTIF('Monitoria Anual - 4'!T11:T161,"Excluída")</f>
        <v>6</v>
      </c>
      <c r="E24" s="270"/>
      <c r="F24" s="270"/>
      <c r="G24" s="271"/>
      <c r="X24" s="76"/>
    </row>
    <row r="25" spans="1:28" x14ac:dyDescent="0.25">
      <c r="A25" s="76"/>
      <c r="X25" s="76"/>
    </row>
    <row r="26" spans="1:28" x14ac:dyDescent="0.25">
      <c r="A26" s="76"/>
      <c r="X26" s="76"/>
    </row>
    <row r="27" spans="1:28" ht="15.75" x14ac:dyDescent="0.25">
      <c r="A27" s="76"/>
      <c r="B27" s="266" t="s">
        <v>321</v>
      </c>
      <c r="C27" s="267"/>
      <c r="D27" s="30"/>
      <c r="E27" s="30"/>
      <c r="F27" s="30"/>
      <c r="G27" s="30"/>
      <c r="X27" s="76"/>
    </row>
    <row r="28" spans="1:28" ht="16.5" thickBot="1" x14ac:dyDescent="0.3">
      <c r="A28" s="76"/>
      <c r="B28" s="30"/>
      <c r="C28" s="12"/>
      <c r="D28" s="12"/>
      <c r="E28" s="12"/>
      <c r="F28" s="12"/>
      <c r="G28" s="12"/>
      <c r="H28" s="30"/>
      <c r="I28" s="30"/>
      <c r="J28" s="30"/>
      <c r="K28" s="30"/>
      <c r="L28" s="30"/>
      <c r="M28" s="30"/>
      <c r="N28" s="30"/>
      <c r="O28" s="30"/>
      <c r="P28" s="30"/>
      <c r="Q28" s="30"/>
      <c r="R28" s="30"/>
      <c r="S28" s="30"/>
      <c r="T28" s="30"/>
      <c r="U28" s="30"/>
      <c r="V28" s="30"/>
      <c r="W28" s="30"/>
      <c r="X28" s="76"/>
    </row>
    <row r="29" spans="1:28" ht="16.5" thickBot="1" x14ac:dyDescent="0.3">
      <c r="A29" s="76"/>
      <c r="B29" s="12"/>
      <c r="C29" s="105" t="s">
        <v>322</v>
      </c>
      <c r="D29" s="52">
        <f>COUNTA('Monitoria Anual - 4'!A11:A160)</f>
        <v>10</v>
      </c>
      <c r="H29" s="12"/>
      <c r="I29" s="12"/>
      <c r="J29" s="12"/>
      <c r="K29" s="12"/>
      <c r="L29" s="12"/>
      <c r="M29" s="12"/>
      <c r="N29" s="12"/>
      <c r="O29" s="12"/>
      <c r="P29" s="12"/>
      <c r="Q29" s="12"/>
      <c r="R29" s="12"/>
      <c r="S29" s="12"/>
      <c r="T29" s="12"/>
      <c r="U29" s="12"/>
      <c r="V29" s="12"/>
      <c r="W29" s="12"/>
      <c r="X29" s="76"/>
    </row>
    <row r="30" spans="1:28" ht="15.75" thickBot="1" x14ac:dyDescent="0.3">
      <c r="A30" s="76"/>
      <c r="X30" s="76"/>
    </row>
    <row r="31" spans="1:28" ht="15.75" thickBot="1" x14ac:dyDescent="0.3">
      <c r="A31" s="76"/>
      <c r="C31" s="106" t="s">
        <v>323</v>
      </c>
      <c r="D31" s="106" t="s">
        <v>324</v>
      </c>
      <c r="E31" s="13"/>
      <c r="F31" s="14"/>
      <c r="G31" s="15"/>
      <c r="H31" s="17"/>
      <c r="I31" s="18"/>
      <c r="J31" s="19"/>
      <c r="W31" s="1"/>
      <c r="X31" s="76"/>
    </row>
    <row r="32" spans="1:28" x14ac:dyDescent="0.25">
      <c r="A32" s="76"/>
      <c r="C32" s="53" t="s">
        <v>325</v>
      </c>
      <c r="D32" s="61">
        <f>SUM(F32:J32)</f>
        <v>15</v>
      </c>
      <c r="E32" s="23">
        <f>COUNTA('Monitoria Anual - 4'!T11:T25)</f>
        <v>5</v>
      </c>
      <c r="F32" s="50">
        <f>COUNTA('Monitoria Anual - 4'!O11:O25)</f>
        <v>0</v>
      </c>
      <c r="G32" s="50">
        <f>COUNTA('Monitoria Anual - 4'!P11:P25)</f>
        <v>6</v>
      </c>
      <c r="H32" s="50">
        <f>COUNTA('Monitoria Anual - 4'!Q11:Q25)</f>
        <v>3</v>
      </c>
      <c r="I32" s="50">
        <f>COUNTA('Monitoria Anual - 4'!R11:R25)</f>
        <v>0</v>
      </c>
      <c r="J32" s="51">
        <f>COUNTA('Monitoria Anual - 4'!S11:S25)</f>
        <v>6</v>
      </c>
      <c r="W32" s="1"/>
      <c r="X32" s="76"/>
    </row>
    <row r="33" spans="1:30" x14ac:dyDescent="0.25">
      <c r="A33" s="76"/>
      <c r="C33" s="54" t="s">
        <v>326</v>
      </c>
      <c r="D33" s="53">
        <f>SUM(F33:J33)</f>
        <v>15</v>
      </c>
      <c r="E33" s="24">
        <f>COUNTA('Monitoria Anual - 4'!T26:T40)</f>
        <v>2</v>
      </c>
      <c r="F33" s="25">
        <f>COUNTA('Monitoria Anual - 4'!O26:O40)</f>
        <v>0</v>
      </c>
      <c r="G33" s="25">
        <f>COUNTA('Monitoria Anual - 4'!P26:P40)</f>
        <v>2</v>
      </c>
      <c r="H33" s="25">
        <f>COUNTA('Monitoria Anual - 4'!Q26:Q40)</f>
        <v>2</v>
      </c>
      <c r="I33" s="25">
        <f>COUNTA('Monitoria Anual - 4'!R26:R40)</f>
        <v>0</v>
      </c>
      <c r="J33" s="26">
        <f>COUNTA('Monitoria Anual - 4'!S26:S40)</f>
        <v>11</v>
      </c>
      <c r="W33" s="1"/>
      <c r="X33" s="76"/>
    </row>
    <row r="34" spans="1:30" x14ac:dyDescent="0.25">
      <c r="A34" s="76"/>
      <c r="C34" s="54" t="s">
        <v>327</v>
      </c>
      <c r="D34" s="53">
        <f t="shared" ref="D34:D41" si="2">SUM(F34:J34)</f>
        <v>15</v>
      </c>
      <c r="E34" s="24">
        <f>COUNTA('Monitoria Anual - 4'!T41:T55)</f>
        <v>0</v>
      </c>
      <c r="F34" s="25">
        <f>COUNTA('Monitoria Anual - 4'!O41:O55)</f>
        <v>0</v>
      </c>
      <c r="G34" s="25">
        <f>COUNTA('Monitoria Anual - 4'!P41:P55)</f>
        <v>0</v>
      </c>
      <c r="H34" s="25">
        <f>COUNTA('Monitoria Anual - 4'!Q41:Q55)</f>
        <v>1</v>
      </c>
      <c r="I34" s="25">
        <f>COUNTA('Monitoria Anual - 4'!R41:R55)</f>
        <v>7</v>
      </c>
      <c r="J34" s="26">
        <f>COUNTA('Monitoria Anual - 4'!S41:S55)</f>
        <v>7</v>
      </c>
      <c r="W34" s="1"/>
      <c r="X34" s="76"/>
    </row>
    <row r="35" spans="1:30" x14ac:dyDescent="0.25">
      <c r="A35" s="76"/>
      <c r="C35" s="54" t="s">
        <v>328</v>
      </c>
      <c r="D35" s="53">
        <f t="shared" si="2"/>
        <v>15</v>
      </c>
      <c r="E35" s="24">
        <f>COUNTA('Monitoria Anual - 4'!T56:T70)</f>
        <v>1</v>
      </c>
      <c r="F35" s="25">
        <f>COUNTA('Monitoria Anual - 4'!O56:O70)</f>
        <v>0</v>
      </c>
      <c r="G35" s="25">
        <f>COUNTA('Monitoria Anual - 4'!P56:P70)</f>
        <v>0</v>
      </c>
      <c r="H35" s="25">
        <f>COUNTA('Monitoria Anual - 4'!Q56:Q70)</f>
        <v>1</v>
      </c>
      <c r="I35" s="25">
        <f>COUNTA('Monitoria Anual - 4'!R56:R70)</f>
        <v>10</v>
      </c>
      <c r="J35" s="26">
        <f>COUNTA('Monitoria Anual - 4'!S56:S70)</f>
        <v>4</v>
      </c>
      <c r="W35" s="1"/>
      <c r="X35" s="76"/>
    </row>
    <row r="36" spans="1:30" x14ac:dyDescent="0.25">
      <c r="A36" s="76"/>
      <c r="C36" s="54" t="s">
        <v>329</v>
      </c>
      <c r="D36" s="53">
        <f t="shared" si="2"/>
        <v>15</v>
      </c>
      <c r="E36" s="24">
        <f>COUNTA('Monitoria Anual - 4'!T71:T85)</f>
        <v>0</v>
      </c>
      <c r="F36" s="25">
        <f>COUNTA('Monitoria Anual - 4'!O71:O85)</f>
        <v>0</v>
      </c>
      <c r="G36" s="25">
        <f>COUNTA('Monitoria Anual - 4'!P71:P85)</f>
        <v>0</v>
      </c>
      <c r="H36" s="25">
        <f>COUNTA('Monitoria Anual - 4'!Q71:Q85)</f>
        <v>0</v>
      </c>
      <c r="I36" s="25">
        <f>COUNTA('Monitoria Anual - 4'!R71:R85)</f>
        <v>15</v>
      </c>
      <c r="J36" s="26">
        <f>COUNTA('Monitoria Anual - 4'!S71:S85)</f>
        <v>0</v>
      </c>
      <c r="W36" s="1"/>
      <c r="X36" s="76"/>
    </row>
    <row r="37" spans="1:30" x14ac:dyDescent="0.25">
      <c r="A37" s="76"/>
      <c r="C37" s="54" t="s">
        <v>330</v>
      </c>
      <c r="D37" s="53">
        <f t="shared" si="2"/>
        <v>15</v>
      </c>
      <c r="E37" s="24">
        <f>COUNTA('Monitoria Anual - 4'!T86:T100)</f>
        <v>0</v>
      </c>
      <c r="F37" s="25">
        <f>COUNTA('Monitoria Anual - 4'!O86:O100)</f>
        <v>0</v>
      </c>
      <c r="G37" s="25">
        <f>COUNTA('Monitoria Anual - 4'!P86:P100)</f>
        <v>0</v>
      </c>
      <c r="H37" s="25">
        <f>COUNTA('Monitoria Anual - 4'!Q86:Q100)</f>
        <v>0</v>
      </c>
      <c r="I37" s="25">
        <f>COUNTA('Monitoria Anual - 4'!R86:R100)</f>
        <v>15</v>
      </c>
      <c r="J37" s="26">
        <f>COUNTA('Monitoria Anual - 4'!S86:S100)</f>
        <v>0</v>
      </c>
      <c r="W37" s="1"/>
      <c r="X37" s="76"/>
    </row>
    <row r="38" spans="1:30" x14ac:dyDescent="0.25">
      <c r="A38" s="76"/>
      <c r="C38" s="54" t="s">
        <v>331</v>
      </c>
      <c r="D38" s="53">
        <f t="shared" si="2"/>
        <v>15</v>
      </c>
      <c r="E38" s="24">
        <f>COUNTA('Monitoria Anual - 4'!T101:T115)</f>
        <v>0</v>
      </c>
      <c r="F38" s="25">
        <f>COUNTA('Monitoria Anual - 4'!O101:O115)</f>
        <v>0</v>
      </c>
      <c r="G38" s="25">
        <f>COUNTA('Monitoria Anual - 4'!P101:P115)</f>
        <v>5</v>
      </c>
      <c r="H38" s="25">
        <f>COUNTA('Monitoria Anual - 4'!Q101:Q115)</f>
        <v>0</v>
      </c>
      <c r="I38" s="25">
        <f>COUNTA('Monitoria Anual - 4'!R101:R115)</f>
        <v>10</v>
      </c>
      <c r="J38" s="26">
        <f>COUNTA('Monitoria Anual - 4'!S101:S115)</f>
        <v>0</v>
      </c>
      <c r="W38" s="1"/>
      <c r="X38" s="76"/>
    </row>
    <row r="39" spans="1:30" x14ac:dyDescent="0.25">
      <c r="A39" s="76"/>
      <c r="C39" s="54" t="s">
        <v>332</v>
      </c>
      <c r="D39" s="53">
        <f t="shared" si="2"/>
        <v>15</v>
      </c>
      <c r="E39" s="24">
        <f>COUNTA('Monitoria Anual - 4'!T116:T130)</f>
        <v>0</v>
      </c>
      <c r="F39" s="25">
        <f>COUNTA('Monitoria Anual - 4'!O116:O130)</f>
        <v>0</v>
      </c>
      <c r="G39" s="25">
        <f>COUNTA('Monitoria Anual - 4'!P116:P130)</f>
        <v>0</v>
      </c>
      <c r="H39" s="25">
        <f>COUNTA('Monitoria Anual - 4'!Q116:Q130)</f>
        <v>3</v>
      </c>
      <c r="I39" s="25">
        <f>COUNTA('Monitoria Anual - 4'!R116:R130)</f>
        <v>12</v>
      </c>
      <c r="J39" s="26">
        <f>COUNTA('Monitoria Anual - 4'!S116:S130)</f>
        <v>0</v>
      </c>
      <c r="W39" s="1"/>
      <c r="X39" s="76"/>
    </row>
    <row r="40" spans="1:30" x14ac:dyDescent="0.25">
      <c r="A40" s="76"/>
      <c r="C40" s="54" t="s">
        <v>333</v>
      </c>
      <c r="D40" s="53">
        <f t="shared" si="2"/>
        <v>15</v>
      </c>
      <c r="E40" s="24">
        <f>COUNTA('Monitoria Anual - 4'!T131:T145)</f>
        <v>1</v>
      </c>
      <c r="F40" s="25">
        <f>COUNTA('Monitoria Anual - 4'!O131:O145)</f>
        <v>0</v>
      </c>
      <c r="G40" s="25">
        <f>COUNTA('Monitoria Anual - 4'!P131:P145)</f>
        <v>4</v>
      </c>
      <c r="H40" s="25">
        <f>COUNTA('Monitoria Anual - 4'!Q131:Q145)</f>
        <v>6</v>
      </c>
      <c r="I40" s="25">
        <f>COUNTA('Monitoria Anual - 4'!R131:R145)</f>
        <v>4</v>
      </c>
      <c r="J40" s="26">
        <f>COUNTA('Monitoria Anual - 4'!S131:S145)</f>
        <v>1</v>
      </c>
      <c r="W40" s="1"/>
      <c r="X40" s="76"/>
    </row>
    <row r="41" spans="1:30" ht="15.75" thickBot="1" x14ac:dyDescent="0.3">
      <c r="A41" s="76"/>
      <c r="C41" s="55" t="s">
        <v>334</v>
      </c>
      <c r="D41" s="62">
        <f t="shared" si="2"/>
        <v>15</v>
      </c>
      <c r="E41" s="27">
        <f>COUNTA('Monitoria Anual - 4'!T146:T160)</f>
        <v>2</v>
      </c>
      <c r="F41" s="28">
        <f>COUNTA('Monitoria Anual - 4'!O146:O160)</f>
        <v>0</v>
      </c>
      <c r="G41" s="28">
        <f>COUNTA('Monitoria Anual - 4'!P146:P160)</f>
        <v>0</v>
      </c>
      <c r="H41" s="28">
        <f>COUNTA('Monitoria Anual - 4'!Q146:Q160)</f>
        <v>0</v>
      </c>
      <c r="I41" s="28">
        <f>COUNTA('Monitoria Anual - 4'!R146:R160)</f>
        <v>12</v>
      </c>
      <c r="J41" s="29">
        <f>COUNTA('Monitoria Anual - 4'!S146:S160)</f>
        <v>3</v>
      </c>
      <c r="W41" s="1"/>
      <c r="X41" s="76"/>
    </row>
    <row r="42" spans="1:30" x14ac:dyDescent="0.25">
      <c r="A42" s="76"/>
      <c r="X42" s="76"/>
    </row>
    <row r="43" spans="1:30" x14ac:dyDescent="0.25">
      <c r="A43" s="76"/>
      <c r="B43" s="76"/>
      <c r="C43" s="76"/>
      <c r="D43" s="76"/>
      <c r="E43" s="76"/>
      <c r="F43" s="76"/>
      <c r="G43" s="76"/>
      <c r="H43" s="76"/>
      <c r="I43" s="76"/>
      <c r="J43" s="76"/>
      <c r="K43" s="76"/>
      <c r="L43" s="76"/>
      <c r="M43" s="76"/>
      <c r="N43" s="76"/>
      <c r="O43" s="76"/>
      <c r="P43" s="76"/>
      <c r="Q43" s="76"/>
      <c r="R43" s="76"/>
      <c r="S43" s="76"/>
      <c r="T43" s="76"/>
      <c r="U43" s="76"/>
      <c r="V43" s="76"/>
      <c r="W43" s="76"/>
      <c r="X43" s="76"/>
    </row>
    <row r="45" spans="1:30" x14ac:dyDescent="0.25">
      <c r="A45" s="63"/>
      <c r="B45" s="63"/>
      <c r="C45" s="63"/>
      <c r="D45" s="63"/>
      <c r="E45" s="63"/>
      <c r="F45" s="63"/>
      <c r="G45" s="63"/>
      <c r="H45" s="63"/>
      <c r="I45" s="63"/>
      <c r="J45" s="63"/>
      <c r="K45" s="63"/>
      <c r="L45" s="63"/>
      <c r="M45" s="63"/>
      <c r="N45" s="63"/>
      <c r="O45" s="63"/>
      <c r="P45" s="63"/>
      <c r="Q45" s="63"/>
      <c r="R45" s="63"/>
      <c r="S45" s="63"/>
      <c r="T45" s="63"/>
      <c r="U45" s="63"/>
      <c r="V45" s="63"/>
      <c r="W45" s="63"/>
      <c r="X45" s="63"/>
      <c r="Y45" s="63"/>
      <c r="Z45" s="63"/>
      <c r="AA45" s="63"/>
      <c r="AB45" s="63"/>
      <c r="AC45" s="63"/>
      <c r="AD45" s="63"/>
    </row>
    <row r="46" spans="1:30" x14ac:dyDescent="0.25">
      <c r="A46" s="63"/>
      <c r="B46" s="63"/>
      <c r="C46" s="63"/>
      <c r="D46" s="63"/>
      <c r="E46" s="63"/>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row>
    <row r="47" spans="1:30" x14ac:dyDescent="0.25">
      <c r="A47" s="63"/>
      <c r="B47" s="63"/>
      <c r="C47" s="63"/>
      <c r="D47" s="63"/>
      <c r="E47" s="63"/>
      <c r="F47" s="63"/>
      <c r="G47" s="63"/>
      <c r="H47" s="63"/>
      <c r="I47" s="63"/>
      <c r="J47" s="63"/>
      <c r="K47" s="63"/>
      <c r="L47" s="63"/>
      <c r="M47" s="63"/>
      <c r="N47" s="63"/>
      <c r="O47" s="63"/>
      <c r="P47" s="63"/>
      <c r="Q47" s="63"/>
      <c r="R47" s="63"/>
      <c r="S47" s="63"/>
      <c r="T47" s="63"/>
      <c r="U47" s="63"/>
      <c r="V47" s="63"/>
      <c r="W47" s="63"/>
      <c r="X47" s="63"/>
      <c r="Y47" s="63"/>
      <c r="Z47" s="63"/>
      <c r="AA47" s="63"/>
      <c r="AB47" s="63"/>
      <c r="AC47" s="63"/>
      <c r="AD47" s="63"/>
    </row>
  </sheetData>
  <protectedRanges>
    <protectedRange algorithmName="SHA-512" hashValue="zzhv/Dq6/XQDdy4PArewFSu9VLQOsBZ9SvRQwEaPRryxU9jlfehRY4wDYvbp7yw2VZjtzuEFQ9mRoLL/NIyBnw==" saltValue="sDMcZXVTWsRsrO+dPIlxTA==" spinCount="100000" sqref="A1:AD16 A18:AD47 A17:B17 D17:AD17" name="Intervalo1_9_8_8"/>
    <protectedRange algorithmName="SHA-512" hashValue="zzhv/Dq6/XQDdy4PArewFSu9VLQOsBZ9SvRQwEaPRryxU9jlfehRY4wDYvbp7yw2VZjtzuEFQ9mRoLL/NIyBnw==" saltValue="sDMcZXVTWsRsrO+dPIlxTA==" spinCount="100000" sqref="C17" name="Intervalo1_9"/>
  </protectedRanges>
  <mergeCells count="12">
    <mergeCell ref="B1:W2"/>
    <mergeCell ref="B3:W3"/>
    <mergeCell ref="B5:C5"/>
    <mergeCell ref="B7:C7"/>
    <mergeCell ref="D5:U5"/>
    <mergeCell ref="B27:C27"/>
    <mergeCell ref="B9:W9"/>
    <mergeCell ref="B11:C11"/>
    <mergeCell ref="F12:G12"/>
    <mergeCell ref="C13:G13"/>
    <mergeCell ref="D23:G23"/>
    <mergeCell ref="D24:G24"/>
  </mergeCells>
  <conditionalFormatting sqref="E32:F32 G32:J41 F33:F41">
    <cfRule type="cellIs" dxfId="6" priority="1" stopIfTrue="1" operator="equal">
      <formula>0</formula>
    </cfRule>
  </conditionalFormatting>
  <pageMargins left="0.25" right="0.25" top="0.75" bottom="0.75" header="0.3" footer="0.3"/>
  <pageSetup paperSize="9" scale="52" fitToHeight="0" orientation="landscape" r:id="rId1"/>
  <colBreaks count="1" manualBreakCount="1">
    <brk id="11"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Planilha10"/>
  <dimension ref="A1:AN163"/>
  <sheetViews>
    <sheetView showGridLines="0" zoomScale="70" zoomScaleNormal="70" workbookViewId="0">
      <selection activeCell="E6" sqref="E6"/>
    </sheetView>
  </sheetViews>
  <sheetFormatPr defaultColWidth="8.85546875" defaultRowHeight="15" x14ac:dyDescent="0.25"/>
  <cols>
    <col min="1" max="1" width="72.5703125" style="2" customWidth="1"/>
    <col min="2" max="2" width="7.28515625" style="2" customWidth="1"/>
    <col min="3" max="3" width="73.5703125" style="2" customWidth="1"/>
    <col min="4" max="4" width="18.7109375" style="2" customWidth="1"/>
    <col min="5" max="5" width="19.42578125" style="2" customWidth="1"/>
    <col min="6" max="6" width="25.7109375" style="2" customWidth="1"/>
    <col min="7" max="7" width="27.5703125" style="2" customWidth="1"/>
    <col min="8" max="12" width="25.140625" style="2" customWidth="1"/>
    <col min="13" max="13" width="27.7109375" style="2" bestFit="1" customWidth="1"/>
    <col min="14" max="14" width="27.7109375" style="2" customWidth="1"/>
    <col min="15" max="17" width="26.7109375" style="43" customWidth="1"/>
    <col min="18" max="18" width="37.85546875" style="2" customWidth="1"/>
    <col min="19" max="19" width="28.7109375" style="2" customWidth="1"/>
    <col min="20" max="20" width="40" style="2" customWidth="1"/>
    <col min="21" max="22" width="26.7109375" style="2" customWidth="1"/>
    <col min="23" max="25" width="28.85546875" style="2" customWidth="1"/>
    <col min="26" max="30" width="18.7109375" style="2" customWidth="1"/>
    <col min="31" max="31" width="23" style="2" bestFit="1" customWidth="1"/>
    <col min="32" max="32" width="18.7109375" style="2" customWidth="1"/>
    <col min="33" max="34" width="22.7109375" style="2" customWidth="1"/>
    <col min="35" max="35" width="2.7109375" style="2" customWidth="1"/>
    <col min="36" max="36" width="7" style="2" customWidth="1"/>
    <col min="37" max="39" width="8.85546875" style="2"/>
    <col min="40" max="40" width="8.85546875" style="2" hidden="1" customWidth="1"/>
    <col min="41" max="16384" width="8.85546875" style="2"/>
  </cols>
  <sheetData>
    <row r="1" spans="1:40" ht="33.75" customHeight="1" thickBot="1" x14ac:dyDescent="0.3">
      <c r="A1" s="208" t="s">
        <v>109</v>
      </c>
      <c r="B1" s="208"/>
      <c r="C1" s="208"/>
      <c r="D1" s="208"/>
      <c r="E1" s="208"/>
      <c r="F1" s="208"/>
      <c r="G1" s="208"/>
      <c r="H1" s="208"/>
      <c r="I1" s="208"/>
      <c r="J1" s="208"/>
      <c r="K1" s="208"/>
      <c r="L1" s="208"/>
      <c r="M1" s="208"/>
      <c r="N1" s="208"/>
      <c r="O1" s="208"/>
      <c r="P1" s="208"/>
      <c r="Q1" s="208"/>
      <c r="R1" s="208"/>
      <c r="S1" s="208"/>
      <c r="T1" s="208"/>
      <c r="U1" s="208"/>
      <c r="V1" s="208"/>
      <c r="W1" s="208"/>
      <c r="X1" s="208"/>
      <c r="Y1" s="208"/>
      <c r="Z1" s="208"/>
      <c r="AA1" s="208"/>
      <c r="AB1" s="208"/>
      <c r="AC1" s="208"/>
      <c r="AD1" s="208"/>
      <c r="AE1" s="208"/>
      <c r="AF1" s="208"/>
      <c r="AG1" s="208"/>
      <c r="AH1" s="72"/>
      <c r="AI1" s="127"/>
      <c r="AJ1" s="74"/>
    </row>
    <row r="2" spans="1:40" ht="33.75" customHeight="1" thickBot="1" x14ac:dyDescent="0.3">
      <c r="A2" s="209" t="str">
        <f>'Monitoria Anual - 1'!A2</f>
        <v>Plano de Ação Nacional para a Conservação dos Insetos Polinizadores Ameaçados de Extinção - PAN Insetos Polinizadores</v>
      </c>
      <c r="B2" s="209"/>
      <c r="C2" s="209"/>
      <c r="D2" s="209"/>
      <c r="E2" s="209"/>
      <c r="F2" s="209"/>
      <c r="G2" s="209"/>
      <c r="H2" s="209"/>
      <c r="I2" s="209"/>
      <c r="J2" s="209"/>
      <c r="K2" s="209"/>
      <c r="L2" s="209"/>
      <c r="M2" s="209"/>
      <c r="N2" s="209"/>
      <c r="O2" s="209"/>
      <c r="P2" s="209"/>
      <c r="Q2" s="209"/>
      <c r="R2" s="209"/>
      <c r="S2" s="209"/>
      <c r="T2" s="209"/>
      <c r="U2" s="209"/>
      <c r="V2" s="209"/>
      <c r="W2" s="209"/>
      <c r="X2" s="209"/>
      <c r="Y2" s="209"/>
      <c r="Z2" s="209"/>
      <c r="AA2" s="209"/>
      <c r="AB2" s="209"/>
      <c r="AC2" s="209"/>
      <c r="AD2" s="209"/>
      <c r="AE2" s="209"/>
      <c r="AF2" s="209"/>
      <c r="AG2" s="209"/>
      <c r="AH2" s="209"/>
      <c r="AI2" s="128"/>
      <c r="AJ2" s="74"/>
    </row>
    <row r="3" spans="1:40" ht="15.75" thickTop="1" x14ac:dyDescent="0.25">
      <c r="AI3" s="124"/>
      <c r="AJ3" s="74"/>
    </row>
    <row r="4" spans="1:40" ht="45" customHeight="1" x14ac:dyDescent="0.25">
      <c r="A4" s="73" t="s">
        <v>110</v>
      </c>
      <c r="B4" s="246" t="str">
        <f>'Monitoria Anual - 1'!B4</f>
        <v>Reduzir o risco de extinção dos insetos polinizadores, com ações integradas da sociedade civil e instituições governamentais, promovendo a conservação de seus habitats e a manutenção das funções e serviços ecossistêmicos de polinização</v>
      </c>
      <c r="C4" s="246"/>
      <c r="D4" s="246"/>
      <c r="E4" s="246"/>
      <c r="F4" s="246"/>
      <c r="G4" s="247"/>
      <c r="H4" s="9"/>
      <c r="I4" s="9"/>
      <c r="J4" s="9"/>
      <c r="K4" s="9"/>
      <c r="L4" s="9"/>
      <c r="M4" s="9"/>
      <c r="N4" s="9"/>
      <c r="O4" s="9"/>
      <c r="P4" s="9"/>
      <c r="Q4" s="9"/>
      <c r="AI4" s="124"/>
      <c r="AJ4" s="74"/>
    </row>
    <row r="5" spans="1:40" x14ac:dyDescent="0.25">
      <c r="AI5" s="124"/>
      <c r="AJ5" s="74"/>
    </row>
    <row r="6" spans="1:40" ht="27" customHeight="1" x14ac:dyDescent="0.25">
      <c r="A6" s="73" t="s">
        <v>111</v>
      </c>
      <c r="B6" s="130" t="s">
        <v>340</v>
      </c>
      <c r="C6" s="131"/>
      <c r="M6" s="43"/>
      <c r="N6" s="43"/>
      <c r="AI6" s="124"/>
      <c r="AJ6" s="74"/>
      <c r="AN6" s="2" t="s">
        <v>112</v>
      </c>
    </row>
    <row r="7" spans="1:40" ht="15.75" thickBot="1" x14ac:dyDescent="0.3">
      <c r="AI7" s="124"/>
      <c r="AJ7" s="74"/>
      <c r="AN7" s="44" t="s">
        <v>113</v>
      </c>
    </row>
    <row r="8" spans="1:40" ht="27" customHeight="1" thickBot="1" x14ac:dyDescent="0.3">
      <c r="A8" s="248" t="s">
        <v>114</v>
      </c>
      <c r="B8" s="249"/>
      <c r="C8" s="249"/>
      <c r="D8" s="249"/>
      <c r="E8" s="249"/>
      <c r="F8" s="249"/>
      <c r="G8" s="249"/>
      <c r="H8" s="249"/>
      <c r="I8" s="249"/>
      <c r="J8" s="249"/>
      <c r="K8" s="249"/>
      <c r="L8" s="249"/>
      <c r="M8" s="250"/>
      <c r="N8" s="70"/>
      <c r="O8" s="210" t="s">
        <v>115</v>
      </c>
      <c r="P8" s="211"/>
      <c r="Q8" s="211"/>
      <c r="R8" s="211"/>
      <c r="S8" s="211"/>
      <c r="T8" s="211"/>
      <c r="U8" s="211"/>
      <c r="V8" s="211"/>
      <c r="W8" s="212" t="s">
        <v>116</v>
      </c>
      <c r="X8" s="213"/>
      <c r="Y8" s="213"/>
      <c r="Z8" s="213"/>
      <c r="AA8" s="213"/>
      <c r="AB8" s="213"/>
      <c r="AC8" s="213"/>
      <c r="AD8" s="213"/>
      <c r="AE8" s="213"/>
      <c r="AF8" s="213"/>
      <c r="AG8" s="213"/>
      <c r="AH8" s="214"/>
      <c r="AI8" s="125"/>
      <c r="AJ8" s="74"/>
    </row>
    <row r="9" spans="1:40" ht="64.5" customHeight="1" x14ac:dyDescent="0.25">
      <c r="A9" s="217" t="s">
        <v>117</v>
      </c>
      <c r="B9" s="215" t="s">
        <v>118</v>
      </c>
      <c r="C9" s="215" t="s">
        <v>2</v>
      </c>
      <c r="D9" s="215" t="s">
        <v>4</v>
      </c>
      <c r="E9" s="219" t="s">
        <v>6</v>
      </c>
      <c r="F9" s="221" t="s">
        <v>8</v>
      </c>
      <c r="G9" s="222"/>
      <c r="H9" s="215" t="s">
        <v>10</v>
      </c>
      <c r="I9" s="215" t="s">
        <v>14</v>
      </c>
      <c r="J9" s="215" t="s">
        <v>12</v>
      </c>
      <c r="K9" s="223" t="s">
        <v>119</v>
      </c>
      <c r="L9" s="224"/>
      <c r="M9" s="215" t="s">
        <v>20</v>
      </c>
      <c r="N9" s="215" t="s">
        <v>22</v>
      </c>
      <c r="O9" s="284" t="s">
        <v>27</v>
      </c>
      <c r="P9" s="286" t="s">
        <v>341</v>
      </c>
      <c r="Q9" s="288" t="s">
        <v>33</v>
      </c>
      <c r="R9" s="230" t="s">
        <v>41</v>
      </c>
      <c r="S9" s="230" t="s">
        <v>43</v>
      </c>
      <c r="T9" s="230" t="s">
        <v>45</v>
      </c>
      <c r="U9" s="230" t="s">
        <v>47</v>
      </c>
      <c r="V9" s="232" t="s">
        <v>49</v>
      </c>
      <c r="W9" s="234" t="s">
        <v>52</v>
      </c>
      <c r="X9" s="225" t="s">
        <v>54</v>
      </c>
      <c r="Y9" s="225" t="s">
        <v>56</v>
      </c>
      <c r="Z9" s="225" t="s">
        <v>58</v>
      </c>
      <c r="AA9" s="225" t="s">
        <v>60</v>
      </c>
      <c r="AB9" s="225" t="s">
        <v>62</v>
      </c>
      <c r="AC9" s="225" t="s">
        <v>64</v>
      </c>
      <c r="AD9" s="225" t="s">
        <v>66</v>
      </c>
      <c r="AE9" s="225" t="s">
        <v>68</v>
      </c>
      <c r="AF9" s="225" t="s">
        <v>70</v>
      </c>
      <c r="AG9" s="225" t="s">
        <v>121</v>
      </c>
      <c r="AH9" s="225" t="s">
        <v>74</v>
      </c>
      <c r="AI9" s="126"/>
      <c r="AJ9" s="74"/>
    </row>
    <row r="10" spans="1:40" ht="45.75" customHeight="1" thickBot="1" x14ac:dyDescent="0.3">
      <c r="A10" s="218"/>
      <c r="B10" s="216"/>
      <c r="C10" s="216"/>
      <c r="D10" s="216"/>
      <c r="E10" s="220"/>
      <c r="F10" s="39" t="s">
        <v>122</v>
      </c>
      <c r="G10" s="39" t="s">
        <v>123</v>
      </c>
      <c r="H10" s="216"/>
      <c r="I10" s="216"/>
      <c r="J10" s="216"/>
      <c r="K10" s="60" t="s">
        <v>124</v>
      </c>
      <c r="L10" s="60" t="s">
        <v>125</v>
      </c>
      <c r="M10" s="216"/>
      <c r="N10" s="216"/>
      <c r="O10" s="285"/>
      <c r="P10" s="287"/>
      <c r="Q10" s="289"/>
      <c r="R10" s="231"/>
      <c r="S10" s="231"/>
      <c r="T10" s="231"/>
      <c r="U10" s="231"/>
      <c r="V10" s="233"/>
      <c r="W10" s="235"/>
      <c r="X10" s="226"/>
      <c r="Y10" s="226"/>
      <c r="Z10" s="226"/>
      <c r="AA10" s="226"/>
      <c r="AB10" s="226"/>
      <c r="AC10" s="226"/>
      <c r="AD10" s="226"/>
      <c r="AE10" s="226"/>
      <c r="AF10" s="226"/>
      <c r="AG10" s="226"/>
      <c r="AH10" s="226"/>
      <c r="AI10" s="126"/>
      <c r="AJ10" s="74"/>
    </row>
    <row r="11" spans="1:40" ht="30" customHeight="1" x14ac:dyDescent="0.25">
      <c r="A11" s="283" t="s">
        <v>126</v>
      </c>
      <c r="B11" s="68" t="s">
        <v>127</v>
      </c>
      <c r="C11" s="45"/>
      <c r="D11" s="45"/>
      <c r="E11" s="45"/>
      <c r="F11" s="45"/>
      <c r="G11" s="45"/>
      <c r="H11" s="45"/>
      <c r="I11" s="45"/>
      <c r="J11" s="45"/>
      <c r="K11" s="45"/>
      <c r="L11" s="45"/>
      <c r="M11" s="45"/>
      <c r="N11" s="45"/>
      <c r="O11" s="46"/>
      <c r="P11" s="45"/>
      <c r="Q11" s="45" t="s">
        <v>128</v>
      </c>
      <c r="R11" s="45"/>
      <c r="S11" s="45"/>
      <c r="T11" s="45"/>
      <c r="U11" s="45"/>
      <c r="V11" s="45"/>
      <c r="W11" s="45"/>
      <c r="X11" s="45"/>
      <c r="Y11" s="45"/>
      <c r="Z11" s="45"/>
      <c r="AA11" s="45"/>
      <c r="AB11" s="45"/>
      <c r="AC11" s="45"/>
      <c r="AD11" s="45"/>
      <c r="AE11" s="45"/>
      <c r="AF11" s="45"/>
      <c r="AG11" s="45"/>
      <c r="AH11" s="45"/>
      <c r="AI11" s="126"/>
      <c r="AJ11" s="74"/>
    </row>
    <row r="12" spans="1:40" ht="30" customHeight="1" x14ac:dyDescent="0.25">
      <c r="A12" s="281"/>
      <c r="B12" s="33" t="s">
        <v>129</v>
      </c>
      <c r="C12" s="48"/>
      <c r="D12" s="48"/>
      <c r="E12" s="48"/>
      <c r="F12" s="48"/>
      <c r="G12" s="48"/>
      <c r="H12" s="48"/>
      <c r="I12" s="48"/>
      <c r="J12" s="48"/>
      <c r="K12" s="48"/>
      <c r="L12" s="48"/>
      <c r="M12" s="48"/>
      <c r="N12" s="45"/>
      <c r="O12" s="46"/>
      <c r="P12" s="45"/>
      <c r="Q12" s="45" t="s">
        <v>128</v>
      </c>
      <c r="R12" s="48"/>
      <c r="S12" s="48"/>
      <c r="T12" s="48"/>
      <c r="U12" s="48"/>
      <c r="V12" s="48"/>
      <c r="W12" s="48"/>
      <c r="X12" s="48"/>
      <c r="Y12" s="48"/>
      <c r="Z12" s="48"/>
      <c r="AA12" s="48"/>
      <c r="AB12" s="48"/>
      <c r="AC12" s="48"/>
      <c r="AD12" s="48"/>
      <c r="AE12" s="48"/>
      <c r="AF12" s="48"/>
      <c r="AG12" s="48"/>
      <c r="AH12" s="45"/>
      <c r="AI12" s="126"/>
      <c r="AJ12" s="74"/>
    </row>
    <row r="13" spans="1:40" ht="30" customHeight="1" x14ac:dyDescent="0.25">
      <c r="A13" s="281"/>
      <c r="B13" s="33" t="s">
        <v>130</v>
      </c>
      <c r="C13" s="48"/>
      <c r="D13" s="48"/>
      <c r="E13" s="48"/>
      <c r="F13" s="48"/>
      <c r="G13" s="48"/>
      <c r="H13" s="48"/>
      <c r="I13" s="48"/>
      <c r="J13" s="48"/>
      <c r="K13" s="48"/>
      <c r="L13" s="48"/>
      <c r="M13" s="48"/>
      <c r="N13" s="45"/>
      <c r="O13" s="46"/>
      <c r="P13" s="45"/>
      <c r="Q13" s="45" t="s">
        <v>128</v>
      </c>
      <c r="R13" s="48"/>
      <c r="S13" s="48"/>
      <c r="T13" s="48"/>
      <c r="U13" s="48"/>
      <c r="V13" s="48"/>
      <c r="W13" s="48"/>
      <c r="X13" s="48"/>
      <c r="Y13" s="48"/>
      <c r="Z13" s="48"/>
      <c r="AA13" s="48"/>
      <c r="AB13" s="48"/>
      <c r="AC13" s="48"/>
      <c r="AD13" s="48"/>
      <c r="AE13" s="48"/>
      <c r="AF13" s="48"/>
      <c r="AG13" s="48"/>
      <c r="AH13" s="45"/>
      <c r="AI13" s="126"/>
      <c r="AJ13" s="74"/>
    </row>
    <row r="14" spans="1:40" ht="30" customHeight="1" x14ac:dyDescent="0.25">
      <c r="A14" s="281"/>
      <c r="B14" s="33" t="s">
        <v>131</v>
      </c>
      <c r="C14" s="48"/>
      <c r="D14" s="48"/>
      <c r="E14" s="48"/>
      <c r="F14" s="48"/>
      <c r="G14" s="48"/>
      <c r="H14" s="48"/>
      <c r="I14" s="48"/>
      <c r="J14" s="48"/>
      <c r="K14" s="48"/>
      <c r="L14" s="48"/>
      <c r="M14" s="48"/>
      <c r="N14" s="45"/>
      <c r="O14" s="46"/>
      <c r="P14" s="45"/>
      <c r="Q14" s="45" t="s">
        <v>128</v>
      </c>
      <c r="R14" s="48"/>
      <c r="S14" s="48"/>
      <c r="T14" s="48"/>
      <c r="U14" s="48"/>
      <c r="V14" s="48"/>
      <c r="W14" s="48"/>
      <c r="X14" s="48"/>
      <c r="Y14" s="48"/>
      <c r="Z14" s="48"/>
      <c r="AA14" s="48"/>
      <c r="AB14" s="48"/>
      <c r="AC14" s="48"/>
      <c r="AD14" s="48"/>
      <c r="AE14" s="48"/>
      <c r="AF14" s="48"/>
      <c r="AG14" s="48"/>
      <c r="AH14" s="45"/>
      <c r="AI14" s="126"/>
      <c r="AJ14" s="74"/>
    </row>
    <row r="15" spans="1:40" ht="30" customHeight="1" x14ac:dyDescent="0.25">
      <c r="A15" s="281"/>
      <c r="B15" s="33" t="s">
        <v>132</v>
      </c>
      <c r="C15" s="48"/>
      <c r="D15" s="48"/>
      <c r="E15" s="48"/>
      <c r="F15" s="48"/>
      <c r="G15" s="48"/>
      <c r="H15" s="48"/>
      <c r="I15" s="48"/>
      <c r="J15" s="48"/>
      <c r="K15" s="48"/>
      <c r="L15" s="48"/>
      <c r="M15" s="48"/>
      <c r="N15" s="45"/>
      <c r="O15" s="46"/>
      <c r="P15" s="45"/>
      <c r="Q15" s="45" t="s">
        <v>128</v>
      </c>
      <c r="R15" s="48"/>
      <c r="S15" s="48"/>
      <c r="T15" s="48"/>
      <c r="U15" s="48"/>
      <c r="V15" s="48"/>
      <c r="W15" s="48"/>
      <c r="X15" s="48"/>
      <c r="Y15" s="48"/>
      <c r="Z15" s="48"/>
      <c r="AA15" s="48"/>
      <c r="AB15" s="48"/>
      <c r="AC15" s="48"/>
      <c r="AD15" s="48"/>
      <c r="AE15" s="48"/>
      <c r="AF15" s="48"/>
      <c r="AG15" s="48"/>
      <c r="AH15" s="45"/>
      <c r="AI15" s="126"/>
      <c r="AJ15" s="74"/>
    </row>
    <row r="16" spans="1:40" ht="30" customHeight="1" x14ac:dyDescent="0.25">
      <c r="A16" s="281"/>
      <c r="B16" s="33" t="s">
        <v>133</v>
      </c>
      <c r="C16" s="48"/>
      <c r="D16" s="48"/>
      <c r="E16" s="48"/>
      <c r="F16" s="48"/>
      <c r="G16" s="48"/>
      <c r="H16" s="48"/>
      <c r="I16" s="48"/>
      <c r="J16" s="48"/>
      <c r="K16" s="48"/>
      <c r="L16" s="48"/>
      <c r="M16" s="48"/>
      <c r="N16" s="45"/>
      <c r="O16" s="46"/>
      <c r="P16" s="45"/>
      <c r="Q16" s="45" t="s">
        <v>128</v>
      </c>
      <c r="R16" s="48"/>
      <c r="S16" s="48"/>
      <c r="T16" s="48"/>
      <c r="U16" s="48"/>
      <c r="V16" s="48"/>
      <c r="W16" s="48"/>
      <c r="X16" s="48"/>
      <c r="Y16" s="48"/>
      <c r="Z16" s="48"/>
      <c r="AA16" s="48"/>
      <c r="AB16" s="48"/>
      <c r="AC16" s="48"/>
      <c r="AD16" s="48"/>
      <c r="AE16" s="48"/>
      <c r="AF16" s="48"/>
      <c r="AG16" s="48"/>
      <c r="AH16" s="45"/>
      <c r="AI16" s="126"/>
      <c r="AJ16" s="74"/>
    </row>
    <row r="17" spans="1:36" ht="30" customHeight="1" x14ac:dyDescent="0.25">
      <c r="A17" s="281"/>
      <c r="B17" s="33" t="s">
        <v>134</v>
      </c>
      <c r="C17" s="48"/>
      <c r="D17" s="48"/>
      <c r="E17" s="48"/>
      <c r="F17" s="48"/>
      <c r="G17" s="48"/>
      <c r="H17" s="48"/>
      <c r="I17" s="48"/>
      <c r="J17" s="48"/>
      <c r="K17" s="48"/>
      <c r="L17" s="48"/>
      <c r="M17" s="48"/>
      <c r="N17" s="45"/>
      <c r="O17" s="46"/>
      <c r="P17" s="45"/>
      <c r="Q17" s="45" t="s">
        <v>128</v>
      </c>
      <c r="R17" s="48"/>
      <c r="S17" s="48"/>
      <c r="T17" s="48"/>
      <c r="U17" s="48"/>
      <c r="V17" s="48"/>
      <c r="W17" s="48"/>
      <c r="X17" s="48"/>
      <c r="Y17" s="48"/>
      <c r="Z17" s="48"/>
      <c r="AA17" s="48"/>
      <c r="AB17" s="48"/>
      <c r="AC17" s="48"/>
      <c r="AD17" s="48"/>
      <c r="AE17" s="48"/>
      <c r="AF17" s="48"/>
      <c r="AG17" s="48"/>
      <c r="AH17" s="45"/>
      <c r="AI17" s="126"/>
      <c r="AJ17" s="74"/>
    </row>
    <row r="18" spans="1:36" ht="30" customHeight="1" x14ac:dyDescent="0.25">
      <c r="A18" s="281"/>
      <c r="B18" s="33" t="s">
        <v>135</v>
      </c>
      <c r="C18" s="48"/>
      <c r="D18" s="48"/>
      <c r="E18" s="48"/>
      <c r="F18" s="48"/>
      <c r="G18" s="48"/>
      <c r="H18" s="48"/>
      <c r="I18" s="48"/>
      <c r="J18" s="48"/>
      <c r="K18" s="48"/>
      <c r="L18" s="48"/>
      <c r="M18" s="48"/>
      <c r="N18" s="45"/>
      <c r="O18" s="46"/>
      <c r="P18" s="45"/>
      <c r="Q18" s="45" t="s">
        <v>128</v>
      </c>
      <c r="R18" s="48"/>
      <c r="S18" s="48"/>
      <c r="T18" s="48"/>
      <c r="U18" s="48"/>
      <c r="V18" s="48"/>
      <c r="W18" s="48"/>
      <c r="X18" s="48"/>
      <c r="Y18" s="48"/>
      <c r="Z18" s="48"/>
      <c r="AA18" s="48"/>
      <c r="AB18" s="48"/>
      <c r="AC18" s="48"/>
      <c r="AD18" s="48"/>
      <c r="AE18" s="48"/>
      <c r="AF18" s="48"/>
      <c r="AG18" s="48"/>
      <c r="AH18" s="45"/>
      <c r="AI18" s="126"/>
      <c r="AJ18" s="74"/>
    </row>
    <row r="19" spans="1:36" ht="30" customHeight="1" x14ac:dyDescent="0.25">
      <c r="A19" s="281"/>
      <c r="B19" s="33" t="s">
        <v>137</v>
      </c>
      <c r="C19" s="48"/>
      <c r="D19" s="48"/>
      <c r="E19" s="48"/>
      <c r="F19" s="48"/>
      <c r="G19" s="48"/>
      <c r="H19" s="48"/>
      <c r="I19" s="48"/>
      <c r="J19" s="48"/>
      <c r="K19" s="48"/>
      <c r="L19" s="48"/>
      <c r="M19" s="48"/>
      <c r="N19" s="45"/>
      <c r="O19" s="46"/>
      <c r="P19" s="45"/>
      <c r="Q19" s="45" t="s">
        <v>128</v>
      </c>
      <c r="R19" s="48"/>
      <c r="S19" s="48"/>
      <c r="T19" s="48"/>
      <c r="U19" s="48"/>
      <c r="V19" s="48"/>
      <c r="W19" s="48"/>
      <c r="X19" s="48"/>
      <c r="Y19" s="48"/>
      <c r="Z19" s="48"/>
      <c r="AA19" s="48"/>
      <c r="AB19" s="48"/>
      <c r="AC19" s="48"/>
      <c r="AD19" s="48"/>
      <c r="AE19" s="48"/>
      <c r="AF19" s="48"/>
      <c r="AG19" s="48"/>
      <c r="AH19" s="45"/>
      <c r="AI19" s="126"/>
      <c r="AJ19" s="74"/>
    </row>
    <row r="20" spans="1:36" ht="30" customHeight="1" x14ac:dyDescent="0.25">
      <c r="A20" s="281"/>
      <c r="B20" s="33" t="s">
        <v>138</v>
      </c>
      <c r="C20" s="48"/>
      <c r="D20" s="48"/>
      <c r="E20" s="48"/>
      <c r="F20" s="48"/>
      <c r="G20" s="48"/>
      <c r="H20" s="48"/>
      <c r="I20" s="48"/>
      <c r="J20" s="48"/>
      <c r="K20" s="48"/>
      <c r="L20" s="48"/>
      <c r="M20" s="48"/>
      <c r="N20" s="45"/>
      <c r="O20" s="46"/>
      <c r="P20" s="45"/>
      <c r="Q20" s="45" t="s">
        <v>128</v>
      </c>
      <c r="R20" s="48"/>
      <c r="S20" s="48"/>
      <c r="T20" s="48"/>
      <c r="U20" s="48"/>
      <c r="V20" s="48"/>
      <c r="W20" s="48"/>
      <c r="X20" s="48"/>
      <c r="Y20" s="48"/>
      <c r="Z20" s="48"/>
      <c r="AA20" s="48"/>
      <c r="AB20" s="48"/>
      <c r="AC20" s="48"/>
      <c r="AD20" s="48"/>
      <c r="AE20" s="48"/>
      <c r="AF20" s="48"/>
      <c r="AG20" s="48"/>
      <c r="AH20" s="45"/>
      <c r="AI20" s="126"/>
      <c r="AJ20" s="74"/>
    </row>
    <row r="21" spans="1:36" ht="30" customHeight="1" x14ac:dyDescent="0.25">
      <c r="A21" s="281"/>
      <c r="B21" s="33" t="s">
        <v>139</v>
      </c>
      <c r="C21" s="48"/>
      <c r="D21" s="48"/>
      <c r="E21" s="48"/>
      <c r="F21" s="48"/>
      <c r="G21" s="48"/>
      <c r="H21" s="48"/>
      <c r="I21" s="48"/>
      <c r="J21" s="48"/>
      <c r="K21" s="48"/>
      <c r="L21" s="48"/>
      <c r="M21" s="48"/>
      <c r="N21" s="45"/>
      <c r="O21" s="46"/>
      <c r="P21" s="45"/>
      <c r="Q21" s="45" t="s">
        <v>128</v>
      </c>
      <c r="R21" s="48"/>
      <c r="S21" s="48"/>
      <c r="T21" s="48"/>
      <c r="U21" s="48"/>
      <c r="V21" s="48"/>
      <c r="W21" s="48"/>
      <c r="X21" s="48"/>
      <c r="Y21" s="48"/>
      <c r="Z21" s="48"/>
      <c r="AA21" s="48"/>
      <c r="AB21" s="48"/>
      <c r="AC21" s="48"/>
      <c r="AD21" s="48"/>
      <c r="AE21" s="48"/>
      <c r="AF21" s="48"/>
      <c r="AG21" s="48"/>
      <c r="AH21" s="45"/>
      <c r="AI21" s="126"/>
      <c r="AJ21" s="74"/>
    </row>
    <row r="22" spans="1:36" ht="30" customHeight="1" x14ac:dyDescent="0.25">
      <c r="A22" s="281"/>
      <c r="B22" s="33" t="s">
        <v>140</v>
      </c>
      <c r="C22" s="48"/>
      <c r="D22" s="48"/>
      <c r="E22" s="48"/>
      <c r="F22" s="48"/>
      <c r="G22" s="48"/>
      <c r="H22" s="48"/>
      <c r="I22" s="48"/>
      <c r="J22" s="48"/>
      <c r="K22" s="48"/>
      <c r="L22" s="48"/>
      <c r="M22" s="48"/>
      <c r="N22" s="45"/>
      <c r="O22" s="46"/>
      <c r="P22" s="45"/>
      <c r="Q22" s="45" t="s">
        <v>128</v>
      </c>
      <c r="R22" s="48"/>
      <c r="S22" s="48"/>
      <c r="T22" s="48"/>
      <c r="U22" s="48"/>
      <c r="V22" s="48"/>
      <c r="W22" s="48"/>
      <c r="X22" s="48"/>
      <c r="Y22" s="48"/>
      <c r="Z22" s="48"/>
      <c r="AA22" s="48"/>
      <c r="AB22" s="48"/>
      <c r="AC22" s="48"/>
      <c r="AD22" s="48"/>
      <c r="AE22" s="48"/>
      <c r="AF22" s="48"/>
      <c r="AG22" s="48"/>
      <c r="AH22" s="45"/>
      <c r="AI22" s="126"/>
      <c r="AJ22" s="74"/>
    </row>
    <row r="23" spans="1:36" ht="30" customHeight="1" x14ac:dyDescent="0.25">
      <c r="A23" s="281"/>
      <c r="B23" s="33" t="s">
        <v>141</v>
      </c>
      <c r="C23" s="48"/>
      <c r="D23" s="48"/>
      <c r="E23" s="48"/>
      <c r="F23" s="48"/>
      <c r="G23" s="48"/>
      <c r="H23" s="48"/>
      <c r="I23" s="48"/>
      <c r="J23" s="48"/>
      <c r="K23" s="48"/>
      <c r="L23" s="48"/>
      <c r="M23" s="48"/>
      <c r="N23" s="45"/>
      <c r="O23" s="46"/>
      <c r="P23" s="45"/>
      <c r="Q23" s="45" t="s">
        <v>128</v>
      </c>
      <c r="R23" s="48"/>
      <c r="S23" s="48"/>
      <c r="T23" s="48"/>
      <c r="U23" s="48"/>
      <c r="V23" s="48"/>
      <c r="W23" s="48"/>
      <c r="X23" s="48"/>
      <c r="Y23" s="48"/>
      <c r="Z23" s="48"/>
      <c r="AA23" s="48"/>
      <c r="AB23" s="48"/>
      <c r="AC23" s="48"/>
      <c r="AD23" s="48"/>
      <c r="AE23" s="48"/>
      <c r="AF23" s="48"/>
      <c r="AG23" s="48"/>
      <c r="AH23" s="45"/>
      <c r="AI23" s="126"/>
      <c r="AJ23" s="74"/>
    </row>
    <row r="24" spans="1:36" ht="30" customHeight="1" x14ac:dyDescent="0.25">
      <c r="A24" s="281"/>
      <c r="B24" s="33" t="s">
        <v>142</v>
      </c>
      <c r="C24" s="48"/>
      <c r="D24" s="48"/>
      <c r="E24" s="48"/>
      <c r="F24" s="48"/>
      <c r="G24" s="48"/>
      <c r="H24" s="48"/>
      <c r="I24" s="48"/>
      <c r="J24" s="48"/>
      <c r="K24" s="48"/>
      <c r="L24" s="48"/>
      <c r="M24" s="48"/>
      <c r="N24" s="45"/>
      <c r="O24" s="46"/>
      <c r="P24" s="45"/>
      <c r="Q24" s="45" t="s">
        <v>128</v>
      </c>
      <c r="R24" s="48"/>
      <c r="S24" s="48"/>
      <c r="T24" s="48"/>
      <c r="U24" s="48"/>
      <c r="V24" s="48"/>
      <c r="W24" s="48"/>
      <c r="X24" s="48"/>
      <c r="Y24" s="48"/>
      <c r="Z24" s="48"/>
      <c r="AA24" s="48"/>
      <c r="AB24" s="48"/>
      <c r="AC24" s="48"/>
      <c r="AD24" s="48"/>
      <c r="AE24" s="48"/>
      <c r="AF24" s="48"/>
      <c r="AG24" s="48"/>
      <c r="AH24" s="45"/>
      <c r="AI24" s="126"/>
      <c r="AJ24" s="74"/>
    </row>
    <row r="25" spans="1:36" ht="30" customHeight="1" x14ac:dyDescent="0.25">
      <c r="A25" s="282"/>
      <c r="B25" s="33" t="s">
        <v>143</v>
      </c>
      <c r="C25" s="48"/>
      <c r="D25" s="48"/>
      <c r="E25" s="48"/>
      <c r="F25" s="48"/>
      <c r="G25" s="48"/>
      <c r="H25" s="48"/>
      <c r="I25" s="48"/>
      <c r="J25" s="48"/>
      <c r="K25" s="48"/>
      <c r="L25" s="48"/>
      <c r="M25" s="48"/>
      <c r="N25" s="45"/>
      <c r="O25" s="46"/>
      <c r="P25" s="45"/>
      <c r="Q25" s="45" t="s">
        <v>128</v>
      </c>
      <c r="R25" s="48"/>
      <c r="S25" s="48"/>
      <c r="T25" s="48"/>
      <c r="U25" s="48"/>
      <c r="V25" s="48"/>
      <c r="W25" s="48"/>
      <c r="X25" s="48"/>
      <c r="Y25" s="48"/>
      <c r="Z25" s="48"/>
      <c r="AA25" s="48"/>
      <c r="AB25" s="48"/>
      <c r="AC25" s="48"/>
      <c r="AD25" s="48"/>
      <c r="AE25" s="48"/>
      <c r="AF25" s="48"/>
      <c r="AG25" s="48"/>
      <c r="AH25" s="45"/>
      <c r="AI25" s="126"/>
      <c r="AJ25" s="74"/>
    </row>
    <row r="26" spans="1:36" ht="30" customHeight="1" x14ac:dyDescent="0.25">
      <c r="A26" s="280" t="s">
        <v>144</v>
      </c>
      <c r="B26" s="33" t="s">
        <v>145</v>
      </c>
      <c r="C26" s="48"/>
      <c r="D26" s="48"/>
      <c r="E26" s="48"/>
      <c r="F26" s="48"/>
      <c r="G26" s="48"/>
      <c r="H26" s="48"/>
      <c r="I26" s="48"/>
      <c r="J26" s="48"/>
      <c r="K26" s="48"/>
      <c r="L26" s="48"/>
      <c r="M26" s="48"/>
      <c r="N26" s="45"/>
      <c r="O26" s="46"/>
      <c r="P26" s="45"/>
      <c r="Q26" s="45" t="s">
        <v>128</v>
      </c>
      <c r="R26" s="48"/>
      <c r="S26" s="48"/>
      <c r="T26" s="48"/>
      <c r="U26" s="48"/>
      <c r="V26" s="48"/>
      <c r="W26" s="48"/>
      <c r="X26" s="48"/>
      <c r="Y26" s="48"/>
      <c r="Z26" s="48"/>
      <c r="AA26" s="48"/>
      <c r="AB26" s="48"/>
      <c r="AC26" s="48"/>
      <c r="AD26" s="48"/>
      <c r="AE26" s="48"/>
      <c r="AF26" s="48"/>
      <c r="AG26" s="48"/>
      <c r="AH26" s="45"/>
      <c r="AI26" s="126"/>
      <c r="AJ26" s="74"/>
    </row>
    <row r="27" spans="1:36" ht="30" customHeight="1" x14ac:dyDescent="0.25">
      <c r="A27" s="281"/>
      <c r="B27" s="33" t="s">
        <v>146</v>
      </c>
      <c r="C27" s="48"/>
      <c r="D27" s="48"/>
      <c r="E27" s="48"/>
      <c r="F27" s="48"/>
      <c r="G27" s="48"/>
      <c r="H27" s="48"/>
      <c r="I27" s="48"/>
      <c r="J27" s="48"/>
      <c r="K27" s="48"/>
      <c r="L27" s="48"/>
      <c r="M27" s="48"/>
      <c r="N27" s="45"/>
      <c r="O27" s="46"/>
      <c r="P27" s="45"/>
      <c r="Q27" s="45" t="s">
        <v>128</v>
      </c>
      <c r="R27" s="48"/>
      <c r="S27" s="48"/>
      <c r="T27" s="48"/>
      <c r="U27" s="48"/>
      <c r="V27" s="48"/>
      <c r="W27" s="48"/>
      <c r="X27" s="48"/>
      <c r="Y27" s="48"/>
      <c r="Z27" s="48"/>
      <c r="AA27" s="48"/>
      <c r="AB27" s="48"/>
      <c r="AC27" s="48"/>
      <c r="AD27" s="48"/>
      <c r="AE27" s="48"/>
      <c r="AF27" s="48"/>
      <c r="AG27" s="48"/>
      <c r="AH27" s="45"/>
      <c r="AI27" s="126"/>
      <c r="AJ27" s="74"/>
    </row>
    <row r="28" spans="1:36" ht="30" customHeight="1" x14ac:dyDescent="0.25">
      <c r="A28" s="281"/>
      <c r="B28" s="33" t="s">
        <v>147</v>
      </c>
      <c r="C28" s="45"/>
      <c r="D28" s="45"/>
      <c r="E28" s="45"/>
      <c r="F28" s="45"/>
      <c r="G28" s="45"/>
      <c r="H28" s="45"/>
      <c r="I28" s="45"/>
      <c r="J28" s="45"/>
      <c r="K28" s="45"/>
      <c r="L28" s="45"/>
      <c r="M28" s="45"/>
      <c r="N28" s="45"/>
      <c r="O28" s="46"/>
      <c r="P28" s="45"/>
      <c r="Q28" s="45" t="s">
        <v>128</v>
      </c>
      <c r="R28" s="45"/>
      <c r="S28" s="45"/>
      <c r="T28" s="45"/>
      <c r="U28" s="45"/>
      <c r="V28" s="45"/>
      <c r="W28" s="45"/>
      <c r="X28" s="45"/>
      <c r="Y28" s="45"/>
      <c r="Z28" s="45"/>
      <c r="AA28" s="45"/>
      <c r="AB28" s="45"/>
      <c r="AC28" s="45"/>
      <c r="AD28" s="45"/>
      <c r="AE28" s="45"/>
      <c r="AF28" s="45"/>
      <c r="AG28" s="45"/>
      <c r="AH28" s="45"/>
      <c r="AI28" s="126"/>
      <c r="AJ28" s="74"/>
    </row>
    <row r="29" spans="1:36" ht="30" customHeight="1" x14ac:dyDescent="0.25">
      <c r="A29" s="281"/>
      <c r="B29" s="33" t="s">
        <v>148</v>
      </c>
      <c r="C29" s="45"/>
      <c r="D29" s="45"/>
      <c r="E29" s="45"/>
      <c r="F29" s="45"/>
      <c r="G29" s="45"/>
      <c r="H29" s="45"/>
      <c r="I29" s="45"/>
      <c r="J29" s="45"/>
      <c r="K29" s="45"/>
      <c r="L29" s="45"/>
      <c r="M29" s="45"/>
      <c r="N29" s="45"/>
      <c r="O29" s="46"/>
      <c r="P29" s="45"/>
      <c r="Q29" s="45" t="s">
        <v>128</v>
      </c>
      <c r="R29" s="45"/>
      <c r="S29" s="45"/>
      <c r="T29" s="45"/>
      <c r="U29" s="45"/>
      <c r="V29" s="45"/>
      <c r="W29" s="45"/>
      <c r="X29" s="45"/>
      <c r="Y29" s="45"/>
      <c r="Z29" s="45"/>
      <c r="AA29" s="45"/>
      <c r="AB29" s="45"/>
      <c r="AC29" s="45"/>
      <c r="AD29" s="45"/>
      <c r="AE29" s="45"/>
      <c r="AF29" s="45"/>
      <c r="AG29" s="45"/>
      <c r="AH29" s="45"/>
      <c r="AI29" s="126"/>
      <c r="AJ29" s="74"/>
    </row>
    <row r="30" spans="1:36" ht="30" customHeight="1" x14ac:dyDescent="0.25">
      <c r="A30" s="281"/>
      <c r="B30" s="33" t="s">
        <v>149</v>
      </c>
      <c r="C30" s="45"/>
      <c r="D30" s="45"/>
      <c r="E30" s="45"/>
      <c r="F30" s="45"/>
      <c r="G30" s="45"/>
      <c r="H30" s="45"/>
      <c r="I30" s="45"/>
      <c r="J30" s="45"/>
      <c r="K30" s="45"/>
      <c r="L30" s="45"/>
      <c r="M30" s="45"/>
      <c r="N30" s="45"/>
      <c r="O30" s="45"/>
      <c r="P30" s="45" t="s">
        <v>128</v>
      </c>
      <c r="Q30" s="45"/>
      <c r="R30" s="45"/>
      <c r="S30" s="45"/>
      <c r="T30" s="45"/>
      <c r="U30" s="45"/>
      <c r="V30" s="45"/>
      <c r="W30" s="45"/>
      <c r="X30" s="45"/>
      <c r="Y30" s="45"/>
      <c r="Z30" s="45"/>
      <c r="AA30" s="45"/>
      <c r="AB30" s="45"/>
      <c r="AC30" s="45"/>
      <c r="AD30" s="45"/>
      <c r="AE30" s="45"/>
      <c r="AF30" s="45"/>
      <c r="AG30" s="45"/>
      <c r="AH30" s="45"/>
      <c r="AI30" s="126"/>
      <c r="AJ30" s="74"/>
    </row>
    <row r="31" spans="1:36" ht="30" customHeight="1" x14ac:dyDescent="0.25">
      <c r="A31" s="281"/>
      <c r="B31" s="33" t="s">
        <v>150</v>
      </c>
      <c r="C31" s="45"/>
      <c r="D31" s="45"/>
      <c r="E31" s="45"/>
      <c r="F31" s="45"/>
      <c r="G31" s="45"/>
      <c r="H31" s="45"/>
      <c r="I31" s="45"/>
      <c r="J31" s="45"/>
      <c r="K31" s="45"/>
      <c r="L31" s="45"/>
      <c r="M31" s="45"/>
      <c r="N31" s="45"/>
      <c r="O31" s="45"/>
      <c r="P31" s="45" t="s">
        <v>128</v>
      </c>
      <c r="Q31" s="45"/>
      <c r="R31" s="45"/>
      <c r="S31" s="45"/>
      <c r="T31" s="45"/>
      <c r="U31" s="45"/>
      <c r="V31" s="45"/>
      <c r="W31" s="45"/>
      <c r="X31" s="45"/>
      <c r="Y31" s="45"/>
      <c r="Z31" s="45"/>
      <c r="AA31" s="45"/>
      <c r="AB31" s="45"/>
      <c r="AC31" s="45"/>
      <c r="AD31" s="45"/>
      <c r="AE31" s="45"/>
      <c r="AF31" s="45"/>
      <c r="AG31" s="45"/>
      <c r="AH31" s="45"/>
      <c r="AI31" s="126"/>
      <c r="AJ31" s="74"/>
    </row>
    <row r="32" spans="1:36" ht="30" customHeight="1" x14ac:dyDescent="0.25">
      <c r="A32" s="281"/>
      <c r="B32" s="33" t="s">
        <v>151</v>
      </c>
      <c r="C32" s="45"/>
      <c r="D32" s="45"/>
      <c r="E32" s="45"/>
      <c r="F32" s="45"/>
      <c r="G32" s="45"/>
      <c r="H32" s="45"/>
      <c r="I32" s="45"/>
      <c r="J32" s="45"/>
      <c r="K32" s="45"/>
      <c r="L32" s="45"/>
      <c r="M32" s="45"/>
      <c r="N32" s="45"/>
      <c r="O32" s="45"/>
      <c r="P32" s="45" t="s">
        <v>128</v>
      </c>
      <c r="Q32" s="45"/>
      <c r="R32" s="45"/>
      <c r="S32" s="45"/>
      <c r="T32" s="45"/>
      <c r="U32" s="45"/>
      <c r="V32" s="45"/>
      <c r="W32" s="45"/>
      <c r="X32" s="45"/>
      <c r="Y32" s="45"/>
      <c r="Z32" s="45"/>
      <c r="AA32" s="45"/>
      <c r="AB32" s="45"/>
      <c r="AC32" s="45"/>
      <c r="AD32" s="45"/>
      <c r="AE32" s="45"/>
      <c r="AF32" s="45"/>
      <c r="AG32" s="45"/>
      <c r="AH32" s="45"/>
      <c r="AI32" s="126"/>
      <c r="AJ32" s="74"/>
    </row>
    <row r="33" spans="1:36" ht="30" customHeight="1" x14ac:dyDescent="0.25">
      <c r="A33" s="281"/>
      <c r="B33" s="33" t="s">
        <v>152</v>
      </c>
      <c r="C33" s="45"/>
      <c r="D33" s="45"/>
      <c r="E33" s="45"/>
      <c r="F33" s="45"/>
      <c r="G33" s="45"/>
      <c r="H33" s="45"/>
      <c r="I33" s="45"/>
      <c r="J33" s="45"/>
      <c r="K33" s="45"/>
      <c r="L33" s="45"/>
      <c r="M33" s="45"/>
      <c r="N33" s="45"/>
      <c r="O33" s="45"/>
      <c r="P33" s="45" t="s">
        <v>128</v>
      </c>
      <c r="Q33" s="45"/>
      <c r="R33" s="45"/>
      <c r="S33" s="45"/>
      <c r="T33" s="45"/>
      <c r="U33" s="45"/>
      <c r="V33" s="45"/>
      <c r="W33" s="45"/>
      <c r="X33" s="45"/>
      <c r="Y33" s="45"/>
      <c r="Z33" s="45"/>
      <c r="AA33" s="45"/>
      <c r="AB33" s="45"/>
      <c r="AC33" s="45"/>
      <c r="AD33" s="45"/>
      <c r="AE33" s="45"/>
      <c r="AF33" s="45"/>
      <c r="AG33" s="45"/>
      <c r="AH33" s="45"/>
      <c r="AI33" s="126"/>
      <c r="AJ33" s="74"/>
    </row>
    <row r="34" spans="1:36" ht="30" customHeight="1" x14ac:dyDescent="0.25">
      <c r="A34" s="281"/>
      <c r="B34" s="33" t="s">
        <v>153</v>
      </c>
      <c r="C34" s="45"/>
      <c r="D34" s="45"/>
      <c r="E34" s="45"/>
      <c r="F34" s="45"/>
      <c r="G34" s="45"/>
      <c r="H34" s="45"/>
      <c r="I34" s="45"/>
      <c r="J34" s="45"/>
      <c r="K34" s="45"/>
      <c r="L34" s="45"/>
      <c r="M34" s="45"/>
      <c r="N34" s="45"/>
      <c r="O34" s="45"/>
      <c r="P34" s="45" t="s">
        <v>128</v>
      </c>
      <c r="Q34" s="45"/>
      <c r="R34" s="45"/>
      <c r="S34" s="45"/>
      <c r="T34" s="45"/>
      <c r="U34" s="45"/>
      <c r="V34" s="45"/>
      <c r="W34" s="45"/>
      <c r="X34" s="45"/>
      <c r="Y34" s="45"/>
      <c r="Z34" s="45"/>
      <c r="AA34" s="45"/>
      <c r="AB34" s="45"/>
      <c r="AC34" s="45"/>
      <c r="AD34" s="45"/>
      <c r="AE34" s="45"/>
      <c r="AF34" s="45"/>
      <c r="AG34" s="45"/>
      <c r="AH34" s="45"/>
      <c r="AI34" s="126"/>
      <c r="AJ34" s="74"/>
    </row>
    <row r="35" spans="1:36" ht="30" customHeight="1" x14ac:dyDescent="0.25">
      <c r="A35" s="281"/>
      <c r="B35" s="33" t="s">
        <v>154</v>
      </c>
      <c r="C35" s="45"/>
      <c r="D35" s="45"/>
      <c r="E35" s="45"/>
      <c r="F35" s="45"/>
      <c r="G35" s="45"/>
      <c r="H35" s="45"/>
      <c r="I35" s="45"/>
      <c r="J35" s="45"/>
      <c r="K35" s="45"/>
      <c r="L35" s="45"/>
      <c r="M35" s="45"/>
      <c r="N35" s="45"/>
      <c r="O35" s="45"/>
      <c r="P35" s="45" t="s">
        <v>128</v>
      </c>
      <c r="Q35" s="45"/>
      <c r="R35" s="45"/>
      <c r="S35" s="45"/>
      <c r="T35" s="45"/>
      <c r="U35" s="45"/>
      <c r="V35" s="45"/>
      <c r="W35" s="45"/>
      <c r="X35" s="45"/>
      <c r="Y35" s="45"/>
      <c r="Z35" s="45"/>
      <c r="AA35" s="45"/>
      <c r="AB35" s="45"/>
      <c r="AC35" s="45"/>
      <c r="AD35" s="45"/>
      <c r="AE35" s="45"/>
      <c r="AF35" s="45"/>
      <c r="AG35" s="45"/>
      <c r="AH35" s="45"/>
      <c r="AI35" s="126"/>
      <c r="AJ35" s="74"/>
    </row>
    <row r="36" spans="1:36" ht="30" customHeight="1" x14ac:dyDescent="0.25">
      <c r="A36" s="281"/>
      <c r="B36" s="33" t="s">
        <v>155</v>
      </c>
      <c r="C36" s="45"/>
      <c r="D36" s="45"/>
      <c r="E36" s="45"/>
      <c r="F36" s="45"/>
      <c r="G36" s="45"/>
      <c r="H36" s="45"/>
      <c r="I36" s="45"/>
      <c r="J36" s="45"/>
      <c r="K36" s="45"/>
      <c r="L36" s="45"/>
      <c r="M36" s="45"/>
      <c r="N36" s="45"/>
      <c r="O36" s="45"/>
      <c r="P36" s="45" t="s">
        <v>128</v>
      </c>
      <c r="Q36" s="45"/>
      <c r="R36" s="45"/>
      <c r="S36" s="45"/>
      <c r="T36" s="45"/>
      <c r="U36" s="45"/>
      <c r="V36" s="45"/>
      <c r="W36" s="45"/>
      <c r="X36" s="45"/>
      <c r="Y36" s="45"/>
      <c r="Z36" s="45"/>
      <c r="AA36" s="45"/>
      <c r="AB36" s="45"/>
      <c r="AC36" s="45"/>
      <c r="AD36" s="45"/>
      <c r="AE36" s="45"/>
      <c r="AF36" s="45"/>
      <c r="AG36" s="45"/>
      <c r="AH36" s="45"/>
      <c r="AI36" s="126"/>
      <c r="AJ36" s="74"/>
    </row>
    <row r="37" spans="1:36" ht="30" customHeight="1" x14ac:dyDescent="0.25">
      <c r="A37" s="281"/>
      <c r="B37" s="33" t="s">
        <v>156</v>
      </c>
      <c r="C37" s="45"/>
      <c r="D37" s="45"/>
      <c r="E37" s="45"/>
      <c r="F37" s="45"/>
      <c r="G37" s="45"/>
      <c r="H37" s="45"/>
      <c r="I37" s="45"/>
      <c r="J37" s="45"/>
      <c r="K37" s="45"/>
      <c r="L37" s="45"/>
      <c r="M37" s="45"/>
      <c r="N37" s="45"/>
      <c r="O37" s="45"/>
      <c r="P37" s="45" t="s">
        <v>128</v>
      </c>
      <c r="Q37" s="45"/>
      <c r="R37" s="45"/>
      <c r="S37" s="45"/>
      <c r="T37" s="45"/>
      <c r="U37" s="45"/>
      <c r="V37" s="45"/>
      <c r="W37" s="45"/>
      <c r="X37" s="45"/>
      <c r="Y37" s="45"/>
      <c r="Z37" s="45"/>
      <c r="AA37" s="45"/>
      <c r="AB37" s="45"/>
      <c r="AC37" s="45"/>
      <c r="AD37" s="45"/>
      <c r="AE37" s="45"/>
      <c r="AF37" s="45"/>
      <c r="AG37" s="45"/>
      <c r="AH37" s="45"/>
      <c r="AI37" s="126"/>
      <c r="AJ37" s="74"/>
    </row>
    <row r="38" spans="1:36" ht="30" customHeight="1" x14ac:dyDescent="0.25">
      <c r="A38" s="281"/>
      <c r="B38" s="33" t="s">
        <v>157</v>
      </c>
      <c r="C38" s="45"/>
      <c r="D38" s="45"/>
      <c r="E38" s="45"/>
      <c r="F38" s="45"/>
      <c r="G38" s="45"/>
      <c r="H38" s="45"/>
      <c r="I38" s="45"/>
      <c r="J38" s="45"/>
      <c r="K38" s="45"/>
      <c r="L38" s="45"/>
      <c r="M38" s="45"/>
      <c r="N38" s="45"/>
      <c r="O38" s="45"/>
      <c r="P38" s="45" t="s">
        <v>128</v>
      </c>
      <c r="Q38" s="45"/>
      <c r="R38" s="45"/>
      <c r="S38" s="45"/>
      <c r="T38" s="45"/>
      <c r="U38" s="45"/>
      <c r="V38" s="45"/>
      <c r="W38" s="45"/>
      <c r="X38" s="45"/>
      <c r="Y38" s="45"/>
      <c r="Z38" s="45"/>
      <c r="AA38" s="45"/>
      <c r="AB38" s="45"/>
      <c r="AC38" s="45"/>
      <c r="AD38" s="45"/>
      <c r="AE38" s="45"/>
      <c r="AF38" s="45"/>
      <c r="AG38" s="45"/>
      <c r="AH38" s="45"/>
      <c r="AI38" s="126"/>
      <c r="AJ38" s="74"/>
    </row>
    <row r="39" spans="1:36" ht="30" customHeight="1" x14ac:dyDescent="0.25">
      <c r="A39" s="281"/>
      <c r="B39" s="33" t="s">
        <v>158</v>
      </c>
      <c r="C39" s="45"/>
      <c r="D39" s="45"/>
      <c r="E39" s="45"/>
      <c r="F39" s="45"/>
      <c r="G39" s="45"/>
      <c r="H39" s="45"/>
      <c r="I39" s="45"/>
      <c r="J39" s="45"/>
      <c r="K39" s="45"/>
      <c r="L39" s="45"/>
      <c r="M39" s="45"/>
      <c r="N39" s="45"/>
      <c r="O39" s="45"/>
      <c r="P39" s="45" t="s">
        <v>128</v>
      </c>
      <c r="Q39" s="45"/>
      <c r="R39" s="45"/>
      <c r="S39" s="45"/>
      <c r="T39" s="45"/>
      <c r="U39" s="45"/>
      <c r="V39" s="45"/>
      <c r="W39" s="45"/>
      <c r="X39" s="45"/>
      <c r="Y39" s="45"/>
      <c r="Z39" s="45"/>
      <c r="AA39" s="45"/>
      <c r="AB39" s="45"/>
      <c r="AC39" s="45"/>
      <c r="AD39" s="45"/>
      <c r="AE39" s="45"/>
      <c r="AF39" s="45"/>
      <c r="AG39" s="45"/>
      <c r="AH39" s="45"/>
      <c r="AI39" s="126"/>
      <c r="AJ39" s="74"/>
    </row>
    <row r="40" spans="1:36" ht="30" customHeight="1" x14ac:dyDescent="0.25">
      <c r="A40" s="282"/>
      <c r="B40" s="33" t="s">
        <v>159</v>
      </c>
      <c r="C40" s="45"/>
      <c r="D40" s="45"/>
      <c r="E40" s="45"/>
      <c r="F40" s="45"/>
      <c r="G40" s="45"/>
      <c r="H40" s="45"/>
      <c r="I40" s="45"/>
      <c r="J40" s="45"/>
      <c r="K40" s="45"/>
      <c r="L40" s="45"/>
      <c r="M40" s="45"/>
      <c r="N40" s="45"/>
      <c r="O40" s="45"/>
      <c r="P40" s="45" t="s">
        <v>128</v>
      </c>
      <c r="Q40" s="45"/>
      <c r="R40" s="45"/>
      <c r="S40" s="45"/>
      <c r="T40" s="45"/>
      <c r="U40" s="45"/>
      <c r="V40" s="45"/>
      <c r="W40" s="45"/>
      <c r="X40" s="45"/>
      <c r="Y40" s="45"/>
      <c r="Z40" s="45"/>
      <c r="AA40" s="45"/>
      <c r="AB40" s="45"/>
      <c r="AC40" s="45"/>
      <c r="AD40" s="45"/>
      <c r="AE40" s="45"/>
      <c r="AF40" s="45"/>
      <c r="AG40" s="45"/>
      <c r="AH40" s="45"/>
      <c r="AI40" s="126"/>
      <c r="AJ40" s="74"/>
    </row>
    <row r="41" spans="1:36" ht="30" customHeight="1" x14ac:dyDescent="0.25">
      <c r="A41" s="280" t="s">
        <v>160</v>
      </c>
      <c r="B41" s="33" t="s">
        <v>161</v>
      </c>
      <c r="C41" s="48" t="s">
        <v>162</v>
      </c>
      <c r="D41" s="48"/>
      <c r="E41" s="48"/>
      <c r="F41" s="48"/>
      <c r="G41" s="48"/>
      <c r="H41" s="48"/>
      <c r="I41" s="48"/>
      <c r="J41" s="48"/>
      <c r="K41" s="48"/>
      <c r="L41" s="48"/>
      <c r="M41" s="48"/>
      <c r="N41" s="45"/>
      <c r="O41" s="45"/>
      <c r="P41" s="45" t="s">
        <v>128</v>
      </c>
      <c r="Q41" s="45"/>
      <c r="R41" s="48"/>
      <c r="S41" s="48"/>
      <c r="T41" s="48"/>
      <c r="U41" s="48"/>
      <c r="V41" s="48"/>
      <c r="W41" s="48"/>
      <c r="X41" s="48"/>
      <c r="Y41" s="48"/>
      <c r="Z41" s="48"/>
      <c r="AA41" s="48"/>
      <c r="AB41" s="48"/>
      <c r="AC41" s="48"/>
      <c r="AD41" s="48"/>
      <c r="AE41" s="48"/>
      <c r="AF41" s="48"/>
      <c r="AG41" s="48"/>
      <c r="AH41" s="45"/>
      <c r="AI41" s="126"/>
      <c r="AJ41" s="74"/>
    </row>
    <row r="42" spans="1:36" ht="30" customHeight="1" x14ac:dyDescent="0.25">
      <c r="A42" s="281"/>
      <c r="B42" s="33" t="s">
        <v>163</v>
      </c>
      <c r="C42" s="48" t="s">
        <v>162</v>
      </c>
      <c r="D42" s="48"/>
      <c r="E42" s="48"/>
      <c r="F42" s="48"/>
      <c r="G42" s="48"/>
      <c r="H42" s="48"/>
      <c r="I42" s="48"/>
      <c r="J42" s="48"/>
      <c r="K42" s="48"/>
      <c r="L42" s="48"/>
      <c r="M42" s="48"/>
      <c r="N42" s="45"/>
      <c r="O42" s="45"/>
      <c r="P42" s="45" t="s">
        <v>128</v>
      </c>
      <c r="Q42" s="45"/>
      <c r="R42" s="48"/>
      <c r="S42" s="48"/>
      <c r="T42" s="48"/>
      <c r="U42" s="48"/>
      <c r="V42" s="48"/>
      <c r="W42" s="48"/>
      <c r="X42" s="48"/>
      <c r="Y42" s="48"/>
      <c r="Z42" s="48"/>
      <c r="AA42" s="48"/>
      <c r="AB42" s="48"/>
      <c r="AC42" s="48"/>
      <c r="AD42" s="48"/>
      <c r="AE42" s="48"/>
      <c r="AF42" s="48"/>
      <c r="AG42" s="48"/>
      <c r="AH42" s="45"/>
      <c r="AI42" s="126"/>
      <c r="AJ42" s="74"/>
    </row>
    <row r="43" spans="1:36" ht="30" customHeight="1" x14ac:dyDescent="0.25">
      <c r="A43" s="281"/>
      <c r="B43" s="33" t="s">
        <v>164</v>
      </c>
      <c r="C43" s="48" t="s">
        <v>162</v>
      </c>
      <c r="D43" s="48"/>
      <c r="E43" s="48"/>
      <c r="F43" s="48"/>
      <c r="G43" s="48"/>
      <c r="H43" s="48"/>
      <c r="I43" s="48"/>
      <c r="J43" s="48"/>
      <c r="K43" s="48"/>
      <c r="L43" s="48"/>
      <c r="M43" s="48"/>
      <c r="N43" s="45"/>
      <c r="O43" s="45"/>
      <c r="P43" s="45" t="s">
        <v>128</v>
      </c>
      <c r="Q43" s="45"/>
      <c r="R43" s="48"/>
      <c r="S43" s="48"/>
      <c r="T43" s="48"/>
      <c r="U43" s="48"/>
      <c r="V43" s="48"/>
      <c r="W43" s="48"/>
      <c r="X43" s="48"/>
      <c r="Y43" s="48"/>
      <c r="Z43" s="48"/>
      <c r="AA43" s="48"/>
      <c r="AB43" s="48"/>
      <c r="AC43" s="48"/>
      <c r="AD43" s="48"/>
      <c r="AE43" s="48"/>
      <c r="AF43" s="48"/>
      <c r="AG43" s="48"/>
      <c r="AH43" s="45"/>
      <c r="AI43" s="126"/>
      <c r="AJ43" s="74"/>
    </row>
    <row r="44" spans="1:36" ht="30" customHeight="1" x14ac:dyDescent="0.25">
      <c r="A44" s="281"/>
      <c r="B44" s="33" t="s">
        <v>165</v>
      </c>
      <c r="C44" s="48"/>
      <c r="D44" s="45"/>
      <c r="E44" s="45"/>
      <c r="F44" s="45"/>
      <c r="G44" s="45"/>
      <c r="H44" s="45"/>
      <c r="I44" s="45"/>
      <c r="J44" s="45"/>
      <c r="K44" s="45"/>
      <c r="L44" s="45"/>
      <c r="M44" s="45"/>
      <c r="N44" s="45"/>
      <c r="O44" s="45"/>
      <c r="P44" s="45" t="s">
        <v>128</v>
      </c>
      <c r="Q44" s="45"/>
      <c r="R44" s="45"/>
      <c r="S44" s="45"/>
      <c r="T44" s="45"/>
      <c r="U44" s="45"/>
      <c r="V44" s="45"/>
      <c r="W44" s="45"/>
      <c r="X44" s="45"/>
      <c r="Y44" s="45"/>
      <c r="Z44" s="45"/>
      <c r="AA44" s="45"/>
      <c r="AB44" s="45"/>
      <c r="AC44" s="45"/>
      <c r="AD44" s="45"/>
      <c r="AE44" s="45"/>
      <c r="AF44" s="45"/>
      <c r="AG44" s="45"/>
      <c r="AH44" s="45"/>
      <c r="AI44" s="126"/>
      <c r="AJ44" s="74"/>
    </row>
    <row r="45" spans="1:36" ht="30" customHeight="1" x14ac:dyDescent="0.25">
      <c r="A45" s="281"/>
      <c r="B45" s="33" t="s">
        <v>166</v>
      </c>
      <c r="C45" s="48"/>
      <c r="D45" s="45"/>
      <c r="E45" s="45"/>
      <c r="F45" s="45"/>
      <c r="G45" s="45"/>
      <c r="H45" s="45"/>
      <c r="I45" s="45"/>
      <c r="J45" s="45"/>
      <c r="K45" s="45"/>
      <c r="L45" s="45"/>
      <c r="M45" s="45"/>
      <c r="N45" s="45"/>
      <c r="O45" s="45"/>
      <c r="P45" s="45" t="s">
        <v>128</v>
      </c>
      <c r="Q45" s="45"/>
      <c r="R45" s="45"/>
      <c r="S45" s="45"/>
      <c r="T45" s="45"/>
      <c r="U45" s="45"/>
      <c r="V45" s="45"/>
      <c r="W45" s="45"/>
      <c r="X45" s="45"/>
      <c r="Y45" s="45"/>
      <c r="Z45" s="45"/>
      <c r="AA45" s="45"/>
      <c r="AB45" s="45"/>
      <c r="AC45" s="45"/>
      <c r="AD45" s="45"/>
      <c r="AE45" s="45"/>
      <c r="AF45" s="45"/>
      <c r="AG45" s="45"/>
      <c r="AH45" s="45"/>
      <c r="AI45" s="126"/>
      <c r="AJ45" s="74"/>
    </row>
    <row r="46" spans="1:36" ht="30" customHeight="1" x14ac:dyDescent="0.25">
      <c r="A46" s="281"/>
      <c r="B46" s="33" t="s">
        <v>167</v>
      </c>
      <c r="C46" s="48"/>
      <c r="D46" s="45"/>
      <c r="E46" s="45"/>
      <c r="F46" s="45"/>
      <c r="G46" s="45"/>
      <c r="H46" s="45"/>
      <c r="I46" s="45"/>
      <c r="J46" s="45"/>
      <c r="K46" s="45"/>
      <c r="L46" s="45"/>
      <c r="M46" s="45"/>
      <c r="N46" s="45"/>
      <c r="O46" s="45"/>
      <c r="P46" s="45" t="s">
        <v>128</v>
      </c>
      <c r="Q46" s="45"/>
      <c r="R46" s="45"/>
      <c r="S46" s="45"/>
      <c r="T46" s="45"/>
      <c r="U46" s="45"/>
      <c r="V46" s="45"/>
      <c r="W46" s="45"/>
      <c r="X46" s="45"/>
      <c r="Y46" s="45"/>
      <c r="Z46" s="45"/>
      <c r="AA46" s="45"/>
      <c r="AB46" s="45"/>
      <c r="AC46" s="45"/>
      <c r="AD46" s="45"/>
      <c r="AE46" s="45"/>
      <c r="AF46" s="45"/>
      <c r="AG46" s="45"/>
      <c r="AH46" s="45"/>
      <c r="AI46" s="126"/>
      <c r="AJ46" s="74"/>
    </row>
    <row r="47" spans="1:36" ht="30" customHeight="1" x14ac:dyDescent="0.25">
      <c r="A47" s="281"/>
      <c r="B47" s="33" t="s">
        <v>168</v>
      </c>
      <c r="C47" s="48"/>
      <c r="D47" s="45"/>
      <c r="E47" s="45"/>
      <c r="F47" s="45"/>
      <c r="G47" s="45"/>
      <c r="H47" s="45"/>
      <c r="I47" s="45"/>
      <c r="J47" s="45"/>
      <c r="K47" s="45"/>
      <c r="L47" s="45"/>
      <c r="M47" s="45"/>
      <c r="N47" s="45"/>
      <c r="O47" s="45"/>
      <c r="P47" s="45" t="s">
        <v>128</v>
      </c>
      <c r="Q47" s="45"/>
      <c r="R47" s="45"/>
      <c r="S47" s="45"/>
      <c r="T47" s="45"/>
      <c r="U47" s="45"/>
      <c r="V47" s="45"/>
      <c r="W47" s="45"/>
      <c r="X47" s="45"/>
      <c r="Y47" s="45"/>
      <c r="Z47" s="45"/>
      <c r="AA47" s="45"/>
      <c r="AB47" s="45"/>
      <c r="AC47" s="45"/>
      <c r="AD47" s="45"/>
      <c r="AE47" s="45"/>
      <c r="AF47" s="45"/>
      <c r="AG47" s="45"/>
      <c r="AH47" s="45"/>
      <c r="AI47" s="126"/>
      <c r="AJ47" s="74"/>
    </row>
    <row r="48" spans="1:36" ht="30" customHeight="1" x14ac:dyDescent="0.25">
      <c r="A48" s="281"/>
      <c r="B48" s="33" t="s">
        <v>169</v>
      </c>
      <c r="C48" s="48"/>
      <c r="D48" s="45"/>
      <c r="E48" s="45"/>
      <c r="F48" s="45"/>
      <c r="G48" s="45"/>
      <c r="H48" s="45"/>
      <c r="I48" s="45"/>
      <c r="J48" s="45"/>
      <c r="K48" s="45"/>
      <c r="L48" s="45"/>
      <c r="M48" s="45"/>
      <c r="N48" s="45"/>
      <c r="O48" s="45"/>
      <c r="P48" s="45" t="s">
        <v>128</v>
      </c>
      <c r="Q48" s="45"/>
      <c r="R48" s="45"/>
      <c r="S48" s="45"/>
      <c r="T48" s="45"/>
      <c r="U48" s="45"/>
      <c r="V48" s="45"/>
      <c r="W48" s="45"/>
      <c r="X48" s="45"/>
      <c r="Y48" s="45"/>
      <c r="Z48" s="45"/>
      <c r="AA48" s="45"/>
      <c r="AB48" s="45"/>
      <c r="AC48" s="45"/>
      <c r="AD48" s="45"/>
      <c r="AE48" s="45"/>
      <c r="AF48" s="45"/>
      <c r="AG48" s="45"/>
      <c r="AH48" s="45"/>
      <c r="AI48" s="126"/>
      <c r="AJ48" s="74"/>
    </row>
    <row r="49" spans="1:36" ht="30" customHeight="1" x14ac:dyDescent="0.25">
      <c r="A49" s="281"/>
      <c r="B49" s="33" t="s">
        <v>170</v>
      </c>
      <c r="C49" s="48" t="s">
        <v>162</v>
      </c>
      <c r="D49" s="45"/>
      <c r="E49" s="45"/>
      <c r="F49" s="45"/>
      <c r="G49" s="45"/>
      <c r="H49" s="45"/>
      <c r="I49" s="45"/>
      <c r="J49" s="45"/>
      <c r="K49" s="45"/>
      <c r="L49" s="45"/>
      <c r="M49" s="45"/>
      <c r="N49" s="45"/>
      <c r="O49" s="45"/>
      <c r="P49" s="45" t="s">
        <v>128</v>
      </c>
      <c r="Q49" s="45"/>
      <c r="R49" s="45"/>
      <c r="S49" s="45"/>
      <c r="T49" s="45"/>
      <c r="U49" s="45"/>
      <c r="V49" s="45"/>
      <c r="W49" s="45"/>
      <c r="X49" s="45"/>
      <c r="Y49" s="45"/>
      <c r="Z49" s="45"/>
      <c r="AA49" s="45"/>
      <c r="AB49" s="45"/>
      <c r="AC49" s="45"/>
      <c r="AD49" s="45"/>
      <c r="AE49" s="45"/>
      <c r="AF49" s="45"/>
      <c r="AG49" s="45"/>
      <c r="AH49" s="45"/>
      <c r="AI49" s="126"/>
      <c r="AJ49" s="74"/>
    </row>
    <row r="50" spans="1:36" ht="30" customHeight="1" x14ac:dyDescent="0.25">
      <c r="A50" s="281"/>
      <c r="B50" s="33" t="s">
        <v>171</v>
      </c>
      <c r="C50" s="48"/>
      <c r="D50" s="45"/>
      <c r="E50" s="45"/>
      <c r="F50" s="45"/>
      <c r="G50" s="45"/>
      <c r="H50" s="45"/>
      <c r="I50" s="45"/>
      <c r="J50" s="45"/>
      <c r="K50" s="45"/>
      <c r="L50" s="45"/>
      <c r="M50" s="45"/>
      <c r="N50" s="45"/>
      <c r="O50" s="45"/>
      <c r="P50" s="45" t="s">
        <v>128</v>
      </c>
      <c r="Q50" s="45"/>
      <c r="R50" s="45"/>
      <c r="S50" s="45"/>
      <c r="T50" s="45"/>
      <c r="U50" s="45"/>
      <c r="V50" s="45"/>
      <c r="W50" s="45"/>
      <c r="X50" s="45"/>
      <c r="Y50" s="45"/>
      <c r="Z50" s="45"/>
      <c r="AA50" s="45"/>
      <c r="AB50" s="45"/>
      <c r="AC50" s="45"/>
      <c r="AD50" s="45"/>
      <c r="AE50" s="45"/>
      <c r="AF50" s="45"/>
      <c r="AG50" s="45"/>
      <c r="AH50" s="45"/>
      <c r="AI50" s="126"/>
      <c r="AJ50" s="74"/>
    </row>
    <row r="51" spans="1:36" ht="30" customHeight="1" x14ac:dyDescent="0.25">
      <c r="A51" s="281"/>
      <c r="B51" s="33" t="s">
        <v>172</v>
      </c>
      <c r="C51" s="48"/>
      <c r="D51" s="45"/>
      <c r="E51" s="45"/>
      <c r="F51" s="45"/>
      <c r="G51" s="45"/>
      <c r="H51" s="45"/>
      <c r="I51" s="45"/>
      <c r="J51" s="45"/>
      <c r="K51" s="45"/>
      <c r="L51" s="45"/>
      <c r="M51" s="45"/>
      <c r="N51" s="45"/>
      <c r="O51" s="45"/>
      <c r="P51" s="45" t="s">
        <v>128</v>
      </c>
      <c r="Q51" s="45"/>
      <c r="R51" s="45"/>
      <c r="S51" s="45"/>
      <c r="T51" s="45"/>
      <c r="U51" s="45"/>
      <c r="V51" s="45"/>
      <c r="W51" s="45"/>
      <c r="X51" s="45"/>
      <c r="Y51" s="45"/>
      <c r="Z51" s="45"/>
      <c r="AA51" s="45"/>
      <c r="AB51" s="45"/>
      <c r="AC51" s="45"/>
      <c r="AD51" s="45"/>
      <c r="AE51" s="45"/>
      <c r="AF51" s="45"/>
      <c r="AG51" s="45"/>
      <c r="AH51" s="45"/>
      <c r="AI51" s="126"/>
      <c r="AJ51" s="74"/>
    </row>
    <row r="52" spans="1:36" ht="30" customHeight="1" x14ac:dyDescent="0.25">
      <c r="A52" s="281"/>
      <c r="B52" s="33" t="s">
        <v>173</v>
      </c>
      <c r="C52" s="48"/>
      <c r="D52" s="45"/>
      <c r="E52" s="45"/>
      <c r="F52" s="45"/>
      <c r="G52" s="45"/>
      <c r="H52" s="45"/>
      <c r="I52" s="45"/>
      <c r="J52" s="45"/>
      <c r="K52" s="45"/>
      <c r="L52" s="45"/>
      <c r="M52" s="45"/>
      <c r="N52" s="45"/>
      <c r="O52" s="45"/>
      <c r="P52" s="45" t="s">
        <v>128</v>
      </c>
      <c r="Q52" s="45"/>
      <c r="R52" s="45"/>
      <c r="S52" s="45"/>
      <c r="T52" s="45"/>
      <c r="U52" s="45"/>
      <c r="V52" s="45"/>
      <c r="W52" s="45"/>
      <c r="X52" s="45"/>
      <c r="Y52" s="45"/>
      <c r="Z52" s="45"/>
      <c r="AA52" s="45"/>
      <c r="AB52" s="45"/>
      <c r="AC52" s="45"/>
      <c r="AD52" s="45"/>
      <c r="AE52" s="45"/>
      <c r="AF52" s="45"/>
      <c r="AG52" s="45"/>
      <c r="AH52" s="45"/>
      <c r="AI52" s="126"/>
      <c r="AJ52" s="74"/>
    </row>
    <row r="53" spans="1:36" ht="30" customHeight="1" x14ac:dyDescent="0.25">
      <c r="A53" s="281"/>
      <c r="B53" s="33" t="s">
        <v>174</v>
      </c>
      <c r="C53" s="48"/>
      <c r="D53" s="45"/>
      <c r="E53" s="45"/>
      <c r="F53" s="45"/>
      <c r="G53" s="45"/>
      <c r="H53" s="45"/>
      <c r="I53" s="45"/>
      <c r="J53" s="45"/>
      <c r="K53" s="45"/>
      <c r="L53" s="45"/>
      <c r="M53" s="45"/>
      <c r="N53" s="45"/>
      <c r="O53" s="45"/>
      <c r="P53" s="45" t="s">
        <v>128</v>
      </c>
      <c r="Q53" s="45"/>
      <c r="R53" s="45"/>
      <c r="S53" s="45"/>
      <c r="T53" s="45"/>
      <c r="U53" s="45"/>
      <c r="V53" s="45"/>
      <c r="W53" s="45"/>
      <c r="X53" s="45"/>
      <c r="Y53" s="45"/>
      <c r="Z53" s="45"/>
      <c r="AA53" s="45"/>
      <c r="AB53" s="45"/>
      <c r="AC53" s="45"/>
      <c r="AD53" s="45"/>
      <c r="AE53" s="45"/>
      <c r="AF53" s="45"/>
      <c r="AG53" s="45"/>
      <c r="AH53" s="45"/>
      <c r="AI53" s="126"/>
      <c r="AJ53" s="74"/>
    </row>
    <row r="54" spans="1:36" ht="30" customHeight="1" x14ac:dyDescent="0.25">
      <c r="A54" s="281"/>
      <c r="B54" s="33" t="s">
        <v>175</v>
      </c>
      <c r="C54" s="48"/>
      <c r="D54" s="45"/>
      <c r="E54" s="45"/>
      <c r="F54" s="45"/>
      <c r="G54" s="45"/>
      <c r="H54" s="45"/>
      <c r="I54" s="45"/>
      <c r="J54" s="45"/>
      <c r="K54" s="45"/>
      <c r="L54" s="45"/>
      <c r="M54" s="45"/>
      <c r="N54" s="45"/>
      <c r="O54" s="45"/>
      <c r="P54" s="45" t="s">
        <v>128</v>
      </c>
      <c r="Q54" s="45"/>
      <c r="R54" s="45"/>
      <c r="S54" s="45"/>
      <c r="T54" s="45"/>
      <c r="U54" s="45"/>
      <c r="V54" s="45"/>
      <c r="W54" s="45"/>
      <c r="X54" s="45"/>
      <c r="Y54" s="45"/>
      <c r="Z54" s="45"/>
      <c r="AA54" s="45"/>
      <c r="AB54" s="45"/>
      <c r="AC54" s="45"/>
      <c r="AD54" s="45"/>
      <c r="AE54" s="45"/>
      <c r="AF54" s="45"/>
      <c r="AG54" s="45"/>
      <c r="AH54" s="45"/>
      <c r="AI54" s="126"/>
      <c r="AJ54" s="74"/>
    </row>
    <row r="55" spans="1:36" ht="30" customHeight="1" x14ac:dyDescent="0.25">
      <c r="A55" s="282"/>
      <c r="B55" s="33" t="s">
        <v>176</v>
      </c>
      <c r="C55" s="48"/>
      <c r="D55" s="45"/>
      <c r="E55" s="45"/>
      <c r="F55" s="45"/>
      <c r="G55" s="45"/>
      <c r="H55" s="45"/>
      <c r="I55" s="45"/>
      <c r="J55" s="45"/>
      <c r="K55" s="45"/>
      <c r="L55" s="45"/>
      <c r="M55" s="45"/>
      <c r="N55" s="45"/>
      <c r="O55" s="45"/>
      <c r="P55" s="45" t="s">
        <v>128</v>
      </c>
      <c r="Q55" s="45"/>
      <c r="R55" s="45"/>
      <c r="S55" s="45"/>
      <c r="T55" s="45"/>
      <c r="U55" s="45"/>
      <c r="V55" s="45"/>
      <c r="W55" s="45"/>
      <c r="X55" s="45"/>
      <c r="Y55" s="45"/>
      <c r="Z55" s="45"/>
      <c r="AA55" s="45"/>
      <c r="AB55" s="45"/>
      <c r="AC55" s="45"/>
      <c r="AD55" s="45"/>
      <c r="AE55" s="45"/>
      <c r="AF55" s="45"/>
      <c r="AG55" s="45"/>
      <c r="AH55" s="45"/>
      <c r="AI55" s="126"/>
      <c r="AJ55" s="74"/>
    </row>
    <row r="56" spans="1:36" ht="30" customHeight="1" x14ac:dyDescent="0.25">
      <c r="A56" s="280" t="s">
        <v>177</v>
      </c>
      <c r="B56" s="33" t="s">
        <v>178</v>
      </c>
      <c r="C56" s="48" t="s">
        <v>179</v>
      </c>
      <c r="D56" s="48"/>
      <c r="E56" s="48"/>
      <c r="F56" s="48"/>
      <c r="G56" s="48"/>
      <c r="H56" s="48"/>
      <c r="I56" s="48"/>
      <c r="J56" s="48"/>
      <c r="K56" s="48"/>
      <c r="L56" s="48"/>
      <c r="M56" s="48"/>
      <c r="N56" s="45"/>
      <c r="O56" s="45"/>
      <c r="P56" s="45" t="s">
        <v>128</v>
      </c>
      <c r="Q56" s="45"/>
      <c r="R56" s="48"/>
      <c r="S56" s="48"/>
      <c r="T56" s="48"/>
      <c r="U56" s="48"/>
      <c r="V56" s="48"/>
      <c r="W56" s="48"/>
      <c r="X56" s="48"/>
      <c r="Y56" s="48"/>
      <c r="Z56" s="48"/>
      <c r="AA56" s="48"/>
      <c r="AB56" s="48"/>
      <c r="AC56" s="48"/>
      <c r="AD56" s="48"/>
      <c r="AE56" s="48"/>
      <c r="AF56" s="48"/>
      <c r="AG56" s="48"/>
      <c r="AH56" s="45"/>
      <c r="AI56" s="126"/>
      <c r="AJ56" s="74"/>
    </row>
    <row r="57" spans="1:36" ht="30" customHeight="1" x14ac:dyDescent="0.25">
      <c r="A57" s="281"/>
      <c r="B57" s="33" t="s">
        <v>180</v>
      </c>
      <c r="C57" s="48" t="s">
        <v>179</v>
      </c>
      <c r="D57" s="48"/>
      <c r="E57" s="48"/>
      <c r="F57" s="48"/>
      <c r="G57" s="48"/>
      <c r="H57" s="48"/>
      <c r="I57" s="48"/>
      <c r="J57" s="48"/>
      <c r="K57" s="48"/>
      <c r="L57" s="48"/>
      <c r="M57" s="48"/>
      <c r="N57" s="45"/>
      <c r="O57" s="45"/>
      <c r="P57" s="45" t="s">
        <v>128</v>
      </c>
      <c r="Q57" s="45"/>
      <c r="R57" s="48"/>
      <c r="S57" s="48"/>
      <c r="T57" s="48"/>
      <c r="U57" s="48"/>
      <c r="V57" s="48"/>
      <c r="W57" s="48"/>
      <c r="X57" s="48"/>
      <c r="Y57" s="48"/>
      <c r="Z57" s="48"/>
      <c r="AA57" s="48"/>
      <c r="AB57" s="48"/>
      <c r="AC57" s="48"/>
      <c r="AD57" s="48"/>
      <c r="AE57" s="48"/>
      <c r="AF57" s="48"/>
      <c r="AG57" s="48"/>
      <c r="AH57" s="45"/>
      <c r="AI57" s="126"/>
      <c r="AJ57" s="74"/>
    </row>
    <row r="58" spans="1:36" ht="30" customHeight="1" x14ac:dyDescent="0.25">
      <c r="A58" s="281"/>
      <c r="B58" s="33" t="s">
        <v>181</v>
      </c>
      <c r="C58" s="48"/>
      <c r="D58" s="48"/>
      <c r="E58" s="48"/>
      <c r="F58" s="48"/>
      <c r="G58" s="48"/>
      <c r="H58" s="48"/>
      <c r="I58" s="48"/>
      <c r="J58" s="48"/>
      <c r="K58" s="48"/>
      <c r="L58" s="48"/>
      <c r="M58" s="48"/>
      <c r="N58" s="45"/>
      <c r="O58" s="45"/>
      <c r="P58" s="45" t="s">
        <v>128</v>
      </c>
      <c r="Q58" s="45"/>
      <c r="R58" s="48"/>
      <c r="S58" s="48"/>
      <c r="T58" s="48"/>
      <c r="U58" s="48"/>
      <c r="V58" s="48"/>
      <c r="W58" s="48"/>
      <c r="X58" s="48"/>
      <c r="Y58" s="48"/>
      <c r="Z58" s="48"/>
      <c r="AA58" s="48"/>
      <c r="AB58" s="48"/>
      <c r="AC58" s="48"/>
      <c r="AD58" s="48"/>
      <c r="AE58" s="48"/>
      <c r="AF58" s="48"/>
      <c r="AG58" s="48"/>
      <c r="AH58" s="45"/>
      <c r="AI58" s="126"/>
      <c r="AJ58" s="74"/>
    </row>
    <row r="59" spans="1:36" ht="30" customHeight="1" x14ac:dyDescent="0.25">
      <c r="A59" s="281"/>
      <c r="B59" s="33" t="s">
        <v>182</v>
      </c>
      <c r="C59" s="48"/>
      <c r="D59" s="48"/>
      <c r="E59" s="48"/>
      <c r="F59" s="48"/>
      <c r="G59" s="48"/>
      <c r="H59" s="48"/>
      <c r="I59" s="48"/>
      <c r="J59" s="48"/>
      <c r="K59" s="48"/>
      <c r="L59" s="48"/>
      <c r="M59" s="48"/>
      <c r="N59" s="45"/>
      <c r="O59" s="45"/>
      <c r="P59" s="45" t="s">
        <v>128</v>
      </c>
      <c r="Q59" s="45"/>
      <c r="R59" s="48"/>
      <c r="S59" s="48"/>
      <c r="T59" s="48"/>
      <c r="U59" s="48"/>
      <c r="V59" s="48"/>
      <c r="W59" s="48"/>
      <c r="X59" s="48"/>
      <c r="Y59" s="48"/>
      <c r="Z59" s="48"/>
      <c r="AA59" s="48"/>
      <c r="AB59" s="48"/>
      <c r="AC59" s="48"/>
      <c r="AD59" s="48"/>
      <c r="AE59" s="48"/>
      <c r="AF59" s="48"/>
      <c r="AG59" s="48"/>
      <c r="AH59" s="45"/>
      <c r="AI59" s="126"/>
      <c r="AJ59" s="74"/>
    </row>
    <row r="60" spans="1:36" ht="30" customHeight="1" x14ac:dyDescent="0.25">
      <c r="A60" s="281"/>
      <c r="B60" s="33" t="s">
        <v>183</v>
      </c>
      <c r="C60" s="48"/>
      <c r="D60" s="48"/>
      <c r="E60" s="48"/>
      <c r="F60" s="48"/>
      <c r="G60" s="48"/>
      <c r="H60" s="48"/>
      <c r="I60" s="48"/>
      <c r="J60" s="48"/>
      <c r="K60" s="48"/>
      <c r="L60" s="48"/>
      <c r="M60" s="48"/>
      <c r="N60" s="45"/>
      <c r="O60" s="45"/>
      <c r="P60" s="45" t="s">
        <v>128</v>
      </c>
      <c r="Q60" s="45"/>
      <c r="R60" s="48"/>
      <c r="S60" s="48"/>
      <c r="T60" s="48"/>
      <c r="U60" s="48"/>
      <c r="V60" s="48"/>
      <c r="W60" s="48"/>
      <c r="X60" s="48"/>
      <c r="Y60" s="48"/>
      <c r="Z60" s="48"/>
      <c r="AA60" s="48"/>
      <c r="AB60" s="48"/>
      <c r="AC60" s="48"/>
      <c r="AD60" s="48"/>
      <c r="AE60" s="48"/>
      <c r="AF60" s="48"/>
      <c r="AG60" s="48"/>
      <c r="AH60" s="45"/>
      <c r="AI60" s="126"/>
      <c r="AJ60" s="74"/>
    </row>
    <row r="61" spans="1:36" ht="30" customHeight="1" x14ac:dyDescent="0.25">
      <c r="A61" s="281"/>
      <c r="B61" s="33" t="s">
        <v>184</v>
      </c>
      <c r="C61" s="48"/>
      <c r="D61" s="48"/>
      <c r="E61" s="48"/>
      <c r="F61" s="48"/>
      <c r="G61" s="48"/>
      <c r="H61" s="48"/>
      <c r="I61" s="48"/>
      <c r="J61" s="48"/>
      <c r="K61" s="48"/>
      <c r="L61" s="48"/>
      <c r="M61" s="48"/>
      <c r="N61" s="45"/>
      <c r="O61" s="45"/>
      <c r="P61" s="45" t="s">
        <v>128</v>
      </c>
      <c r="Q61" s="45"/>
      <c r="R61" s="48"/>
      <c r="S61" s="48"/>
      <c r="T61" s="48"/>
      <c r="U61" s="48"/>
      <c r="V61" s="48"/>
      <c r="W61" s="48"/>
      <c r="X61" s="48"/>
      <c r="Y61" s="48"/>
      <c r="Z61" s="48"/>
      <c r="AA61" s="48"/>
      <c r="AB61" s="48"/>
      <c r="AC61" s="48"/>
      <c r="AD61" s="48"/>
      <c r="AE61" s="48"/>
      <c r="AF61" s="48"/>
      <c r="AG61" s="48"/>
      <c r="AH61" s="45"/>
      <c r="AI61" s="126"/>
      <c r="AJ61" s="74"/>
    </row>
    <row r="62" spans="1:36" ht="30" customHeight="1" x14ac:dyDescent="0.25">
      <c r="A62" s="281"/>
      <c r="B62" s="33" t="s">
        <v>185</v>
      </c>
      <c r="C62" s="48"/>
      <c r="D62" s="48"/>
      <c r="E62" s="48"/>
      <c r="F62" s="48"/>
      <c r="G62" s="48"/>
      <c r="H62" s="48"/>
      <c r="I62" s="48"/>
      <c r="J62" s="48"/>
      <c r="K62" s="48"/>
      <c r="L62" s="48"/>
      <c r="M62" s="48"/>
      <c r="N62" s="45"/>
      <c r="O62" s="45"/>
      <c r="P62" s="45" t="s">
        <v>128</v>
      </c>
      <c r="Q62" s="45"/>
      <c r="R62" s="48"/>
      <c r="S62" s="48"/>
      <c r="T62" s="48"/>
      <c r="U62" s="48"/>
      <c r="V62" s="48"/>
      <c r="W62" s="48"/>
      <c r="X62" s="48"/>
      <c r="Y62" s="48"/>
      <c r="Z62" s="48"/>
      <c r="AA62" s="48"/>
      <c r="AB62" s="48"/>
      <c r="AC62" s="48"/>
      <c r="AD62" s="48"/>
      <c r="AE62" s="48"/>
      <c r="AF62" s="48"/>
      <c r="AG62" s="48"/>
      <c r="AH62" s="45"/>
      <c r="AI62" s="126"/>
      <c r="AJ62" s="74"/>
    </row>
    <row r="63" spans="1:36" ht="30" customHeight="1" x14ac:dyDescent="0.25">
      <c r="A63" s="281"/>
      <c r="B63" s="33" t="s">
        <v>186</v>
      </c>
      <c r="C63" s="48" t="s">
        <v>179</v>
      </c>
      <c r="D63" s="48"/>
      <c r="E63" s="48"/>
      <c r="F63" s="48"/>
      <c r="G63" s="48"/>
      <c r="H63" s="48"/>
      <c r="I63" s="48"/>
      <c r="J63" s="48"/>
      <c r="K63" s="48"/>
      <c r="L63" s="48"/>
      <c r="M63" s="48"/>
      <c r="N63" s="45"/>
      <c r="O63" s="45"/>
      <c r="P63" s="45" t="s">
        <v>128</v>
      </c>
      <c r="Q63" s="45"/>
      <c r="R63" s="48"/>
      <c r="S63" s="48"/>
      <c r="T63" s="48"/>
      <c r="U63" s="48"/>
      <c r="V63" s="48"/>
      <c r="W63" s="48"/>
      <c r="X63" s="48"/>
      <c r="Y63" s="48"/>
      <c r="Z63" s="48"/>
      <c r="AA63" s="48"/>
      <c r="AB63" s="48"/>
      <c r="AC63" s="48"/>
      <c r="AD63" s="48"/>
      <c r="AE63" s="48"/>
      <c r="AF63" s="48"/>
      <c r="AG63" s="48"/>
      <c r="AH63" s="45"/>
      <c r="AI63" s="126"/>
      <c r="AJ63" s="74"/>
    </row>
    <row r="64" spans="1:36" ht="30" customHeight="1" x14ac:dyDescent="0.25">
      <c r="A64" s="281"/>
      <c r="B64" s="33" t="s">
        <v>187</v>
      </c>
      <c r="C64" s="45" t="s">
        <v>179</v>
      </c>
      <c r="D64" s="45"/>
      <c r="E64" s="45"/>
      <c r="F64" s="45"/>
      <c r="G64" s="45"/>
      <c r="H64" s="45"/>
      <c r="I64" s="45"/>
      <c r="J64" s="45"/>
      <c r="K64" s="45"/>
      <c r="L64" s="45"/>
      <c r="M64" s="45"/>
      <c r="N64" s="45"/>
      <c r="O64" s="45"/>
      <c r="P64" s="45" t="s">
        <v>128</v>
      </c>
      <c r="Q64" s="45"/>
      <c r="R64" s="45"/>
      <c r="S64" s="45"/>
      <c r="T64" s="45"/>
      <c r="U64" s="45"/>
      <c r="V64" s="45"/>
      <c r="W64" s="45"/>
      <c r="X64" s="45"/>
      <c r="Y64" s="45"/>
      <c r="Z64" s="45"/>
      <c r="AA64" s="45"/>
      <c r="AB64" s="45"/>
      <c r="AC64" s="45"/>
      <c r="AD64" s="45"/>
      <c r="AE64" s="45"/>
      <c r="AF64" s="45"/>
      <c r="AG64" s="45"/>
      <c r="AH64" s="45"/>
      <c r="AI64" s="126"/>
      <c r="AJ64" s="74"/>
    </row>
    <row r="65" spans="1:36" ht="30" customHeight="1" x14ac:dyDescent="0.25">
      <c r="A65" s="281"/>
      <c r="B65" s="33" t="s">
        <v>188</v>
      </c>
      <c r="C65" s="45"/>
      <c r="D65" s="45"/>
      <c r="E65" s="45"/>
      <c r="F65" s="45"/>
      <c r="G65" s="45"/>
      <c r="H65" s="45"/>
      <c r="I65" s="45"/>
      <c r="J65" s="45"/>
      <c r="K65" s="45"/>
      <c r="L65" s="45"/>
      <c r="M65" s="45"/>
      <c r="N65" s="45"/>
      <c r="O65" s="45"/>
      <c r="P65" s="45" t="s">
        <v>128</v>
      </c>
      <c r="Q65" s="45"/>
      <c r="R65" s="45"/>
      <c r="S65" s="45"/>
      <c r="T65" s="45"/>
      <c r="U65" s="45"/>
      <c r="V65" s="45"/>
      <c r="W65" s="45"/>
      <c r="X65" s="45"/>
      <c r="Y65" s="45"/>
      <c r="Z65" s="45"/>
      <c r="AA65" s="45"/>
      <c r="AB65" s="45"/>
      <c r="AC65" s="45"/>
      <c r="AD65" s="45"/>
      <c r="AE65" s="45"/>
      <c r="AF65" s="45"/>
      <c r="AG65" s="45"/>
      <c r="AH65" s="45"/>
      <c r="AI65" s="126"/>
      <c r="AJ65" s="74"/>
    </row>
    <row r="66" spans="1:36" ht="30" customHeight="1" x14ac:dyDescent="0.25">
      <c r="A66" s="281"/>
      <c r="B66" s="33" t="s">
        <v>189</v>
      </c>
      <c r="C66" s="45"/>
      <c r="D66" s="45"/>
      <c r="E66" s="45"/>
      <c r="F66" s="45"/>
      <c r="G66" s="45"/>
      <c r="H66" s="45"/>
      <c r="I66" s="45"/>
      <c r="J66" s="45"/>
      <c r="K66" s="45"/>
      <c r="L66" s="45"/>
      <c r="M66" s="45"/>
      <c r="N66" s="45"/>
      <c r="O66" s="45"/>
      <c r="P66" s="45" t="s">
        <v>128</v>
      </c>
      <c r="Q66" s="45"/>
      <c r="R66" s="45"/>
      <c r="S66" s="45"/>
      <c r="T66" s="45"/>
      <c r="U66" s="45"/>
      <c r="V66" s="45"/>
      <c r="W66" s="45"/>
      <c r="X66" s="45"/>
      <c r="Y66" s="45"/>
      <c r="Z66" s="45"/>
      <c r="AA66" s="45"/>
      <c r="AB66" s="45"/>
      <c r="AC66" s="45"/>
      <c r="AD66" s="45"/>
      <c r="AE66" s="45"/>
      <c r="AF66" s="45"/>
      <c r="AG66" s="45"/>
      <c r="AH66" s="45"/>
      <c r="AI66" s="126"/>
      <c r="AJ66" s="74"/>
    </row>
    <row r="67" spans="1:36" ht="30" customHeight="1" x14ac:dyDescent="0.25">
      <c r="A67" s="281"/>
      <c r="B67" s="33" t="s">
        <v>190</v>
      </c>
      <c r="C67" s="45"/>
      <c r="D67" s="45"/>
      <c r="E67" s="45"/>
      <c r="F67" s="45"/>
      <c r="G67" s="45"/>
      <c r="H67" s="45"/>
      <c r="I67" s="45"/>
      <c r="J67" s="45"/>
      <c r="K67" s="45"/>
      <c r="L67" s="45"/>
      <c r="M67" s="45"/>
      <c r="N67" s="45"/>
      <c r="O67" s="45"/>
      <c r="P67" s="45" t="s">
        <v>128</v>
      </c>
      <c r="Q67" s="45"/>
      <c r="R67" s="45"/>
      <c r="S67" s="45"/>
      <c r="T67" s="45"/>
      <c r="U67" s="45"/>
      <c r="V67" s="45"/>
      <c r="W67" s="45"/>
      <c r="X67" s="45"/>
      <c r="Y67" s="45"/>
      <c r="Z67" s="45"/>
      <c r="AA67" s="45"/>
      <c r="AB67" s="45"/>
      <c r="AC67" s="45"/>
      <c r="AD67" s="45"/>
      <c r="AE67" s="45"/>
      <c r="AF67" s="45"/>
      <c r="AG67" s="45"/>
      <c r="AH67" s="45"/>
      <c r="AI67" s="126"/>
      <c r="AJ67" s="74"/>
    </row>
    <row r="68" spans="1:36" ht="30" customHeight="1" x14ac:dyDescent="0.25">
      <c r="A68" s="281"/>
      <c r="B68" s="33" t="s">
        <v>191</v>
      </c>
      <c r="C68" s="45"/>
      <c r="D68" s="45"/>
      <c r="E68" s="45"/>
      <c r="F68" s="45"/>
      <c r="G68" s="45"/>
      <c r="H68" s="45"/>
      <c r="I68" s="45"/>
      <c r="J68" s="45"/>
      <c r="K68" s="45"/>
      <c r="L68" s="45"/>
      <c r="M68" s="45"/>
      <c r="N68" s="45"/>
      <c r="O68" s="45"/>
      <c r="P68" s="45" t="s">
        <v>128</v>
      </c>
      <c r="Q68" s="45"/>
      <c r="R68" s="45"/>
      <c r="S68" s="45"/>
      <c r="T68" s="45"/>
      <c r="U68" s="45"/>
      <c r="V68" s="45"/>
      <c r="W68" s="45"/>
      <c r="X68" s="45"/>
      <c r="Y68" s="45"/>
      <c r="Z68" s="45"/>
      <c r="AA68" s="45"/>
      <c r="AB68" s="45"/>
      <c r="AC68" s="45"/>
      <c r="AD68" s="45"/>
      <c r="AE68" s="45"/>
      <c r="AF68" s="45"/>
      <c r="AG68" s="45"/>
      <c r="AH68" s="45"/>
      <c r="AI68" s="126"/>
      <c r="AJ68" s="74"/>
    </row>
    <row r="69" spans="1:36" ht="30" customHeight="1" x14ac:dyDescent="0.25">
      <c r="A69" s="281"/>
      <c r="B69" s="33" t="s">
        <v>192</v>
      </c>
      <c r="C69" s="45"/>
      <c r="D69" s="45"/>
      <c r="E69" s="45"/>
      <c r="F69" s="45"/>
      <c r="G69" s="45"/>
      <c r="H69" s="45"/>
      <c r="I69" s="45"/>
      <c r="J69" s="45"/>
      <c r="K69" s="45"/>
      <c r="L69" s="45"/>
      <c r="M69" s="45"/>
      <c r="N69" s="45"/>
      <c r="O69" s="45"/>
      <c r="P69" s="45" t="s">
        <v>128</v>
      </c>
      <c r="Q69" s="45"/>
      <c r="R69" s="45"/>
      <c r="S69" s="45"/>
      <c r="T69" s="45"/>
      <c r="U69" s="45"/>
      <c r="V69" s="45"/>
      <c r="W69" s="45"/>
      <c r="X69" s="45"/>
      <c r="Y69" s="45"/>
      <c r="Z69" s="45"/>
      <c r="AA69" s="45"/>
      <c r="AB69" s="45"/>
      <c r="AC69" s="45"/>
      <c r="AD69" s="45"/>
      <c r="AE69" s="45"/>
      <c r="AF69" s="45"/>
      <c r="AG69" s="45"/>
      <c r="AH69" s="45"/>
      <c r="AI69" s="126"/>
      <c r="AJ69" s="74"/>
    </row>
    <row r="70" spans="1:36" ht="30" customHeight="1" x14ac:dyDescent="0.25">
      <c r="A70" s="282"/>
      <c r="B70" s="33" t="s">
        <v>193</v>
      </c>
      <c r="C70" s="45"/>
      <c r="D70" s="45"/>
      <c r="E70" s="45"/>
      <c r="F70" s="45"/>
      <c r="G70" s="45"/>
      <c r="H70" s="45"/>
      <c r="I70" s="45"/>
      <c r="J70" s="45"/>
      <c r="K70" s="45"/>
      <c r="L70" s="45"/>
      <c r="M70" s="45"/>
      <c r="N70" s="45"/>
      <c r="O70" s="45"/>
      <c r="P70" s="45" t="s">
        <v>128</v>
      </c>
      <c r="Q70" s="45"/>
      <c r="R70" s="45"/>
      <c r="S70" s="45"/>
      <c r="T70" s="45"/>
      <c r="U70" s="45"/>
      <c r="V70" s="45"/>
      <c r="W70" s="45"/>
      <c r="X70" s="45"/>
      <c r="Y70" s="45"/>
      <c r="Z70" s="45"/>
      <c r="AA70" s="45"/>
      <c r="AB70" s="45"/>
      <c r="AC70" s="45"/>
      <c r="AD70" s="45"/>
      <c r="AE70" s="45"/>
      <c r="AF70" s="45"/>
      <c r="AG70" s="45"/>
      <c r="AH70" s="45"/>
      <c r="AI70" s="126"/>
      <c r="AJ70" s="74"/>
    </row>
    <row r="71" spans="1:36" ht="30" customHeight="1" x14ac:dyDescent="0.25">
      <c r="A71" s="280" t="s">
        <v>194</v>
      </c>
      <c r="B71" s="33" t="s">
        <v>195</v>
      </c>
      <c r="C71" s="48" t="s">
        <v>196</v>
      </c>
      <c r="D71" s="48"/>
      <c r="E71" s="48"/>
      <c r="F71" s="48"/>
      <c r="G71" s="48"/>
      <c r="H71" s="48"/>
      <c r="I71" s="48"/>
      <c r="J71" s="48"/>
      <c r="K71" s="48"/>
      <c r="L71" s="48"/>
      <c r="M71" s="48"/>
      <c r="N71" s="45"/>
      <c r="O71" s="45"/>
      <c r="P71" s="45"/>
      <c r="Q71" s="45" t="s">
        <v>128</v>
      </c>
      <c r="R71" s="48"/>
      <c r="S71" s="48"/>
      <c r="T71" s="48"/>
      <c r="U71" s="48"/>
      <c r="V71" s="48"/>
      <c r="W71" s="48"/>
      <c r="X71" s="48"/>
      <c r="Y71" s="48"/>
      <c r="Z71" s="48"/>
      <c r="AA71" s="48"/>
      <c r="AB71" s="48"/>
      <c r="AC71" s="48"/>
      <c r="AD71" s="48"/>
      <c r="AE71" s="48"/>
      <c r="AF71" s="48"/>
      <c r="AG71" s="48"/>
      <c r="AH71" s="45"/>
      <c r="AI71" s="126"/>
      <c r="AJ71" s="74"/>
    </row>
    <row r="72" spans="1:36" ht="30" customHeight="1" x14ac:dyDescent="0.25">
      <c r="A72" s="281"/>
      <c r="B72" s="33" t="s">
        <v>197</v>
      </c>
      <c r="C72" s="48" t="s">
        <v>196</v>
      </c>
      <c r="D72" s="48"/>
      <c r="E72" s="48"/>
      <c r="F72" s="48"/>
      <c r="G72" s="48"/>
      <c r="H72" s="48"/>
      <c r="I72" s="48"/>
      <c r="J72" s="48"/>
      <c r="K72" s="48"/>
      <c r="L72" s="48"/>
      <c r="M72" s="48"/>
      <c r="N72" s="45"/>
      <c r="O72" s="45"/>
      <c r="P72" s="45"/>
      <c r="Q72" s="45" t="s">
        <v>128</v>
      </c>
      <c r="R72" s="48"/>
      <c r="S72" s="48"/>
      <c r="T72" s="48"/>
      <c r="U72" s="48"/>
      <c r="V72" s="48"/>
      <c r="W72" s="48"/>
      <c r="X72" s="48"/>
      <c r="Y72" s="48"/>
      <c r="Z72" s="48"/>
      <c r="AA72" s="48"/>
      <c r="AB72" s="48"/>
      <c r="AC72" s="48"/>
      <c r="AD72" s="48"/>
      <c r="AE72" s="48"/>
      <c r="AF72" s="48"/>
      <c r="AG72" s="48"/>
      <c r="AH72" s="45"/>
      <c r="AI72" s="126"/>
      <c r="AJ72" s="74"/>
    </row>
    <row r="73" spans="1:36" ht="30" customHeight="1" x14ac:dyDescent="0.25">
      <c r="A73" s="281"/>
      <c r="B73" s="33" t="s">
        <v>198</v>
      </c>
      <c r="C73" s="48" t="s">
        <v>196</v>
      </c>
      <c r="D73" s="48"/>
      <c r="E73" s="48"/>
      <c r="F73" s="48"/>
      <c r="G73" s="48"/>
      <c r="H73" s="48"/>
      <c r="I73" s="48"/>
      <c r="J73" s="48"/>
      <c r="K73" s="48"/>
      <c r="L73" s="48"/>
      <c r="M73" s="48"/>
      <c r="N73" s="45"/>
      <c r="O73" s="45"/>
      <c r="P73" s="45"/>
      <c r="Q73" s="45" t="s">
        <v>128</v>
      </c>
      <c r="R73" s="48"/>
      <c r="S73" s="48"/>
      <c r="T73" s="48"/>
      <c r="U73" s="48"/>
      <c r="V73" s="48"/>
      <c r="W73" s="48"/>
      <c r="X73" s="48"/>
      <c r="Y73" s="48"/>
      <c r="Z73" s="48"/>
      <c r="AA73" s="48"/>
      <c r="AB73" s="48"/>
      <c r="AC73" s="48"/>
      <c r="AD73" s="48"/>
      <c r="AE73" s="48"/>
      <c r="AF73" s="48"/>
      <c r="AG73" s="48"/>
      <c r="AH73" s="45"/>
      <c r="AI73" s="126"/>
      <c r="AJ73" s="74"/>
    </row>
    <row r="74" spans="1:36" ht="30" customHeight="1" x14ac:dyDescent="0.25">
      <c r="A74" s="281"/>
      <c r="B74" s="33" t="s">
        <v>199</v>
      </c>
      <c r="C74" s="48"/>
      <c r="D74" s="48"/>
      <c r="E74" s="48"/>
      <c r="F74" s="48"/>
      <c r="G74" s="48"/>
      <c r="H74" s="48"/>
      <c r="I74" s="48"/>
      <c r="J74" s="48"/>
      <c r="K74" s="48"/>
      <c r="L74" s="48"/>
      <c r="M74" s="48"/>
      <c r="N74" s="45"/>
      <c r="O74" s="45"/>
      <c r="P74" s="45"/>
      <c r="Q74" s="45" t="s">
        <v>128</v>
      </c>
      <c r="R74" s="48"/>
      <c r="S74" s="48"/>
      <c r="T74" s="48"/>
      <c r="U74" s="48"/>
      <c r="V74" s="48"/>
      <c r="W74" s="48"/>
      <c r="X74" s="48"/>
      <c r="Y74" s="48"/>
      <c r="Z74" s="48"/>
      <c r="AA74" s="48"/>
      <c r="AB74" s="48"/>
      <c r="AC74" s="48"/>
      <c r="AD74" s="48"/>
      <c r="AE74" s="48"/>
      <c r="AF74" s="48"/>
      <c r="AG74" s="48"/>
      <c r="AH74" s="45"/>
      <c r="AI74" s="126"/>
      <c r="AJ74" s="74"/>
    </row>
    <row r="75" spans="1:36" ht="30" customHeight="1" x14ac:dyDescent="0.25">
      <c r="A75" s="281"/>
      <c r="B75" s="33" t="s">
        <v>200</v>
      </c>
      <c r="C75" s="48"/>
      <c r="D75" s="48"/>
      <c r="E75" s="48"/>
      <c r="F75" s="48"/>
      <c r="G75" s="48"/>
      <c r="H75" s="48"/>
      <c r="I75" s="48"/>
      <c r="J75" s="48"/>
      <c r="K75" s="48"/>
      <c r="L75" s="48"/>
      <c r="M75" s="48"/>
      <c r="N75" s="45"/>
      <c r="O75" s="45"/>
      <c r="P75" s="45"/>
      <c r="Q75" s="45" t="s">
        <v>128</v>
      </c>
      <c r="R75" s="48"/>
      <c r="S75" s="48"/>
      <c r="T75" s="48"/>
      <c r="U75" s="48"/>
      <c r="V75" s="48"/>
      <c r="W75" s="48"/>
      <c r="X75" s="48"/>
      <c r="Y75" s="48"/>
      <c r="Z75" s="48"/>
      <c r="AA75" s="48"/>
      <c r="AB75" s="48"/>
      <c r="AC75" s="48"/>
      <c r="AD75" s="48"/>
      <c r="AE75" s="48"/>
      <c r="AF75" s="48"/>
      <c r="AG75" s="48"/>
      <c r="AH75" s="45"/>
      <c r="AI75" s="126"/>
      <c r="AJ75" s="74"/>
    </row>
    <row r="76" spans="1:36" ht="30" customHeight="1" x14ac:dyDescent="0.25">
      <c r="A76" s="281"/>
      <c r="B76" s="33" t="s">
        <v>201</v>
      </c>
      <c r="C76" s="48"/>
      <c r="D76" s="48"/>
      <c r="E76" s="48"/>
      <c r="F76" s="48"/>
      <c r="G76" s="48"/>
      <c r="H76" s="48"/>
      <c r="I76" s="48"/>
      <c r="J76" s="48"/>
      <c r="K76" s="48"/>
      <c r="L76" s="48"/>
      <c r="M76" s="48"/>
      <c r="N76" s="45"/>
      <c r="O76" s="45"/>
      <c r="P76" s="45"/>
      <c r="Q76" s="45" t="s">
        <v>128</v>
      </c>
      <c r="R76" s="48"/>
      <c r="S76" s="48"/>
      <c r="T76" s="48"/>
      <c r="U76" s="48"/>
      <c r="V76" s="48"/>
      <c r="W76" s="48"/>
      <c r="X76" s="48"/>
      <c r="Y76" s="48"/>
      <c r="Z76" s="48"/>
      <c r="AA76" s="48"/>
      <c r="AB76" s="48"/>
      <c r="AC76" s="48"/>
      <c r="AD76" s="48"/>
      <c r="AE76" s="48"/>
      <c r="AF76" s="48"/>
      <c r="AG76" s="48"/>
      <c r="AH76" s="45"/>
      <c r="AI76" s="126"/>
      <c r="AJ76" s="74"/>
    </row>
    <row r="77" spans="1:36" ht="30" customHeight="1" x14ac:dyDescent="0.25">
      <c r="A77" s="281"/>
      <c r="B77" s="33" t="s">
        <v>202</v>
      </c>
      <c r="C77" s="48"/>
      <c r="D77" s="48"/>
      <c r="E77" s="48"/>
      <c r="F77" s="48"/>
      <c r="G77" s="48"/>
      <c r="H77" s="48"/>
      <c r="I77" s="48"/>
      <c r="J77" s="48"/>
      <c r="K77" s="48"/>
      <c r="L77" s="48"/>
      <c r="M77" s="48"/>
      <c r="N77" s="45"/>
      <c r="O77" s="45"/>
      <c r="P77" s="45"/>
      <c r="Q77" s="45" t="s">
        <v>128</v>
      </c>
      <c r="R77" s="48"/>
      <c r="S77" s="48"/>
      <c r="T77" s="48"/>
      <c r="U77" s="48"/>
      <c r="V77" s="48"/>
      <c r="W77" s="48"/>
      <c r="X77" s="48"/>
      <c r="Y77" s="48"/>
      <c r="Z77" s="48"/>
      <c r="AA77" s="48"/>
      <c r="AB77" s="48"/>
      <c r="AC77" s="48"/>
      <c r="AD77" s="48"/>
      <c r="AE77" s="48"/>
      <c r="AF77" s="48"/>
      <c r="AG77" s="48"/>
      <c r="AH77" s="45"/>
      <c r="AI77" s="126"/>
      <c r="AJ77" s="74"/>
    </row>
    <row r="78" spans="1:36" ht="30" customHeight="1" x14ac:dyDescent="0.25">
      <c r="A78" s="281"/>
      <c r="B78" s="33" t="s">
        <v>203</v>
      </c>
      <c r="C78" s="48"/>
      <c r="D78" s="48"/>
      <c r="E78" s="48"/>
      <c r="F78" s="48"/>
      <c r="G78" s="48"/>
      <c r="H78" s="48"/>
      <c r="I78" s="48"/>
      <c r="J78" s="48"/>
      <c r="K78" s="48"/>
      <c r="L78" s="48"/>
      <c r="M78" s="48"/>
      <c r="N78" s="45"/>
      <c r="O78" s="45"/>
      <c r="P78" s="45"/>
      <c r="Q78" s="45" t="s">
        <v>128</v>
      </c>
      <c r="R78" s="48"/>
      <c r="S78" s="48"/>
      <c r="T78" s="48"/>
      <c r="U78" s="48"/>
      <c r="V78" s="48"/>
      <c r="W78" s="48"/>
      <c r="X78" s="48"/>
      <c r="Y78" s="48"/>
      <c r="Z78" s="48"/>
      <c r="AA78" s="48"/>
      <c r="AB78" s="48"/>
      <c r="AC78" s="48"/>
      <c r="AD78" s="48"/>
      <c r="AE78" s="48"/>
      <c r="AF78" s="48"/>
      <c r="AG78" s="48"/>
      <c r="AH78" s="45"/>
      <c r="AI78" s="126"/>
      <c r="AJ78" s="74"/>
    </row>
    <row r="79" spans="1:36" ht="30" customHeight="1" x14ac:dyDescent="0.25">
      <c r="A79" s="281"/>
      <c r="B79" s="33" t="s">
        <v>204</v>
      </c>
      <c r="C79" s="48"/>
      <c r="D79" s="48"/>
      <c r="E79" s="48"/>
      <c r="F79" s="48"/>
      <c r="G79" s="48"/>
      <c r="H79" s="48"/>
      <c r="I79" s="48"/>
      <c r="J79" s="48"/>
      <c r="K79" s="48"/>
      <c r="L79" s="48"/>
      <c r="M79" s="48"/>
      <c r="N79" s="45"/>
      <c r="O79" s="45"/>
      <c r="P79" s="45"/>
      <c r="Q79" s="45" t="s">
        <v>128</v>
      </c>
      <c r="R79" s="48"/>
      <c r="S79" s="48"/>
      <c r="T79" s="48"/>
      <c r="U79" s="48"/>
      <c r="V79" s="48"/>
      <c r="W79" s="48"/>
      <c r="X79" s="48"/>
      <c r="Y79" s="48"/>
      <c r="Z79" s="48"/>
      <c r="AA79" s="48"/>
      <c r="AB79" s="48"/>
      <c r="AC79" s="48"/>
      <c r="AD79" s="48"/>
      <c r="AE79" s="48"/>
      <c r="AF79" s="48"/>
      <c r="AG79" s="48"/>
      <c r="AH79" s="45"/>
      <c r="AI79" s="126"/>
      <c r="AJ79" s="74"/>
    </row>
    <row r="80" spans="1:36" ht="30" customHeight="1" x14ac:dyDescent="0.25">
      <c r="A80" s="281"/>
      <c r="B80" s="33" t="s">
        <v>205</v>
      </c>
      <c r="C80" s="48"/>
      <c r="D80" s="48"/>
      <c r="E80" s="48"/>
      <c r="F80" s="48"/>
      <c r="G80" s="48"/>
      <c r="H80" s="48"/>
      <c r="I80" s="48"/>
      <c r="J80" s="48"/>
      <c r="K80" s="48"/>
      <c r="L80" s="48"/>
      <c r="M80" s="48"/>
      <c r="N80" s="45"/>
      <c r="O80" s="45"/>
      <c r="P80" s="45"/>
      <c r="Q80" s="45" t="s">
        <v>128</v>
      </c>
      <c r="R80" s="48"/>
      <c r="S80" s="48"/>
      <c r="T80" s="48"/>
      <c r="U80" s="48"/>
      <c r="V80" s="48"/>
      <c r="W80" s="48"/>
      <c r="X80" s="48"/>
      <c r="Y80" s="48"/>
      <c r="Z80" s="48"/>
      <c r="AA80" s="48"/>
      <c r="AB80" s="48"/>
      <c r="AC80" s="48"/>
      <c r="AD80" s="48"/>
      <c r="AE80" s="48"/>
      <c r="AF80" s="48"/>
      <c r="AG80" s="48"/>
      <c r="AH80" s="45"/>
      <c r="AI80" s="126"/>
      <c r="AJ80" s="74"/>
    </row>
    <row r="81" spans="1:36" ht="30" customHeight="1" x14ac:dyDescent="0.25">
      <c r="A81" s="281"/>
      <c r="B81" s="33" t="s">
        <v>206</v>
      </c>
      <c r="C81" s="48"/>
      <c r="D81" s="48"/>
      <c r="E81" s="48"/>
      <c r="F81" s="48"/>
      <c r="G81" s="48"/>
      <c r="H81" s="48"/>
      <c r="I81" s="48"/>
      <c r="J81" s="48"/>
      <c r="K81" s="48"/>
      <c r="L81" s="48"/>
      <c r="M81" s="48"/>
      <c r="N81" s="45"/>
      <c r="O81" s="45"/>
      <c r="P81" s="45"/>
      <c r="Q81" s="45" t="s">
        <v>128</v>
      </c>
      <c r="R81" s="48"/>
      <c r="S81" s="48"/>
      <c r="T81" s="48"/>
      <c r="U81" s="48"/>
      <c r="V81" s="48"/>
      <c r="W81" s="48"/>
      <c r="X81" s="48"/>
      <c r="Y81" s="48"/>
      <c r="Z81" s="48"/>
      <c r="AA81" s="48"/>
      <c r="AB81" s="48"/>
      <c r="AC81" s="48"/>
      <c r="AD81" s="48"/>
      <c r="AE81" s="48"/>
      <c r="AF81" s="48"/>
      <c r="AG81" s="48"/>
      <c r="AH81" s="45"/>
      <c r="AI81" s="126"/>
      <c r="AJ81" s="74"/>
    </row>
    <row r="82" spans="1:36" ht="30" customHeight="1" x14ac:dyDescent="0.25">
      <c r="A82" s="281"/>
      <c r="B82" s="33" t="s">
        <v>207</v>
      </c>
      <c r="C82" s="48"/>
      <c r="D82" s="48"/>
      <c r="E82" s="48"/>
      <c r="F82" s="48"/>
      <c r="G82" s="48"/>
      <c r="H82" s="48"/>
      <c r="I82" s="48"/>
      <c r="J82" s="48"/>
      <c r="K82" s="48"/>
      <c r="L82" s="48"/>
      <c r="M82" s="48"/>
      <c r="N82" s="45"/>
      <c r="O82" s="45"/>
      <c r="P82" s="45"/>
      <c r="Q82" s="45" t="s">
        <v>128</v>
      </c>
      <c r="R82" s="48"/>
      <c r="S82" s="48"/>
      <c r="T82" s="48"/>
      <c r="U82" s="48"/>
      <c r="V82" s="48"/>
      <c r="W82" s="48"/>
      <c r="X82" s="48"/>
      <c r="Y82" s="48"/>
      <c r="Z82" s="48"/>
      <c r="AA82" s="48"/>
      <c r="AB82" s="48"/>
      <c r="AC82" s="48"/>
      <c r="AD82" s="48"/>
      <c r="AE82" s="48"/>
      <c r="AF82" s="48"/>
      <c r="AG82" s="48"/>
      <c r="AH82" s="45"/>
      <c r="AI82" s="126"/>
      <c r="AJ82" s="74"/>
    </row>
    <row r="83" spans="1:36" ht="30" customHeight="1" x14ac:dyDescent="0.25">
      <c r="A83" s="281"/>
      <c r="B83" s="33" t="s">
        <v>208</v>
      </c>
      <c r="C83" s="48"/>
      <c r="D83" s="48"/>
      <c r="E83" s="48"/>
      <c r="F83" s="48"/>
      <c r="G83" s="48"/>
      <c r="H83" s="48"/>
      <c r="I83" s="48"/>
      <c r="J83" s="48"/>
      <c r="K83" s="48"/>
      <c r="L83" s="48"/>
      <c r="M83" s="48"/>
      <c r="N83" s="45"/>
      <c r="O83" s="45"/>
      <c r="P83" s="45"/>
      <c r="Q83" s="45" t="s">
        <v>128</v>
      </c>
      <c r="R83" s="48"/>
      <c r="S83" s="48"/>
      <c r="T83" s="48"/>
      <c r="U83" s="48"/>
      <c r="V83" s="48"/>
      <c r="W83" s="48"/>
      <c r="X83" s="48"/>
      <c r="Y83" s="48"/>
      <c r="Z83" s="48"/>
      <c r="AA83" s="48"/>
      <c r="AB83" s="48"/>
      <c r="AC83" s="48"/>
      <c r="AD83" s="48"/>
      <c r="AE83" s="48"/>
      <c r="AF83" s="48"/>
      <c r="AG83" s="48"/>
      <c r="AH83" s="45"/>
      <c r="AI83" s="126"/>
      <c r="AJ83" s="74"/>
    </row>
    <row r="84" spans="1:36" ht="30" customHeight="1" x14ac:dyDescent="0.25">
      <c r="A84" s="281"/>
      <c r="B84" s="33" t="s">
        <v>209</v>
      </c>
      <c r="C84" s="48"/>
      <c r="D84" s="48"/>
      <c r="E84" s="48"/>
      <c r="F84" s="48"/>
      <c r="G84" s="48"/>
      <c r="H84" s="48"/>
      <c r="I84" s="48"/>
      <c r="J84" s="48"/>
      <c r="K84" s="48"/>
      <c r="L84" s="48"/>
      <c r="M84" s="48"/>
      <c r="N84" s="45"/>
      <c r="O84" s="45"/>
      <c r="P84" s="45"/>
      <c r="Q84" s="45" t="s">
        <v>128</v>
      </c>
      <c r="R84" s="48"/>
      <c r="S84" s="48"/>
      <c r="T84" s="48"/>
      <c r="U84" s="48"/>
      <c r="V84" s="48"/>
      <c r="W84" s="48"/>
      <c r="X84" s="48"/>
      <c r="Y84" s="48"/>
      <c r="Z84" s="48"/>
      <c r="AA84" s="48"/>
      <c r="AB84" s="48"/>
      <c r="AC84" s="48"/>
      <c r="AD84" s="48"/>
      <c r="AE84" s="48"/>
      <c r="AF84" s="48"/>
      <c r="AG84" s="48"/>
      <c r="AH84" s="45"/>
      <c r="AI84" s="126"/>
      <c r="AJ84" s="74"/>
    </row>
    <row r="85" spans="1:36" ht="30" customHeight="1" x14ac:dyDescent="0.25">
      <c r="A85" s="282"/>
      <c r="B85" s="33" t="s">
        <v>210</v>
      </c>
      <c r="C85" s="48"/>
      <c r="D85" s="48"/>
      <c r="E85" s="48"/>
      <c r="F85" s="48"/>
      <c r="G85" s="48"/>
      <c r="H85" s="48"/>
      <c r="I85" s="48"/>
      <c r="J85" s="48"/>
      <c r="K85" s="48"/>
      <c r="L85" s="48"/>
      <c r="M85" s="48"/>
      <c r="N85" s="45"/>
      <c r="O85" s="45"/>
      <c r="P85" s="45"/>
      <c r="Q85" s="45" t="s">
        <v>128</v>
      </c>
      <c r="R85" s="48"/>
      <c r="S85" s="48"/>
      <c r="T85" s="48"/>
      <c r="U85" s="48"/>
      <c r="V85" s="48"/>
      <c r="W85" s="48"/>
      <c r="X85" s="48"/>
      <c r="Y85" s="48"/>
      <c r="Z85" s="48"/>
      <c r="AA85" s="48"/>
      <c r="AB85" s="48"/>
      <c r="AC85" s="48"/>
      <c r="AD85" s="48"/>
      <c r="AE85" s="48"/>
      <c r="AF85" s="48"/>
      <c r="AG85" s="48"/>
      <c r="AH85" s="45"/>
      <c r="AI85" s="126"/>
      <c r="AJ85" s="74"/>
    </row>
    <row r="86" spans="1:36" ht="30" customHeight="1" x14ac:dyDescent="0.25">
      <c r="A86" s="280" t="s">
        <v>211</v>
      </c>
      <c r="B86" s="33" t="s">
        <v>212</v>
      </c>
      <c r="C86" s="48" t="s">
        <v>213</v>
      </c>
      <c r="D86" s="48"/>
      <c r="E86" s="48"/>
      <c r="F86" s="48"/>
      <c r="G86" s="48"/>
      <c r="H86" s="48"/>
      <c r="I86" s="48"/>
      <c r="J86" s="48"/>
      <c r="K86" s="48"/>
      <c r="L86" s="48"/>
      <c r="M86" s="48"/>
      <c r="N86" s="45"/>
      <c r="O86" s="45"/>
      <c r="P86" s="45"/>
      <c r="Q86" s="45" t="s">
        <v>128</v>
      </c>
      <c r="R86" s="48"/>
      <c r="S86" s="48"/>
      <c r="T86" s="48"/>
      <c r="U86" s="48"/>
      <c r="V86" s="48"/>
      <c r="W86" s="48"/>
      <c r="X86" s="48"/>
      <c r="Y86" s="48"/>
      <c r="Z86" s="48"/>
      <c r="AA86" s="48"/>
      <c r="AB86" s="48"/>
      <c r="AC86" s="48"/>
      <c r="AD86" s="48"/>
      <c r="AE86" s="48"/>
      <c r="AF86" s="48"/>
      <c r="AG86" s="48"/>
      <c r="AH86" s="45"/>
      <c r="AI86" s="126"/>
      <c r="AJ86" s="74"/>
    </row>
    <row r="87" spans="1:36" ht="30" customHeight="1" x14ac:dyDescent="0.25">
      <c r="A87" s="281"/>
      <c r="B87" s="33" t="s">
        <v>214</v>
      </c>
      <c r="C87" s="48" t="s">
        <v>213</v>
      </c>
      <c r="D87" s="48"/>
      <c r="E87" s="48"/>
      <c r="F87" s="48"/>
      <c r="G87" s="48"/>
      <c r="H87" s="48"/>
      <c r="I87" s="48"/>
      <c r="J87" s="48"/>
      <c r="K87" s="48"/>
      <c r="L87" s="48"/>
      <c r="M87" s="48"/>
      <c r="N87" s="45"/>
      <c r="O87" s="45"/>
      <c r="P87" s="45"/>
      <c r="Q87" s="45" t="s">
        <v>128</v>
      </c>
      <c r="R87" s="48"/>
      <c r="S87" s="48"/>
      <c r="T87" s="48"/>
      <c r="U87" s="48"/>
      <c r="V87" s="48"/>
      <c r="W87" s="48"/>
      <c r="X87" s="48"/>
      <c r="Y87" s="48"/>
      <c r="Z87" s="48"/>
      <c r="AA87" s="48"/>
      <c r="AB87" s="48"/>
      <c r="AC87" s="48"/>
      <c r="AD87" s="48"/>
      <c r="AE87" s="48"/>
      <c r="AF87" s="48"/>
      <c r="AG87" s="48"/>
      <c r="AH87" s="45"/>
      <c r="AI87" s="126"/>
      <c r="AJ87" s="74"/>
    </row>
    <row r="88" spans="1:36" ht="30" customHeight="1" x14ac:dyDescent="0.25">
      <c r="A88" s="281"/>
      <c r="B88" s="33" t="s">
        <v>215</v>
      </c>
      <c r="C88" s="48" t="s">
        <v>213</v>
      </c>
      <c r="D88" s="48"/>
      <c r="E88" s="48"/>
      <c r="F88" s="48"/>
      <c r="G88" s="48"/>
      <c r="H88" s="48"/>
      <c r="I88" s="48"/>
      <c r="J88" s="48"/>
      <c r="K88" s="48"/>
      <c r="L88" s="48"/>
      <c r="M88" s="48"/>
      <c r="N88" s="45"/>
      <c r="O88" s="45"/>
      <c r="P88" s="45"/>
      <c r="Q88" s="45" t="s">
        <v>128</v>
      </c>
      <c r="R88" s="48"/>
      <c r="S88" s="48"/>
      <c r="T88" s="48"/>
      <c r="U88" s="48"/>
      <c r="V88" s="48"/>
      <c r="W88" s="48"/>
      <c r="X88" s="48"/>
      <c r="Y88" s="48"/>
      <c r="Z88" s="48"/>
      <c r="AA88" s="48"/>
      <c r="AB88" s="48"/>
      <c r="AC88" s="48"/>
      <c r="AD88" s="48"/>
      <c r="AE88" s="48"/>
      <c r="AF88" s="48"/>
      <c r="AG88" s="48"/>
      <c r="AH88" s="45"/>
      <c r="AI88" s="126"/>
      <c r="AJ88" s="74"/>
    </row>
    <row r="89" spans="1:36" ht="30" customHeight="1" x14ac:dyDescent="0.25">
      <c r="A89" s="281"/>
      <c r="B89" s="33" t="s">
        <v>216</v>
      </c>
      <c r="C89" s="48"/>
      <c r="D89" s="48"/>
      <c r="E89" s="48"/>
      <c r="F89" s="48"/>
      <c r="G89" s="48"/>
      <c r="H89" s="48"/>
      <c r="I89" s="48"/>
      <c r="J89" s="48"/>
      <c r="K89" s="48"/>
      <c r="L89" s="48"/>
      <c r="M89" s="48"/>
      <c r="N89" s="45"/>
      <c r="O89" s="45"/>
      <c r="P89" s="45"/>
      <c r="Q89" s="45" t="s">
        <v>128</v>
      </c>
      <c r="R89" s="48"/>
      <c r="S89" s="48"/>
      <c r="T89" s="48"/>
      <c r="U89" s="48"/>
      <c r="V89" s="48"/>
      <c r="W89" s="48"/>
      <c r="X89" s="48"/>
      <c r="Y89" s="48"/>
      <c r="Z89" s="48"/>
      <c r="AA89" s="48"/>
      <c r="AB89" s="48"/>
      <c r="AC89" s="48"/>
      <c r="AD89" s="48"/>
      <c r="AE89" s="48"/>
      <c r="AF89" s="48"/>
      <c r="AG89" s="48"/>
      <c r="AH89" s="45"/>
      <c r="AI89" s="126"/>
      <c r="AJ89" s="74"/>
    </row>
    <row r="90" spans="1:36" ht="30" customHeight="1" x14ac:dyDescent="0.25">
      <c r="A90" s="281"/>
      <c r="B90" s="33" t="s">
        <v>217</v>
      </c>
      <c r="C90" s="48"/>
      <c r="D90" s="48"/>
      <c r="E90" s="48"/>
      <c r="F90" s="48"/>
      <c r="G90" s="48"/>
      <c r="H90" s="48"/>
      <c r="I90" s="48"/>
      <c r="J90" s="48"/>
      <c r="K90" s="48"/>
      <c r="L90" s="48"/>
      <c r="M90" s="48"/>
      <c r="N90" s="45"/>
      <c r="O90" s="45"/>
      <c r="P90" s="45"/>
      <c r="Q90" s="45" t="s">
        <v>128</v>
      </c>
      <c r="R90" s="48"/>
      <c r="S90" s="48"/>
      <c r="T90" s="48"/>
      <c r="U90" s="48"/>
      <c r="V90" s="48"/>
      <c r="W90" s="48"/>
      <c r="X90" s="48"/>
      <c r="Y90" s="48"/>
      <c r="Z90" s="48"/>
      <c r="AA90" s="48"/>
      <c r="AB90" s="48"/>
      <c r="AC90" s="48"/>
      <c r="AD90" s="48"/>
      <c r="AE90" s="48"/>
      <c r="AF90" s="48"/>
      <c r="AG90" s="48"/>
      <c r="AH90" s="45"/>
      <c r="AI90" s="126"/>
      <c r="AJ90" s="74"/>
    </row>
    <row r="91" spans="1:36" ht="30" customHeight="1" x14ac:dyDescent="0.25">
      <c r="A91" s="281"/>
      <c r="B91" s="33" t="s">
        <v>218</v>
      </c>
      <c r="C91" s="48"/>
      <c r="D91" s="48"/>
      <c r="E91" s="48"/>
      <c r="F91" s="48"/>
      <c r="G91" s="48"/>
      <c r="H91" s="48"/>
      <c r="I91" s="48"/>
      <c r="J91" s="48"/>
      <c r="K91" s="48"/>
      <c r="L91" s="48"/>
      <c r="M91" s="48"/>
      <c r="N91" s="45"/>
      <c r="O91" s="45"/>
      <c r="P91" s="45"/>
      <c r="Q91" s="45" t="s">
        <v>128</v>
      </c>
      <c r="R91" s="48"/>
      <c r="S91" s="48"/>
      <c r="T91" s="48"/>
      <c r="U91" s="48"/>
      <c r="V91" s="48"/>
      <c r="W91" s="48"/>
      <c r="X91" s="48"/>
      <c r="Y91" s="48"/>
      <c r="Z91" s="48"/>
      <c r="AA91" s="48"/>
      <c r="AB91" s="48"/>
      <c r="AC91" s="48"/>
      <c r="AD91" s="48"/>
      <c r="AE91" s="48"/>
      <c r="AF91" s="48"/>
      <c r="AG91" s="48"/>
      <c r="AH91" s="45"/>
      <c r="AI91" s="126"/>
      <c r="AJ91" s="74"/>
    </row>
    <row r="92" spans="1:36" ht="30" customHeight="1" x14ac:dyDescent="0.25">
      <c r="A92" s="281"/>
      <c r="B92" s="33" t="s">
        <v>219</v>
      </c>
      <c r="C92" s="48"/>
      <c r="D92" s="48"/>
      <c r="E92" s="48"/>
      <c r="F92" s="48"/>
      <c r="G92" s="48"/>
      <c r="H92" s="48"/>
      <c r="I92" s="48"/>
      <c r="J92" s="48"/>
      <c r="K92" s="48"/>
      <c r="L92" s="48"/>
      <c r="M92" s="48"/>
      <c r="N92" s="45"/>
      <c r="O92" s="45"/>
      <c r="P92" s="45"/>
      <c r="Q92" s="45" t="s">
        <v>128</v>
      </c>
      <c r="R92" s="48"/>
      <c r="S92" s="48"/>
      <c r="T92" s="48"/>
      <c r="U92" s="48"/>
      <c r="V92" s="48"/>
      <c r="W92" s="48"/>
      <c r="X92" s="48"/>
      <c r="Y92" s="48"/>
      <c r="Z92" s="48"/>
      <c r="AA92" s="48"/>
      <c r="AB92" s="48"/>
      <c r="AC92" s="48"/>
      <c r="AD92" s="48"/>
      <c r="AE92" s="48"/>
      <c r="AF92" s="48"/>
      <c r="AG92" s="48"/>
      <c r="AH92" s="45"/>
      <c r="AI92" s="126"/>
      <c r="AJ92" s="74"/>
    </row>
    <row r="93" spans="1:36" ht="30" customHeight="1" x14ac:dyDescent="0.25">
      <c r="A93" s="281"/>
      <c r="B93" s="33" t="s">
        <v>220</v>
      </c>
      <c r="C93" s="48"/>
      <c r="D93" s="48"/>
      <c r="E93" s="48"/>
      <c r="F93" s="48"/>
      <c r="G93" s="48"/>
      <c r="H93" s="48"/>
      <c r="I93" s="48"/>
      <c r="J93" s="48"/>
      <c r="K93" s="48"/>
      <c r="L93" s="48"/>
      <c r="M93" s="48"/>
      <c r="N93" s="45"/>
      <c r="O93" s="45"/>
      <c r="P93" s="45"/>
      <c r="Q93" s="45" t="s">
        <v>128</v>
      </c>
      <c r="R93" s="48"/>
      <c r="S93" s="48"/>
      <c r="T93" s="48"/>
      <c r="U93" s="48"/>
      <c r="V93" s="48"/>
      <c r="W93" s="48"/>
      <c r="X93" s="48"/>
      <c r="Y93" s="48"/>
      <c r="Z93" s="48"/>
      <c r="AA93" s="48"/>
      <c r="AB93" s="48"/>
      <c r="AC93" s="48"/>
      <c r="AD93" s="48"/>
      <c r="AE93" s="48"/>
      <c r="AF93" s="48"/>
      <c r="AG93" s="48"/>
      <c r="AH93" s="45"/>
      <c r="AI93" s="126"/>
      <c r="AJ93" s="74"/>
    </row>
    <row r="94" spans="1:36" ht="30" customHeight="1" x14ac:dyDescent="0.25">
      <c r="A94" s="281"/>
      <c r="B94" s="33" t="s">
        <v>221</v>
      </c>
      <c r="C94" s="48"/>
      <c r="D94" s="48"/>
      <c r="E94" s="48"/>
      <c r="F94" s="48"/>
      <c r="G94" s="48"/>
      <c r="H94" s="48"/>
      <c r="I94" s="48"/>
      <c r="J94" s="48"/>
      <c r="K94" s="48"/>
      <c r="L94" s="48"/>
      <c r="M94" s="48"/>
      <c r="N94" s="45"/>
      <c r="O94" s="45"/>
      <c r="P94" s="45"/>
      <c r="Q94" s="45" t="s">
        <v>128</v>
      </c>
      <c r="R94" s="48"/>
      <c r="S94" s="48"/>
      <c r="T94" s="48"/>
      <c r="U94" s="48"/>
      <c r="V94" s="48"/>
      <c r="W94" s="48"/>
      <c r="X94" s="48"/>
      <c r="Y94" s="48"/>
      <c r="Z94" s="48"/>
      <c r="AA94" s="48"/>
      <c r="AB94" s="48"/>
      <c r="AC94" s="48"/>
      <c r="AD94" s="48"/>
      <c r="AE94" s="48"/>
      <c r="AF94" s="48"/>
      <c r="AG94" s="48"/>
      <c r="AH94" s="45"/>
      <c r="AI94" s="126"/>
      <c r="AJ94" s="74"/>
    </row>
    <row r="95" spans="1:36" ht="30" customHeight="1" x14ac:dyDescent="0.25">
      <c r="A95" s="281"/>
      <c r="B95" s="33" t="s">
        <v>222</v>
      </c>
      <c r="C95" s="48"/>
      <c r="D95" s="48"/>
      <c r="E95" s="48"/>
      <c r="F95" s="48"/>
      <c r="G95" s="48"/>
      <c r="H95" s="48"/>
      <c r="I95" s="48"/>
      <c r="J95" s="48"/>
      <c r="K95" s="48"/>
      <c r="L95" s="48"/>
      <c r="M95" s="48"/>
      <c r="N95" s="45"/>
      <c r="O95" s="45"/>
      <c r="P95" s="45"/>
      <c r="Q95" s="45" t="s">
        <v>128</v>
      </c>
      <c r="R95" s="48"/>
      <c r="S95" s="48"/>
      <c r="T95" s="48"/>
      <c r="U95" s="48"/>
      <c r="V95" s="48"/>
      <c r="W95" s="48"/>
      <c r="X95" s="48"/>
      <c r="Y95" s="48"/>
      <c r="Z95" s="48"/>
      <c r="AA95" s="48"/>
      <c r="AB95" s="48"/>
      <c r="AC95" s="48"/>
      <c r="AD95" s="48"/>
      <c r="AE95" s="48"/>
      <c r="AF95" s="48"/>
      <c r="AG95" s="48"/>
      <c r="AH95" s="45"/>
      <c r="AI95" s="126"/>
      <c r="AJ95" s="74"/>
    </row>
    <row r="96" spans="1:36" ht="30" customHeight="1" x14ac:dyDescent="0.25">
      <c r="A96" s="281"/>
      <c r="B96" s="33" t="s">
        <v>223</v>
      </c>
      <c r="C96" s="48"/>
      <c r="D96" s="48"/>
      <c r="E96" s="48"/>
      <c r="F96" s="48"/>
      <c r="G96" s="48"/>
      <c r="H96" s="48"/>
      <c r="I96" s="48"/>
      <c r="J96" s="48"/>
      <c r="K96" s="48"/>
      <c r="L96" s="48"/>
      <c r="M96" s="48"/>
      <c r="N96" s="45"/>
      <c r="O96" s="45"/>
      <c r="P96" s="45"/>
      <c r="Q96" s="45" t="s">
        <v>128</v>
      </c>
      <c r="R96" s="48"/>
      <c r="S96" s="48"/>
      <c r="T96" s="48"/>
      <c r="U96" s="48"/>
      <c r="V96" s="48"/>
      <c r="W96" s="48"/>
      <c r="X96" s="48"/>
      <c r="Y96" s="48"/>
      <c r="Z96" s="48"/>
      <c r="AA96" s="48"/>
      <c r="AB96" s="48"/>
      <c r="AC96" s="48"/>
      <c r="AD96" s="48"/>
      <c r="AE96" s="48"/>
      <c r="AF96" s="48"/>
      <c r="AG96" s="48"/>
      <c r="AH96" s="45"/>
      <c r="AI96" s="126"/>
      <c r="AJ96" s="74"/>
    </row>
    <row r="97" spans="1:36" ht="30" customHeight="1" x14ac:dyDescent="0.25">
      <c r="A97" s="281"/>
      <c r="B97" s="33" t="s">
        <v>224</v>
      </c>
      <c r="C97" s="48"/>
      <c r="D97" s="48"/>
      <c r="E97" s="48"/>
      <c r="F97" s="48"/>
      <c r="G97" s="48"/>
      <c r="H97" s="48"/>
      <c r="I97" s="48"/>
      <c r="J97" s="48"/>
      <c r="K97" s="48"/>
      <c r="L97" s="48"/>
      <c r="M97" s="48"/>
      <c r="N97" s="45"/>
      <c r="O97" s="45"/>
      <c r="P97" s="45"/>
      <c r="Q97" s="45" t="s">
        <v>128</v>
      </c>
      <c r="R97" s="48"/>
      <c r="S97" s="48"/>
      <c r="T97" s="48"/>
      <c r="U97" s="48"/>
      <c r="V97" s="48"/>
      <c r="W97" s="48"/>
      <c r="X97" s="48"/>
      <c r="Y97" s="48"/>
      <c r="Z97" s="48"/>
      <c r="AA97" s="48"/>
      <c r="AB97" s="48"/>
      <c r="AC97" s="48"/>
      <c r="AD97" s="48"/>
      <c r="AE97" s="48"/>
      <c r="AF97" s="48"/>
      <c r="AG97" s="48"/>
      <c r="AH97" s="45"/>
      <c r="AI97" s="126"/>
      <c r="AJ97" s="74"/>
    </row>
    <row r="98" spans="1:36" ht="30" customHeight="1" x14ac:dyDescent="0.25">
      <c r="A98" s="281"/>
      <c r="B98" s="33" t="s">
        <v>225</v>
      </c>
      <c r="C98" s="48"/>
      <c r="D98" s="48"/>
      <c r="E98" s="48"/>
      <c r="F98" s="48"/>
      <c r="G98" s="48"/>
      <c r="H98" s="48"/>
      <c r="I98" s="48"/>
      <c r="J98" s="48"/>
      <c r="K98" s="48"/>
      <c r="L98" s="48"/>
      <c r="M98" s="48"/>
      <c r="N98" s="45"/>
      <c r="O98" s="45"/>
      <c r="P98" s="45"/>
      <c r="Q98" s="45" t="s">
        <v>128</v>
      </c>
      <c r="R98" s="48"/>
      <c r="S98" s="48"/>
      <c r="T98" s="48"/>
      <c r="U98" s="48"/>
      <c r="V98" s="48"/>
      <c r="W98" s="48"/>
      <c r="X98" s="48"/>
      <c r="Y98" s="48"/>
      <c r="Z98" s="48"/>
      <c r="AA98" s="48"/>
      <c r="AB98" s="48"/>
      <c r="AC98" s="48"/>
      <c r="AD98" s="48"/>
      <c r="AE98" s="48"/>
      <c r="AF98" s="48"/>
      <c r="AG98" s="48"/>
      <c r="AH98" s="45"/>
      <c r="AI98" s="126"/>
      <c r="AJ98" s="74"/>
    </row>
    <row r="99" spans="1:36" ht="30" customHeight="1" x14ac:dyDescent="0.25">
      <c r="A99" s="281"/>
      <c r="B99" s="33" t="s">
        <v>226</v>
      </c>
      <c r="C99" s="48"/>
      <c r="D99" s="48"/>
      <c r="E99" s="48"/>
      <c r="F99" s="48"/>
      <c r="G99" s="48"/>
      <c r="H99" s="48"/>
      <c r="I99" s="48"/>
      <c r="J99" s="48"/>
      <c r="K99" s="48"/>
      <c r="L99" s="48"/>
      <c r="M99" s="48"/>
      <c r="N99" s="45"/>
      <c r="O99" s="45"/>
      <c r="P99" s="45"/>
      <c r="Q99" s="45" t="s">
        <v>128</v>
      </c>
      <c r="R99" s="48"/>
      <c r="S99" s="48"/>
      <c r="T99" s="48"/>
      <c r="U99" s="48"/>
      <c r="V99" s="48"/>
      <c r="W99" s="48"/>
      <c r="X99" s="48"/>
      <c r="Y99" s="48"/>
      <c r="Z99" s="48"/>
      <c r="AA99" s="48"/>
      <c r="AB99" s="48"/>
      <c r="AC99" s="48"/>
      <c r="AD99" s="48"/>
      <c r="AE99" s="48"/>
      <c r="AF99" s="48"/>
      <c r="AG99" s="48"/>
      <c r="AH99" s="45"/>
      <c r="AI99" s="126"/>
      <c r="AJ99" s="74"/>
    </row>
    <row r="100" spans="1:36" ht="30" customHeight="1" x14ac:dyDescent="0.25">
      <c r="A100" s="282"/>
      <c r="B100" s="33" t="s">
        <v>227</v>
      </c>
      <c r="C100" s="48"/>
      <c r="D100" s="48"/>
      <c r="E100" s="48"/>
      <c r="F100" s="48"/>
      <c r="G100" s="48"/>
      <c r="H100" s="48"/>
      <c r="I100" s="48"/>
      <c r="J100" s="48"/>
      <c r="K100" s="48"/>
      <c r="L100" s="48"/>
      <c r="M100" s="48"/>
      <c r="N100" s="45"/>
      <c r="O100" s="45"/>
      <c r="P100" s="45"/>
      <c r="Q100" s="45" t="s">
        <v>128</v>
      </c>
      <c r="R100" s="48"/>
      <c r="S100" s="48"/>
      <c r="T100" s="48"/>
      <c r="U100" s="48"/>
      <c r="V100" s="48"/>
      <c r="W100" s="48"/>
      <c r="X100" s="48"/>
      <c r="Y100" s="48"/>
      <c r="Z100" s="48"/>
      <c r="AA100" s="48"/>
      <c r="AB100" s="48"/>
      <c r="AC100" s="48"/>
      <c r="AD100" s="48"/>
      <c r="AE100" s="48"/>
      <c r="AF100" s="48"/>
      <c r="AG100" s="48"/>
      <c r="AH100" s="45"/>
      <c r="AI100" s="126"/>
      <c r="AJ100" s="74"/>
    </row>
    <row r="101" spans="1:36" ht="30" customHeight="1" x14ac:dyDescent="0.25">
      <c r="A101" s="280" t="s">
        <v>228</v>
      </c>
      <c r="B101" s="33" t="s">
        <v>229</v>
      </c>
      <c r="C101" s="48" t="s">
        <v>230</v>
      </c>
      <c r="D101" s="48"/>
      <c r="E101" s="48"/>
      <c r="F101" s="48"/>
      <c r="G101" s="48"/>
      <c r="H101" s="48"/>
      <c r="I101" s="48"/>
      <c r="J101" s="48"/>
      <c r="K101" s="48"/>
      <c r="L101" s="48"/>
      <c r="M101" s="48"/>
      <c r="N101" s="45"/>
      <c r="O101" s="45"/>
      <c r="P101" s="45"/>
      <c r="Q101" s="45" t="s">
        <v>128</v>
      </c>
      <c r="R101" s="48"/>
      <c r="S101" s="48"/>
      <c r="T101" s="48"/>
      <c r="U101" s="48"/>
      <c r="V101" s="48"/>
      <c r="W101" s="48"/>
      <c r="X101" s="48"/>
      <c r="Y101" s="48"/>
      <c r="Z101" s="48"/>
      <c r="AA101" s="48"/>
      <c r="AB101" s="48"/>
      <c r="AC101" s="48"/>
      <c r="AD101" s="48"/>
      <c r="AE101" s="48"/>
      <c r="AF101" s="48"/>
      <c r="AG101" s="48"/>
      <c r="AH101" s="45"/>
      <c r="AI101" s="126"/>
      <c r="AJ101" s="74"/>
    </row>
    <row r="102" spans="1:36" ht="30" customHeight="1" x14ac:dyDescent="0.25">
      <c r="A102" s="281"/>
      <c r="B102" s="33" t="s">
        <v>231</v>
      </c>
      <c r="C102" s="48" t="s">
        <v>230</v>
      </c>
      <c r="D102" s="48"/>
      <c r="E102" s="48"/>
      <c r="F102" s="48"/>
      <c r="G102" s="48"/>
      <c r="H102" s="48"/>
      <c r="I102" s="48"/>
      <c r="J102" s="48"/>
      <c r="K102" s="48"/>
      <c r="L102" s="48"/>
      <c r="M102" s="48"/>
      <c r="N102" s="45"/>
      <c r="O102" s="45"/>
      <c r="P102" s="45"/>
      <c r="Q102" s="45" t="s">
        <v>128</v>
      </c>
      <c r="R102" s="48"/>
      <c r="S102" s="48"/>
      <c r="T102" s="48"/>
      <c r="U102" s="48"/>
      <c r="V102" s="48"/>
      <c r="W102" s="48"/>
      <c r="X102" s="48"/>
      <c r="Y102" s="48"/>
      <c r="Z102" s="48"/>
      <c r="AA102" s="48"/>
      <c r="AB102" s="48"/>
      <c r="AC102" s="48"/>
      <c r="AD102" s="48"/>
      <c r="AE102" s="48"/>
      <c r="AF102" s="48"/>
      <c r="AG102" s="48"/>
      <c r="AH102" s="45"/>
      <c r="AI102" s="126"/>
      <c r="AJ102" s="74"/>
    </row>
    <row r="103" spans="1:36" ht="30" customHeight="1" x14ac:dyDescent="0.25">
      <c r="A103" s="281"/>
      <c r="B103" s="33" t="s">
        <v>232</v>
      </c>
      <c r="C103" s="48" t="s">
        <v>230</v>
      </c>
      <c r="D103" s="48"/>
      <c r="E103" s="48"/>
      <c r="F103" s="48"/>
      <c r="G103" s="48"/>
      <c r="H103" s="48"/>
      <c r="I103" s="48"/>
      <c r="J103" s="48"/>
      <c r="K103" s="48"/>
      <c r="L103" s="48"/>
      <c r="M103" s="48"/>
      <c r="N103" s="45"/>
      <c r="O103" s="45"/>
      <c r="P103" s="45"/>
      <c r="Q103" s="45" t="s">
        <v>128</v>
      </c>
      <c r="R103" s="48"/>
      <c r="S103" s="48"/>
      <c r="T103" s="48"/>
      <c r="U103" s="48"/>
      <c r="V103" s="48"/>
      <c r="W103" s="48"/>
      <c r="X103" s="48"/>
      <c r="Y103" s="48"/>
      <c r="Z103" s="48"/>
      <c r="AA103" s="48"/>
      <c r="AB103" s="48"/>
      <c r="AC103" s="48"/>
      <c r="AD103" s="48"/>
      <c r="AE103" s="48"/>
      <c r="AF103" s="48"/>
      <c r="AG103" s="48"/>
      <c r="AH103" s="45"/>
      <c r="AI103" s="126"/>
      <c r="AJ103" s="74"/>
    </row>
    <row r="104" spans="1:36" ht="30" customHeight="1" x14ac:dyDescent="0.25">
      <c r="A104" s="281"/>
      <c r="B104" s="33" t="s">
        <v>233</v>
      </c>
      <c r="C104" s="48"/>
      <c r="D104" s="48"/>
      <c r="E104" s="48"/>
      <c r="F104" s="48"/>
      <c r="G104" s="48"/>
      <c r="H104" s="48"/>
      <c r="I104" s="48"/>
      <c r="J104" s="48"/>
      <c r="K104" s="48"/>
      <c r="L104" s="48"/>
      <c r="M104" s="48"/>
      <c r="N104" s="45"/>
      <c r="O104" s="45"/>
      <c r="P104" s="45"/>
      <c r="Q104" s="45" t="s">
        <v>128</v>
      </c>
      <c r="R104" s="48"/>
      <c r="S104" s="48"/>
      <c r="T104" s="48"/>
      <c r="U104" s="48"/>
      <c r="V104" s="48"/>
      <c r="W104" s="48"/>
      <c r="X104" s="48"/>
      <c r="Y104" s="48"/>
      <c r="Z104" s="48"/>
      <c r="AA104" s="48"/>
      <c r="AB104" s="48"/>
      <c r="AC104" s="48"/>
      <c r="AD104" s="48"/>
      <c r="AE104" s="48"/>
      <c r="AF104" s="48"/>
      <c r="AG104" s="48"/>
      <c r="AH104" s="45"/>
      <c r="AI104" s="126"/>
      <c r="AJ104" s="74"/>
    </row>
    <row r="105" spans="1:36" ht="30" customHeight="1" x14ac:dyDescent="0.25">
      <c r="A105" s="281"/>
      <c r="B105" s="33" t="s">
        <v>234</v>
      </c>
      <c r="C105" s="48"/>
      <c r="D105" s="48"/>
      <c r="E105" s="48"/>
      <c r="F105" s="48"/>
      <c r="G105" s="48"/>
      <c r="H105" s="48"/>
      <c r="I105" s="48"/>
      <c r="J105" s="48"/>
      <c r="K105" s="48"/>
      <c r="L105" s="48"/>
      <c r="M105" s="48"/>
      <c r="N105" s="45"/>
      <c r="O105" s="45"/>
      <c r="P105" s="45"/>
      <c r="Q105" s="45" t="s">
        <v>128</v>
      </c>
      <c r="R105" s="48"/>
      <c r="S105" s="48"/>
      <c r="T105" s="48"/>
      <c r="U105" s="48"/>
      <c r="V105" s="48"/>
      <c r="W105" s="48"/>
      <c r="X105" s="48"/>
      <c r="Y105" s="48"/>
      <c r="Z105" s="48"/>
      <c r="AA105" s="48"/>
      <c r="AB105" s="48"/>
      <c r="AC105" s="48"/>
      <c r="AD105" s="48"/>
      <c r="AE105" s="48"/>
      <c r="AF105" s="48"/>
      <c r="AG105" s="48"/>
      <c r="AH105" s="45"/>
      <c r="AI105" s="126"/>
      <c r="AJ105" s="74"/>
    </row>
    <row r="106" spans="1:36" ht="30" customHeight="1" x14ac:dyDescent="0.25">
      <c r="A106" s="281"/>
      <c r="B106" s="33" t="s">
        <v>235</v>
      </c>
      <c r="C106" s="48"/>
      <c r="D106" s="48"/>
      <c r="E106" s="48"/>
      <c r="F106" s="48"/>
      <c r="G106" s="48"/>
      <c r="H106" s="48"/>
      <c r="I106" s="48"/>
      <c r="J106" s="48"/>
      <c r="K106" s="48"/>
      <c r="L106" s="48"/>
      <c r="M106" s="48"/>
      <c r="N106" s="45"/>
      <c r="O106" s="45"/>
      <c r="P106" s="45"/>
      <c r="Q106" s="45" t="s">
        <v>128</v>
      </c>
      <c r="R106" s="48"/>
      <c r="S106" s="48"/>
      <c r="T106" s="48"/>
      <c r="U106" s="48"/>
      <c r="V106" s="48"/>
      <c r="W106" s="48"/>
      <c r="X106" s="48"/>
      <c r="Y106" s="48"/>
      <c r="Z106" s="48"/>
      <c r="AA106" s="48"/>
      <c r="AB106" s="48"/>
      <c r="AC106" s="48"/>
      <c r="AD106" s="48"/>
      <c r="AE106" s="48"/>
      <c r="AF106" s="48"/>
      <c r="AG106" s="48"/>
      <c r="AH106" s="45"/>
      <c r="AI106" s="126"/>
      <c r="AJ106" s="74"/>
    </row>
    <row r="107" spans="1:36" ht="30" customHeight="1" x14ac:dyDescent="0.25">
      <c r="A107" s="281"/>
      <c r="B107" s="33" t="s">
        <v>236</v>
      </c>
      <c r="C107" s="48"/>
      <c r="D107" s="48"/>
      <c r="E107" s="48"/>
      <c r="F107" s="48"/>
      <c r="G107" s="48"/>
      <c r="H107" s="48"/>
      <c r="I107" s="48"/>
      <c r="J107" s="48"/>
      <c r="K107" s="48"/>
      <c r="L107" s="48"/>
      <c r="M107" s="48"/>
      <c r="N107" s="45"/>
      <c r="O107" s="45"/>
      <c r="P107" s="45"/>
      <c r="Q107" s="45" t="s">
        <v>128</v>
      </c>
      <c r="R107" s="48"/>
      <c r="S107" s="48"/>
      <c r="T107" s="48"/>
      <c r="U107" s="48"/>
      <c r="V107" s="48"/>
      <c r="W107" s="48"/>
      <c r="X107" s="48"/>
      <c r="Y107" s="48"/>
      <c r="Z107" s="48"/>
      <c r="AA107" s="48"/>
      <c r="AB107" s="48"/>
      <c r="AC107" s="48"/>
      <c r="AD107" s="48"/>
      <c r="AE107" s="48"/>
      <c r="AF107" s="48"/>
      <c r="AG107" s="48"/>
      <c r="AH107" s="45"/>
      <c r="AI107" s="126"/>
      <c r="AJ107" s="74"/>
    </row>
    <row r="108" spans="1:36" ht="30" customHeight="1" x14ac:dyDescent="0.25">
      <c r="A108" s="281"/>
      <c r="B108" s="33" t="s">
        <v>237</v>
      </c>
      <c r="C108" s="48"/>
      <c r="D108" s="48"/>
      <c r="E108" s="48"/>
      <c r="F108" s="48"/>
      <c r="G108" s="48"/>
      <c r="H108" s="48"/>
      <c r="I108" s="48"/>
      <c r="J108" s="48"/>
      <c r="K108" s="48"/>
      <c r="L108" s="48"/>
      <c r="M108" s="48"/>
      <c r="N108" s="45"/>
      <c r="O108" s="45"/>
      <c r="P108" s="45"/>
      <c r="Q108" s="45" t="s">
        <v>128</v>
      </c>
      <c r="R108" s="48"/>
      <c r="S108" s="48"/>
      <c r="T108" s="48"/>
      <c r="U108" s="48"/>
      <c r="V108" s="48"/>
      <c r="W108" s="48"/>
      <c r="X108" s="48"/>
      <c r="Y108" s="48"/>
      <c r="Z108" s="48"/>
      <c r="AA108" s="48"/>
      <c r="AB108" s="48"/>
      <c r="AC108" s="48"/>
      <c r="AD108" s="48"/>
      <c r="AE108" s="48"/>
      <c r="AF108" s="48"/>
      <c r="AG108" s="48"/>
      <c r="AH108" s="45"/>
      <c r="AI108" s="126"/>
      <c r="AJ108" s="74"/>
    </row>
    <row r="109" spans="1:36" ht="30" customHeight="1" x14ac:dyDescent="0.25">
      <c r="A109" s="281"/>
      <c r="B109" s="33" t="s">
        <v>238</v>
      </c>
      <c r="C109" s="48"/>
      <c r="D109" s="48"/>
      <c r="E109" s="48"/>
      <c r="F109" s="48"/>
      <c r="G109" s="48"/>
      <c r="H109" s="48"/>
      <c r="I109" s="48"/>
      <c r="J109" s="48"/>
      <c r="K109" s="48"/>
      <c r="L109" s="48"/>
      <c r="M109" s="48"/>
      <c r="N109" s="45"/>
      <c r="O109" s="45"/>
      <c r="P109" s="45"/>
      <c r="Q109" s="45" t="s">
        <v>128</v>
      </c>
      <c r="R109" s="48"/>
      <c r="S109" s="48"/>
      <c r="T109" s="48"/>
      <c r="U109" s="48"/>
      <c r="V109" s="48"/>
      <c r="W109" s="48"/>
      <c r="X109" s="48"/>
      <c r="Y109" s="48"/>
      <c r="Z109" s="48"/>
      <c r="AA109" s="48"/>
      <c r="AB109" s="48"/>
      <c r="AC109" s="48"/>
      <c r="AD109" s="48"/>
      <c r="AE109" s="48"/>
      <c r="AF109" s="48"/>
      <c r="AG109" s="48"/>
      <c r="AH109" s="45"/>
      <c r="AI109" s="126"/>
      <c r="AJ109" s="74"/>
    </row>
    <row r="110" spans="1:36" ht="30" customHeight="1" x14ac:dyDescent="0.25">
      <c r="A110" s="281"/>
      <c r="B110" s="33" t="s">
        <v>239</v>
      </c>
      <c r="C110" s="48"/>
      <c r="D110" s="48"/>
      <c r="E110" s="48"/>
      <c r="F110" s="48"/>
      <c r="G110" s="48"/>
      <c r="H110" s="48"/>
      <c r="I110" s="48"/>
      <c r="J110" s="48"/>
      <c r="K110" s="48"/>
      <c r="L110" s="48"/>
      <c r="M110" s="48"/>
      <c r="N110" s="45"/>
      <c r="O110" s="45"/>
      <c r="P110" s="45"/>
      <c r="Q110" s="45" t="s">
        <v>128</v>
      </c>
      <c r="R110" s="48"/>
      <c r="S110" s="48"/>
      <c r="T110" s="48"/>
      <c r="U110" s="48"/>
      <c r="V110" s="48"/>
      <c r="W110" s="48"/>
      <c r="X110" s="48"/>
      <c r="Y110" s="48"/>
      <c r="Z110" s="48"/>
      <c r="AA110" s="48"/>
      <c r="AB110" s="48"/>
      <c r="AC110" s="48"/>
      <c r="AD110" s="48"/>
      <c r="AE110" s="48"/>
      <c r="AF110" s="48"/>
      <c r="AG110" s="48"/>
      <c r="AH110" s="45"/>
      <c r="AI110" s="126"/>
      <c r="AJ110" s="74"/>
    </row>
    <row r="111" spans="1:36" ht="30" customHeight="1" x14ac:dyDescent="0.25">
      <c r="A111" s="281"/>
      <c r="B111" s="33" t="s">
        <v>240</v>
      </c>
      <c r="C111" s="48"/>
      <c r="D111" s="48"/>
      <c r="E111" s="48"/>
      <c r="F111" s="48"/>
      <c r="G111" s="48"/>
      <c r="H111" s="48"/>
      <c r="I111" s="48"/>
      <c r="J111" s="48"/>
      <c r="K111" s="48"/>
      <c r="L111" s="48"/>
      <c r="M111" s="48"/>
      <c r="N111" s="45"/>
      <c r="O111" s="45"/>
      <c r="P111" s="45"/>
      <c r="Q111" s="45" t="s">
        <v>128</v>
      </c>
      <c r="R111" s="48"/>
      <c r="S111" s="48"/>
      <c r="T111" s="48"/>
      <c r="U111" s="48"/>
      <c r="V111" s="48"/>
      <c r="W111" s="48"/>
      <c r="X111" s="48"/>
      <c r="Y111" s="48"/>
      <c r="Z111" s="48"/>
      <c r="AA111" s="48"/>
      <c r="AB111" s="48"/>
      <c r="AC111" s="48"/>
      <c r="AD111" s="48"/>
      <c r="AE111" s="48"/>
      <c r="AF111" s="48"/>
      <c r="AG111" s="48"/>
      <c r="AH111" s="45"/>
      <c r="AI111" s="126"/>
      <c r="AJ111" s="74"/>
    </row>
    <row r="112" spans="1:36" ht="30" customHeight="1" x14ac:dyDescent="0.25">
      <c r="A112" s="281"/>
      <c r="B112" s="33" t="s">
        <v>241</v>
      </c>
      <c r="C112" s="48"/>
      <c r="D112" s="48"/>
      <c r="E112" s="48"/>
      <c r="F112" s="48"/>
      <c r="G112" s="48"/>
      <c r="H112" s="48"/>
      <c r="I112" s="48"/>
      <c r="J112" s="48"/>
      <c r="K112" s="48"/>
      <c r="L112" s="48"/>
      <c r="M112" s="48"/>
      <c r="N112" s="45"/>
      <c r="O112" s="45"/>
      <c r="P112" s="45"/>
      <c r="Q112" s="45" t="s">
        <v>128</v>
      </c>
      <c r="R112" s="48"/>
      <c r="S112" s="48"/>
      <c r="T112" s="48"/>
      <c r="U112" s="48"/>
      <c r="V112" s="48"/>
      <c r="W112" s="48"/>
      <c r="X112" s="48"/>
      <c r="Y112" s="48"/>
      <c r="Z112" s="48"/>
      <c r="AA112" s="48"/>
      <c r="AB112" s="48"/>
      <c r="AC112" s="48"/>
      <c r="AD112" s="48"/>
      <c r="AE112" s="48"/>
      <c r="AF112" s="48"/>
      <c r="AG112" s="48"/>
      <c r="AH112" s="45"/>
      <c r="AI112" s="126"/>
      <c r="AJ112" s="74"/>
    </row>
    <row r="113" spans="1:36" ht="30" customHeight="1" x14ac:dyDescent="0.25">
      <c r="A113" s="281"/>
      <c r="B113" s="33" t="s">
        <v>242</v>
      </c>
      <c r="C113" s="48"/>
      <c r="D113" s="48"/>
      <c r="E113" s="48"/>
      <c r="F113" s="48"/>
      <c r="G113" s="48"/>
      <c r="H113" s="48"/>
      <c r="I113" s="48"/>
      <c r="J113" s="48"/>
      <c r="K113" s="48"/>
      <c r="L113" s="48"/>
      <c r="M113" s="48"/>
      <c r="N113" s="45"/>
      <c r="O113" s="45"/>
      <c r="P113" s="45"/>
      <c r="Q113" s="45" t="s">
        <v>128</v>
      </c>
      <c r="R113" s="48"/>
      <c r="S113" s="48"/>
      <c r="T113" s="48"/>
      <c r="U113" s="48"/>
      <c r="V113" s="48"/>
      <c r="W113" s="48"/>
      <c r="X113" s="48"/>
      <c r="Y113" s="48"/>
      <c r="Z113" s="48"/>
      <c r="AA113" s="48"/>
      <c r="AB113" s="48"/>
      <c r="AC113" s="48"/>
      <c r="AD113" s="48"/>
      <c r="AE113" s="48"/>
      <c r="AF113" s="48"/>
      <c r="AG113" s="48"/>
      <c r="AH113" s="45"/>
      <c r="AI113" s="126"/>
      <c r="AJ113" s="74"/>
    </row>
    <row r="114" spans="1:36" ht="30" customHeight="1" x14ac:dyDescent="0.25">
      <c r="A114" s="281"/>
      <c r="B114" s="33" t="s">
        <v>243</v>
      </c>
      <c r="C114" s="48"/>
      <c r="D114" s="48"/>
      <c r="E114" s="48"/>
      <c r="F114" s="48"/>
      <c r="G114" s="48"/>
      <c r="H114" s="48"/>
      <c r="I114" s="48"/>
      <c r="J114" s="48"/>
      <c r="K114" s="48"/>
      <c r="L114" s="48"/>
      <c r="M114" s="48"/>
      <c r="N114" s="45"/>
      <c r="O114" s="45"/>
      <c r="P114" s="45"/>
      <c r="Q114" s="45" t="s">
        <v>128</v>
      </c>
      <c r="R114" s="48"/>
      <c r="S114" s="48"/>
      <c r="T114" s="48"/>
      <c r="U114" s="48"/>
      <c r="V114" s="48"/>
      <c r="W114" s="48"/>
      <c r="X114" s="48"/>
      <c r="Y114" s="48"/>
      <c r="Z114" s="48"/>
      <c r="AA114" s="48"/>
      <c r="AB114" s="48"/>
      <c r="AC114" s="48"/>
      <c r="AD114" s="48"/>
      <c r="AE114" s="48"/>
      <c r="AF114" s="48"/>
      <c r="AG114" s="48"/>
      <c r="AH114" s="45"/>
      <c r="AI114" s="126"/>
      <c r="AJ114" s="74"/>
    </row>
    <row r="115" spans="1:36" ht="30" customHeight="1" x14ac:dyDescent="0.25">
      <c r="A115" s="282"/>
      <c r="B115" s="33" t="s">
        <v>244</v>
      </c>
      <c r="C115" s="48"/>
      <c r="D115" s="48"/>
      <c r="E115" s="48"/>
      <c r="F115" s="48"/>
      <c r="G115" s="48"/>
      <c r="H115" s="48"/>
      <c r="I115" s="48"/>
      <c r="J115" s="48"/>
      <c r="K115" s="48"/>
      <c r="L115" s="48"/>
      <c r="M115" s="48"/>
      <c r="N115" s="45"/>
      <c r="O115" s="45"/>
      <c r="P115" s="45"/>
      <c r="Q115" s="45" t="s">
        <v>128</v>
      </c>
      <c r="R115" s="48"/>
      <c r="S115" s="48"/>
      <c r="T115" s="48"/>
      <c r="U115" s="48"/>
      <c r="V115" s="48"/>
      <c r="W115" s="48"/>
      <c r="X115" s="48"/>
      <c r="Y115" s="48"/>
      <c r="Z115" s="48"/>
      <c r="AA115" s="48"/>
      <c r="AB115" s="48"/>
      <c r="AC115" s="48"/>
      <c r="AD115" s="48"/>
      <c r="AE115" s="48"/>
      <c r="AF115" s="48"/>
      <c r="AG115" s="48"/>
      <c r="AH115" s="45"/>
      <c r="AI115" s="126"/>
      <c r="AJ115" s="74"/>
    </row>
    <row r="116" spans="1:36" ht="30" customHeight="1" x14ac:dyDescent="0.25">
      <c r="A116" s="280" t="s">
        <v>245</v>
      </c>
      <c r="B116" s="33" t="s">
        <v>246</v>
      </c>
      <c r="C116" s="48" t="s">
        <v>247</v>
      </c>
      <c r="D116" s="48"/>
      <c r="E116" s="48"/>
      <c r="F116" s="48"/>
      <c r="G116" s="48"/>
      <c r="H116" s="48"/>
      <c r="I116" s="48"/>
      <c r="J116" s="48"/>
      <c r="K116" s="48"/>
      <c r="L116" s="48"/>
      <c r="M116" s="48"/>
      <c r="N116" s="45"/>
      <c r="O116" s="45"/>
      <c r="P116" s="45"/>
      <c r="Q116" s="45" t="s">
        <v>128</v>
      </c>
      <c r="R116" s="48"/>
      <c r="S116" s="48"/>
      <c r="T116" s="48"/>
      <c r="U116" s="48"/>
      <c r="V116" s="48"/>
      <c r="W116" s="48"/>
      <c r="X116" s="48"/>
      <c r="Y116" s="48"/>
      <c r="Z116" s="48"/>
      <c r="AA116" s="48"/>
      <c r="AB116" s="48"/>
      <c r="AC116" s="48"/>
      <c r="AD116" s="48"/>
      <c r="AE116" s="48"/>
      <c r="AF116" s="48"/>
      <c r="AG116" s="48"/>
      <c r="AH116" s="45"/>
      <c r="AI116" s="126"/>
      <c r="AJ116" s="74"/>
    </row>
    <row r="117" spans="1:36" ht="30" customHeight="1" x14ac:dyDescent="0.25">
      <c r="A117" s="281"/>
      <c r="B117" s="33" t="s">
        <v>248</v>
      </c>
      <c r="C117" s="48" t="s">
        <v>247</v>
      </c>
      <c r="D117" s="48"/>
      <c r="E117" s="48"/>
      <c r="F117" s="48"/>
      <c r="G117" s="48"/>
      <c r="H117" s="48"/>
      <c r="I117" s="48"/>
      <c r="J117" s="48"/>
      <c r="K117" s="48"/>
      <c r="L117" s="48"/>
      <c r="M117" s="48"/>
      <c r="N117" s="45"/>
      <c r="O117" s="45"/>
      <c r="P117" s="45"/>
      <c r="Q117" s="45" t="s">
        <v>128</v>
      </c>
      <c r="R117" s="48"/>
      <c r="S117" s="48"/>
      <c r="T117" s="48"/>
      <c r="U117" s="48"/>
      <c r="V117" s="48"/>
      <c r="W117" s="48"/>
      <c r="X117" s="48"/>
      <c r="Y117" s="48"/>
      <c r="Z117" s="48"/>
      <c r="AA117" s="48"/>
      <c r="AB117" s="48"/>
      <c r="AC117" s="48"/>
      <c r="AD117" s="48"/>
      <c r="AE117" s="48"/>
      <c r="AF117" s="48"/>
      <c r="AG117" s="48"/>
      <c r="AH117" s="45"/>
      <c r="AI117" s="126"/>
      <c r="AJ117" s="74"/>
    </row>
    <row r="118" spans="1:36" ht="30" customHeight="1" x14ac:dyDescent="0.25">
      <c r="A118" s="281"/>
      <c r="B118" s="33" t="s">
        <v>249</v>
      </c>
      <c r="C118" s="48" t="s">
        <v>247</v>
      </c>
      <c r="D118" s="48"/>
      <c r="E118" s="48"/>
      <c r="F118" s="48"/>
      <c r="G118" s="48"/>
      <c r="H118" s="48"/>
      <c r="I118" s="48"/>
      <c r="J118" s="48"/>
      <c r="K118" s="48"/>
      <c r="L118" s="48"/>
      <c r="M118" s="48"/>
      <c r="N118" s="45"/>
      <c r="O118" s="45"/>
      <c r="P118" s="45"/>
      <c r="Q118" s="45" t="s">
        <v>128</v>
      </c>
      <c r="R118" s="48"/>
      <c r="S118" s="48"/>
      <c r="T118" s="48"/>
      <c r="U118" s="48"/>
      <c r="V118" s="48"/>
      <c r="W118" s="48"/>
      <c r="X118" s="48"/>
      <c r="Y118" s="48"/>
      <c r="Z118" s="48"/>
      <c r="AA118" s="48"/>
      <c r="AB118" s="48"/>
      <c r="AC118" s="48"/>
      <c r="AD118" s="48"/>
      <c r="AE118" s="48"/>
      <c r="AF118" s="48"/>
      <c r="AG118" s="48"/>
      <c r="AH118" s="45"/>
      <c r="AI118" s="126"/>
      <c r="AJ118" s="74"/>
    </row>
    <row r="119" spans="1:36" ht="30" customHeight="1" x14ac:dyDescent="0.25">
      <c r="A119" s="281"/>
      <c r="B119" s="33" t="s">
        <v>250</v>
      </c>
      <c r="C119" s="48"/>
      <c r="D119" s="48"/>
      <c r="E119" s="48"/>
      <c r="F119" s="48"/>
      <c r="G119" s="48"/>
      <c r="H119" s="48"/>
      <c r="I119" s="48"/>
      <c r="J119" s="48"/>
      <c r="K119" s="48"/>
      <c r="L119" s="48"/>
      <c r="M119" s="48"/>
      <c r="N119" s="45"/>
      <c r="O119" s="45"/>
      <c r="P119" s="45"/>
      <c r="Q119" s="45" t="s">
        <v>128</v>
      </c>
      <c r="R119" s="48"/>
      <c r="S119" s="48"/>
      <c r="T119" s="48"/>
      <c r="U119" s="48"/>
      <c r="V119" s="48"/>
      <c r="W119" s="48"/>
      <c r="X119" s="48"/>
      <c r="Y119" s="48"/>
      <c r="Z119" s="48"/>
      <c r="AA119" s="48"/>
      <c r="AB119" s="48"/>
      <c r="AC119" s="48"/>
      <c r="AD119" s="48"/>
      <c r="AE119" s="48"/>
      <c r="AF119" s="48"/>
      <c r="AG119" s="48"/>
      <c r="AH119" s="45"/>
      <c r="AI119" s="126"/>
      <c r="AJ119" s="74"/>
    </row>
    <row r="120" spans="1:36" ht="30" customHeight="1" x14ac:dyDescent="0.25">
      <c r="A120" s="281"/>
      <c r="B120" s="33" t="s">
        <v>251</v>
      </c>
      <c r="C120" s="48"/>
      <c r="D120" s="48"/>
      <c r="E120" s="48"/>
      <c r="F120" s="48"/>
      <c r="G120" s="48"/>
      <c r="H120" s="48"/>
      <c r="I120" s="48"/>
      <c r="J120" s="48"/>
      <c r="K120" s="48"/>
      <c r="L120" s="48"/>
      <c r="M120" s="48"/>
      <c r="N120" s="45"/>
      <c r="O120" s="45"/>
      <c r="P120" s="45"/>
      <c r="Q120" s="45" t="s">
        <v>128</v>
      </c>
      <c r="R120" s="48"/>
      <c r="S120" s="48"/>
      <c r="T120" s="48"/>
      <c r="U120" s="48"/>
      <c r="V120" s="48"/>
      <c r="W120" s="48"/>
      <c r="X120" s="48"/>
      <c r="Y120" s="48"/>
      <c r="Z120" s="48"/>
      <c r="AA120" s="48"/>
      <c r="AB120" s="48"/>
      <c r="AC120" s="48"/>
      <c r="AD120" s="48"/>
      <c r="AE120" s="48"/>
      <c r="AF120" s="48"/>
      <c r="AG120" s="48"/>
      <c r="AH120" s="45"/>
      <c r="AI120" s="126"/>
      <c r="AJ120" s="74"/>
    </row>
    <row r="121" spans="1:36" ht="30" customHeight="1" x14ac:dyDescent="0.25">
      <c r="A121" s="281"/>
      <c r="B121" s="33" t="s">
        <v>252</v>
      </c>
      <c r="C121" s="48"/>
      <c r="D121" s="48"/>
      <c r="E121" s="48"/>
      <c r="F121" s="48"/>
      <c r="G121" s="48"/>
      <c r="H121" s="48"/>
      <c r="I121" s="48"/>
      <c r="J121" s="48"/>
      <c r="K121" s="48"/>
      <c r="L121" s="48"/>
      <c r="M121" s="48"/>
      <c r="N121" s="45"/>
      <c r="O121" s="45"/>
      <c r="P121" s="45"/>
      <c r="Q121" s="45" t="s">
        <v>128</v>
      </c>
      <c r="R121" s="48"/>
      <c r="S121" s="48"/>
      <c r="T121" s="48"/>
      <c r="U121" s="48"/>
      <c r="V121" s="48"/>
      <c r="W121" s="48"/>
      <c r="X121" s="48"/>
      <c r="Y121" s="48"/>
      <c r="Z121" s="48"/>
      <c r="AA121" s="48"/>
      <c r="AB121" s="48"/>
      <c r="AC121" s="48"/>
      <c r="AD121" s="48"/>
      <c r="AE121" s="48"/>
      <c r="AF121" s="48"/>
      <c r="AG121" s="48"/>
      <c r="AH121" s="45"/>
      <c r="AI121" s="126"/>
      <c r="AJ121" s="74"/>
    </row>
    <row r="122" spans="1:36" ht="30" customHeight="1" x14ac:dyDescent="0.25">
      <c r="A122" s="281"/>
      <c r="B122" s="33" t="s">
        <v>253</v>
      </c>
      <c r="C122" s="48"/>
      <c r="D122" s="48"/>
      <c r="E122" s="48"/>
      <c r="F122" s="48"/>
      <c r="G122" s="48"/>
      <c r="H122" s="48"/>
      <c r="I122" s="48"/>
      <c r="J122" s="48"/>
      <c r="K122" s="48"/>
      <c r="L122" s="48"/>
      <c r="M122" s="48"/>
      <c r="N122" s="45"/>
      <c r="O122" s="45"/>
      <c r="P122" s="45"/>
      <c r="Q122" s="45" t="s">
        <v>128</v>
      </c>
      <c r="R122" s="48"/>
      <c r="S122" s="48"/>
      <c r="T122" s="48"/>
      <c r="U122" s="48"/>
      <c r="V122" s="48"/>
      <c r="W122" s="48"/>
      <c r="X122" s="48"/>
      <c r="Y122" s="48"/>
      <c r="Z122" s="48"/>
      <c r="AA122" s="48"/>
      <c r="AB122" s="48"/>
      <c r="AC122" s="48"/>
      <c r="AD122" s="48"/>
      <c r="AE122" s="48"/>
      <c r="AF122" s="48"/>
      <c r="AG122" s="48"/>
      <c r="AH122" s="45"/>
      <c r="AI122" s="126"/>
      <c r="AJ122" s="74"/>
    </row>
    <row r="123" spans="1:36" ht="30" customHeight="1" x14ac:dyDescent="0.25">
      <c r="A123" s="281"/>
      <c r="B123" s="33" t="s">
        <v>254</v>
      </c>
      <c r="C123" s="48"/>
      <c r="D123" s="48"/>
      <c r="E123" s="48"/>
      <c r="F123" s="48"/>
      <c r="G123" s="48"/>
      <c r="H123" s="48"/>
      <c r="I123" s="48"/>
      <c r="J123" s="48"/>
      <c r="K123" s="48"/>
      <c r="L123" s="48"/>
      <c r="M123" s="48"/>
      <c r="N123" s="45"/>
      <c r="O123" s="45"/>
      <c r="P123" s="45"/>
      <c r="Q123" s="45" t="s">
        <v>128</v>
      </c>
      <c r="R123" s="48"/>
      <c r="S123" s="48"/>
      <c r="T123" s="48"/>
      <c r="U123" s="48"/>
      <c r="V123" s="48"/>
      <c r="W123" s="48"/>
      <c r="X123" s="48"/>
      <c r="Y123" s="48"/>
      <c r="Z123" s="48"/>
      <c r="AA123" s="48"/>
      <c r="AB123" s="48"/>
      <c r="AC123" s="48"/>
      <c r="AD123" s="48"/>
      <c r="AE123" s="48"/>
      <c r="AF123" s="48"/>
      <c r="AG123" s="48"/>
      <c r="AH123" s="45"/>
      <c r="AI123" s="126"/>
      <c r="AJ123" s="74"/>
    </row>
    <row r="124" spans="1:36" ht="30" customHeight="1" x14ac:dyDescent="0.25">
      <c r="A124" s="281"/>
      <c r="B124" s="33" t="s">
        <v>255</v>
      </c>
      <c r="C124" s="48"/>
      <c r="D124" s="48"/>
      <c r="E124" s="48"/>
      <c r="F124" s="48"/>
      <c r="G124" s="48"/>
      <c r="H124" s="48"/>
      <c r="I124" s="48"/>
      <c r="J124" s="48"/>
      <c r="K124" s="48"/>
      <c r="L124" s="48"/>
      <c r="M124" s="48"/>
      <c r="N124" s="45"/>
      <c r="O124" s="45"/>
      <c r="P124" s="45"/>
      <c r="Q124" s="45" t="s">
        <v>128</v>
      </c>
      <c r="R124" s="48"/>
      <c r="S124" s="48"/>
      <c r="T124" s="48"/>
      <c r="U124" s="48"/>
      <c r="V124" s="48"/>
      <c r="W124" s="48"/>
      <c r="X124" s="48"/>
      <c r="Y124" s="48"/>
      <c r="Z124" s="48"/>
      <c r="AA124" s="48"/>
      <c r="AB124" s="48"/>
      <c r="AC124" s="48"/>
      <c r="AD124" s="48"/>
      <c r="AE124" s="48"/>
      <c r="AF124" s="48"/>
      <c r="AG124" s="48"/>
      <c r="AH124" s="45"/>
      <c r="AI124" s="126"/>
      <c r="AJ124" s="74"/>
    </row>
    <row r="125" spans="1:36" ht="30" customHeight="1" x14ac:dyDescent="0.25">
      <c r="A125" s="281"/>
      <c r="B125" s="33" t="s">
        <v>256</v>
      </c>
      <c r="C125" s="48"/>
      <c r="D125" s="48"/>
      <c r="E125" s="48"/>
      <c r="F125" s="48"/>
      <c r="G125" s="48"/>
      <c r="H125" s="48"/>
      <c r="I125" s="48"/>
      <c r="J125" s="48"/>
      <c r="K125" s="48"/>
      <c r="L125" s="48"/>
      <c r="M125" s="48"/>
      <c r="N125" s="45"/>
      <c r="O125" s="45"/>
      <c r="P125" s="45"/>
      <c r="Q125" s="45" t="s">
        <v>128</v>
      </c>
      <c r="R125" s="48"/>
      <c r="S125" s="48"/>
      <c r="T125" s="48"/>
      <c r="U125" s="48"/>
      <c r="V125" s="48"/>
      <c r="W125" s="48"/>
      <c r="X125" s="48"/>
      <c r="Y125" s="48"/>
      <c r="Z125" s="48"/>
      <c r="AA125" s="48"/>
      <c r="AB125" s="48"/>
      <c r="AC125" s="48"/>
      <c r="AD125" s="48"/>
      <c r="AE125" s="48"/>
      <c r="AF125" s="48"/>
      <c r="AG125" s="48"/>
      <c r="AH125" s="45"/>
      <c r="AI125" s="126"/>
      <c r="AJ125" s="74"/>
    </row>
    <row r="126" spans="1:36" ht="30" customHeight="1" x14ac:dyDescent="0.25">
      <c r="A126" s="281"/>
      <c r="B126" s="33" t="s">
        <v>257</v>
      </c>
      <c r="C126" s="48"/>
      <c r="D126" s="48"/>
      <c r="E126" s="48"/>
      <c r="F126" s="48"/>
      <c r="G126" s="48"/>
      <c r="H126" s="48"/>
      <c r="I126" s="48"/>
      <c r="J126" s="48"/>
      <c r="K126" s="48"/>
      <c r="L126" s="48"/>
      <c r="M126" s="48"/>
      <c r="N126" s="45"/>
      <c r="O126" s="45"/>
      <c r="P126" s="45"/>
      <c r="Q126" s="45" t="s">
        <v>128</v>
      </c>
      <c r="R126" s="48"/>
      <c r="S126" s="48"/>
      <c r="T126" s="48"/>
      <c r="U126" s="48"/>
      <c r="V126" s="48"/>
      <c r="W126" s="48"/>
      <c r="X126" s="48"/>
      <c r="Y126" s="48"/>
      <c r="Z126" s="48"/>
      <c r="AA126" s="48"/>
      <c r="AB126" s="48"/>
      <c r="AC126" s="48"/>
      <c r="AD126" s="48"/>
      <c r="AE126" s="48"/>
      <c r="AF126" s="48"/>
      <c r="AG126" s="48"/>
      <c r="AH126" s="45"/>
      <c r="AI126" s="126"/>
      <c r="AJ126" s="74"/>
    </row>
    <row r="127" spans="1:36" ht="30" customHeight="1" x14ac:dyDescent="0.25">
      <c r="A127" s="281"/>
      <c r="B127" s="33" t="s">
        <v>258</v>
      </c>
      <c r="C127" s="48"/>
      <c r="D127" s="48"/>
      <c r="E127" s="48"/>
      <c r="F127" s="48"/>
      <c r="G127" s="48"/>
      <c r="H127" s="48"/>
      <c r="I127" s="48"/>
      <c r="J127" s="48"/>
      <c r="K127" s="48"/>
      <c r="L127" s="48"/>
      <c r="M127" s="48"/>
      <c r="N127" s="45"/>
      <c r="O127" s="45"/>
      <c r="P127" s="45"/>
      <c r="Q127" s="45" t="s">
        <v>128</v>
      </c>
      <c r="R127" s="48"/>
      <c r="S127" s="48"/>
      <c r="T127" s="48"/>
      <c r="U127" s="48"/>
      <c r="V127" s="48"/>
      <c r="W127" s="48"/>
      <c r="X127" s="48"/>
      <c r="Y127" s="48"/>
      <c r="Z127" s="48"/>
      <c r="AA127" s="48"/>
      <c r="AB127" s="48"/>
      <c r="AC127" s="48"/>
      <c r="AD127" s="48"/>
      <c r="AE127" s="48"/>
      <c r="AF127" s="48"/>
      <c r="AG127" s="48"/>
      <c r="AH127" s="45"/>
      <c r="AI127" s="126"/>
      <c r="AJ127" s="74"/>
    </row>
    <row r="128" spans="1:36" ht="30" customHeight="1" x14ac:dyDescent="0.25">
      <c r="A128" s="281"/>
      <c r="B128" s="33" t="s">
        <v>259</v>
      </c>
      <c r="C128" s="48"/>
      <c r="D128" s="48"/>
      <c r="E128" s="48"/>
      <c r="F128" s="48"/>
      <c r="G128" s="48"/>
      <c r="H128" s="48"/>
      <c r="I128" s="48"/>
      <c r="J128" s="48"/>
      <c r="K128" s="48"/>
      <c r="L128" s="48"/>
      <c r="M128" s="48"/>
      <c r="N128" s="45"/>
      <c r="O128" s="45"/>
      <c r="P128" s="45"/>
      <c r="Q128" s="45" t="s">
        <v>128</v>
      </c>
      <c r="R128" s="48"/>
      <c r="S128" s="48"/>
      <c r="T128" s="48"/>
      <c r="U128" s="48"/>
      <c r="V128" s="48"/>
      <c r="W128" s="48"/>
      <c r="X128" s="48"/>
      <c r="Y128" s="48"/>
      <c r="Z128" s="48"/>
      <c r="AA128" s="48"/>
      <c r="AB128" s="48"/>
      <c r="AC128" s="48"/>
      <c r="AD128" s="48"/>
      <c r="AE128" s="48"/>
      <c r="AF128" s="48"/>
      <c r="AG128" s="48"/>
      <c r="AH128" s="45"/>
      <c r="AI128" s="126"/>
      <c r="AJ128" s="74"/>
    </row>
    <row r="129" spans="1:36" ht="30" customHeight="1" x14ac:dyDescent="0.25">
      <c r="A129" s="281"/>
      <c r="B129" s="33" t="s">
        <v>260</v>
      </c>
      <c r="C129" s="48"/>
      <c r="D129" s="48"/>
      <c r="E129" s="48"/>
      <c r="F129" s="48"/>
      <c r="G129" s="48"/>
      <c r="H129" s="48"/>
      <c r="I129" s="48"/>
      <c r="J129" s="48"/>
      <c r="K129" s="48"/>
      <c r="L129" s="48"/>
      <c r="M129" s="48"/>
      <c r="N129" s="45"/>
      <c r="O129" s="45"/>
      <c r="P129" s="45"/>
      <c r="Q129" s="45" t="s">
        <v>128</v>
      </c>
      <c r="R129" s="48"/>
      <c r="S129" s="48"/>
      <c r="T129" s="48"/>
      <c r="U129" s="48"/>
      <c r="V129" s="48"/>
      <c r="W129" s="48"/>
      <c r="X129" s="48"/>
      <c r="Y129" s="48"/>
      <c r="Z129" s="48"/>
      <c r="AA129" s="48"/>
      <c r="AB129" s="48"/>
      <c r="AC129" s="48"/>
      <c r="AD129" s="48"/>
      <c r="AE129" s="48"/>
      <c r="AF129" s="48"/>
      <c r="AG129" s="48"/>
      <c r="AH129" s="45"/>
      <c r="AI129" s="126"/>
      <c r="AJ129" s="74"/>
    </row>
    <row r="130" spans="1:36" ht="30" customHeight="1" x14ac:dyDescent="0.25">
      <c r="A130" s="282"/>
      <c r="B130" s="33" t="s">
        <v>261</v>
      </c>
      <c r="C130" s="48"/>
      <c r="D130" s="48"/>
      <c r="E130" s="48"/>
      <c r="F130" s="48"/>
      <c r="G130" s="48"/>
      <c r="H130" s="48"/>
      <c r="I130" s="48"/>
      <c r="J130" s="48"/>
      <c r="K130" s="48"/>
      <c r="L130" s="48"/>
      <c r="M130" s="48"/>
      <c r="N130" s="45"/>
      <c r="O130" s="45"/>
      <c r="P130" s="45"/>
      <c r="Q130" s="45" t="s">
        <v>128</v>
      </c>
      <c r="R130" s="48"/>
      <c r="S130" s="48"/>
      <c r="T130" s="48"/>
      <c r="U130" s="48"/>
      <c r="V130" s="48"/>
      <c r="W130" s="48"/>
      <c r="X130" s="48"/>
      <c r="Y130" s="48"/>
      <c r="Z130" s="48"/>
      <c r="AA130" s="48"/>
      <c r="AB130" s="48"/>
      <c r="AC130" s="48"/>
      <c r="AD130" s="48"/>
      <c r="AE130" s="48"/>
      <c r="AF130" s="48"/>
      <c r="AG130" s="48"/>
      <c r="AH130" s="45"/>
      <c r="AI130" s="126"/>
      <c r="AJ130" s="74"/>
    </row>
    <row r="131" spans="1:36" ht="30" customHeight="1" x14ac:dyDescent="0.25">
      <c r="A131" s="280" t="s">
        <v>262</v>
      </c>
      <c r="B131" s="33" t="s">
        <v>263</v>
      </c>
      <c r="C131" s="48" t="s">
        <v>264</v>
      </c>
      <c r="D131" s="48"/>
      <c r="E131" s="48"/>
      <c r="F131" s="48"/>
      <c r="G131" s="48"/>
      <c r="H131" s="48"/>
      <c r="I131" s="48"/>
      <c r="J131" s="48"/>
      <c r="K131" s="48"/>
      <c r="L131" s="48"/>
      <c r="M131" s="48"/>
      <c r="N131" s="45"/>
      <c r="O131" s="45"/>
      <c r="P131" s="45"/>
      <c r="Q131" s="45" t="s">
        <v>128</v>
      </c>
      <c r="R131" s="48"/>
      <c r="S131" s="48"/>
      <c r="T131" s="48"/>
      <c r="U131" s="48"/>
      <c r="V131" s="48"/>
      <c r="W131" s="48"/>
      <c r="X131" s="48"/>
      <c r="Y131" s="48"/>
      <c r="Z131" s="48"/>
      <c r="AA131" s="48"/>
      <c r="AB131" s="48"/>
      <c r="AC131" s="48"/>
      <c r="AD131" s="48"/>
      <c r="AE131" s="48"/>
      <c r="AF131" s="48"/>
      <c r="AG131" s="48"/>
      <c r="AH131" s="45"/>
      <c r="AI131" s="126"/>
      <c r="AJ131" s="74"/>
    </row>
    <row r="132" spans="1:36" ht="30" customHeight="1" x14ac:dyDescent="0.25">
      <c r="A132" s="281"/>
      <c r="B132" s="33" t="s">
        <v>265</v>
      </c>
      <c r="C132" s="48" t="s">
        <v>264</v>
      </c>
      <c r="D132" s="48"/>
      <c r="E132" s="48"/>
      <c r="F132" s="48"/>
      <c r="G132" s="48"/>
      <c r="H132" s="48"/>
      <c r="I132" s="48"/>
      <c r="J132" s="48"/>
      <c r="K132" s="48"/>
      <c r="L132" s="48"/>
      <c r="M132" s="48"/>
      <c r="N132" s="45"/>
      <c r="O132" s="45"/>
      <c r="P132" s="45"/>
      <c r="Q132" s="45" t="s">
        <v>128</v>
      </c>
      <c r="R132" s="48"/>
      <c r="S132" s="48"/>
      <c r="T132" s="48"/>
      <c r="U132" s="48"/>
      <c r="V132" s="48"/>
      <c r="W132" s="48"/>
      <c r="X132" s="48"/>
      <c r="Y132" s="48"/>
      <c r="Z132" s="48"/>
      <c r="AA132" s="48"/>
      <c r="AB132" s="48"/>
      <c r="AC132" s="48"/>
      <c r="AD132" s="48"/>
      <c r="AE132" s="48"/>
      <c r="AF132" s="48"/>
      <c r="AG132" s="48"/>
      <c r="AH132" s="45"/>
      <c r="AI132" s="126"/>
      <c r="AJ132" s="74"/>
    </row>
    <row r="133" spans="1:36" ht="30" customHeight="1" x14ac:dyDescent="0.25">
      <c r="A133" s="281"/>
      <c r="B133" s="33" t="s">
        <v>266</v>
      </c>
      <c r="C133" s="48" t="s">
        <v>264</v>
      </c>
      <c r="D133" s="48"/>
      <c r="E133" s="48"/>
      <c r="F133" s="48"/>
      <c r="G133" s="48"/>
      <c r="H133" s="48"/>
      <c r="I133" s="48"/>
      <c r="J133" s="48"/>
      <c r="K133" s="48"/>
      <c r="L133" s="48"/>
      <c r="M133" s="48"/>
      <c r="N133" s="45"/>
      <c r="O133" s="45"/>
      <c r="P133" s="45"/>
      <c r="Q133" s="45" t="s">
        <v>128</v>
      </c>
      <c r="R133" s="48"/>
      <c r="S133" s="48"/>
      <c r="T133" s="48"/>
      <c r="U133" s="48"/>
      <c r="V133" s="48"/>
      <c r="W133" s="48"/>
      <c r="X133" s="48"/>
      <c r="Y133" s="48"/>
      <c r="Z133" s="48"/>
      <c r="AA133" s="48"/>
      <c r="AB133" s="48"/>
      <c r="AC133" s="48"/>
      <c r="AD133" s="48"/>
      <c r="AE133" s="48"/>
      <c r="AF133" s="48"/>
      <c r="AG133" s="48"/>
      <c r="AH133" s="45"/>
      <c r="AI133" s="126"/>
      <c r="AJ133" s="74"/>
    </row>
    <row r="134" spans="1:36" ht="30" customHeight="1" x14ac:dyDescent="0.25">
      <c r="A134" s="281"/>
      <c r="B134" s="33" t="s">
        <v>267</v>
      </c>
      <c r="C134" s="48"/>
      <c r="D134" s="48"/>
      <c r="E134" s="48"/>
      <c r="F134" s="48"/>
      <c r="G134" s="48"/>
      <c r="H134" s="48"/>
      <c r="I134" s="48"/>
      <c r="J134" s="48"/>
      <c r="K134" s="48"/>
      <c r="L134" s="48"/>
      <c r="M134" s="48"/>
      <c r="N134" s="45"/>
      <c r="O134" s="45"/>
      <c r="P134" s="45"/>
      <c r="Q134" s="45" t="s">
        <v>128</v>
      </c>
      <c r="R134" s="48"/>
      <c r="S134" s="48"/>
      <c r="T134" s="48"/>
      <c r="U134" s="48"/>
      <c r="V134" s="48"/>
      <c r="W134" s="48"/>
      <c r="X134" s="48"/>
      <c r="Y134" s="48"/>
      <c r="Z134" s="48"/>
      <c r="AA134" s="48"/>
      <c r="AB134" s="48"/>
      <c r="AC134" s="48"/>
      <c r="AD134" s="48"/>
      <c r="AE134" s="48"/>
      <c r="AF134" s="48"/>
      <c r="AG134" s="48"/>
      <c r="AH134" s="45"/>
      <c r="AI134" s="126"/>
      <c r="AJ134" s="74"/>
    </row>
    <row r="135" spans="1:36" ht="30" customHeight="1" x14ac:dyDescent="0.25">
      <c r="A135" s="281"/>
      <c r="B135" s="33" t="s">
        <v>268</v>
      </c>
      <c r="C135" s="48"/>
      <c r="D135" s="48"/>
      <c r="E135" s="48"/>
      <c r="F135" s="48"/>
      <c r="G135" s="48"/>
      <c r="H135" s="48"/>
      <c r="I135" s="48"/>
      <c r="J135" s="48"/>
      <c r="K135" s="48"/>
      <c r="L135" s="48"/>
      <c r="M135" s="48"/>
      <c r="N135" s="45"/>
      <c r="O135" s="45"/>
      <c r="P135" s="45"/>
      <c r="Q135" s="45" t="s">
        <v>128</v>
      </c>
      <c r="R135" s="48"/>
      <c r="S135" s="48"/>
      <c r="T135" s="48"/>
      <c r="U135" s="48"/>
      <c r="V135" s="48"/>
      <c r="W135" s="48"/>
      <c r="X135" s="48"/>
      <c r="Y135" s="48"/>
      <c r="Z135" s="48"/>
      <c r="AA135" s="48"/>
      <c r="AB135" s="48"/>
      <c r="AC135" s="48"/>
      <c r="AD135" s="48"/>
      <c r="AE135" s="48"/>
      <c r="AF135" s="48"/>
      <c r="AG135" s="48"/>
      <c r="AH135" s="45"/>
      <c r="AI135" s="126"/>
      <c r="AJ135" s="74"/>
    </row>
    <row r="136" spans="1:36" ht="30" customHeight="1" x14ac:dyDescent="0.25">
      <c r="A136" s="281"/>
      <c r="B136" s="33" t="s">
        <v>269</v>
      </c>
      <c r="C136" s="48"/>
      <c r="D136" s="48"/>
      <c r="E136" s="48"/>
      <c r="F136" s="48"/>
      <c r="G136" s="48"/>
      <c r="H136" s="48"/>
      <c r="I136" s="48"/>
      <c r="J136" s="48"/>
      <c r="K136" s="48"/>
      <c r="L136" s="48"/>
      <c r="M136" s="48"/>
      <c r="N136" s="45"/>
      <c r="O136" s="45"/>
      <c r="P136" s="45"/>
      <c r="Q136" s="45" t="s">
        <v>128</v>
      </c>
      <c r="R136" s="48"/>
      <c r="S136" s="48"/>
      <c r="T136" s="48"/>
      <c r="U136" s="48"/>
      <c r="V136" s="48"/>
      <c r="W136" s="48"/>
      <c r="X136" s="48"/>
      <c r="Y136" s="48"/>
      <c r="Z136" s="48"/>
      <c r="AA136" s="48"/>
      <c r="AB136" s="48"/>
      <c r="AC136" s="48"/>
      <c r="AD136" s="48"/>
      <c r="AE136" s="48"/>
      <c r="AF136" s="48"/>
      <c r="AG136" s="48"/>
      <c r="AH136" s="45"/>
      <c r="AI136" s="126"/>
      <c r="AJ136" s="74"/>
    </row>
    <row r="137" spans="1:36" ht="30" customHeight="1" x14ac:dyDescent="0.25">
      <c r="A137" s="281"/>
      <c r="B137" s="33" t="s">
        <v>270</v>
      </c>
      <c r="C137" s="48"/>
      <c r="D137" s="48"/>
      <c r="E137" s="48"/>
      <c r="F137" s="48"/>
      <c r="G137" s="48"/>
      <c r="H137" s="48"/>
      <c r="I137" s="48"/>
      <c r="J137" s="48"/>
      <c r="K137" s="48"/>
      <c r="L137" s="48"/>
      <c r="M137" s="48"/>
      <c r="N137" s="45"/>
      <c r="O137" s="45"/>
      <c r="P137" s="45"/>
      <c r="Q137" s="45" t="s">
        <v>128</v>
      </c>
      <c r="R137" s="48"/>
      <c r="S137" s="48"/>
      <c r="T137" s="48"/>
      <c r="U137" s="48"/>
      <c r="V137" s="48"/>
      <c r="W137" s="48"/>
      <c r="X137" s="48"/>
      <c r="Y137" s="48"/>
      <c r="Z137" s="48"/>
      <c r="AA137" s="48"/>
      <c r="AB137" s="48"/>
      <c r="AC137" s="48"/>
      <c r="AD137" s="48"/>
      <c r="AE137" s="48"/>
      <c r="AF137" s="48"/>
      <c r="AG137" s="48"/>
      <c r="AH137" s="45"/>
      <c r="AI137" s="126"/>
      <c r="AJ137" s="74"/>
    </row>
    <row r="138" spans="1:36" ht="30" customHeight="1" x14ac:dyDescent="0.25">
      <c r="A138" s="281"/>
      <c r="B138" s="33" t="s">
        <v>271</v>
      </c>
      <c r="C138" s="48"/>
      <c r="D138" s="48"/>
      <c r="E138" s="48"/>
      <c r="F138" s="48"/>
      <c r="G138" s="48"/>
      <c r="H138" s="48"/>
      <c r="I138" s="48"/>
      <c r="J138" s="48"/>
      <c r="K138" s="48"/>
      <c r="L138" s="48"/>
      <c r="M138" s="48"/>
      <c r="N138" s="45"/>
      <c r="O138" s="45"/>
      <c r="P138" s="45"/>
      <c r="Q138" s="45" t="s">
        <v>128</v>
      </c>
      <c r="R138" s="48"/>
      <c r="S138" s="48"/>
      <c r="T138" s="48"/>
      <c r="U138" s="48"/>
      <c r="V138" s="48"/>
      <c r="W138" s="48"/>
      <c r="X138" s="48"/>
      <c r="Y138" s="48"/>
      <c r="Z138" s="48"/>
      <c r="AA138" s="48"/>
      <c r="AB138" s="48"/>
      <c r="AC138" s="48"/>
      <c r="AD138" s="48"/>
      <c r="AE138" s="48"/>
      <c r="AF138" s="48"/>
      <c r="AG138" s="48"/>
      <c r="AH138" s="45"/>
      <c r="AI138" s="126"/>
      <c r="AJ138" s="74"/>
    </row>
    <row r="139" spans="1:36" ht="30" customHeight="1" x14ac:dyDescent="0.25">
      <c r="A139" s="281"/>
      <c r="B139" s="33" t="s">
        <v>272</v>
      </c>
      <c r="C139" s="48"/>
      <c r="D139" s="48"/>
      <c r="E139" s="48"/>
      <c r="F139" s="48"/>
      <c r="G139" s="48"/>
      <c r="H139" s="48"/>
      <c r="I139" s="48"/>
      <c r="J139" s="48"/>
      <c r="K139" s="48"/>
      <c r="L139" s="48"/>
      <c r="M139" s="48"/>
      <c r="N139" s="45"/>
      <c r="O139" s="45"/>
      <c r="P139" s="45"/>
      <c r="Q139" s="45" t="s">
        <v>128</v>
      </c>
      <c r="R139" s="48"/>
      <c r="S139" s="48"/>
      <c r="T139" s="48"/>
      <c r="U139" s="48"/>
      <c r="V139" s="48"/>
      <c r="W139" s="48"/>
      <c r="X139" s="48"/>
      <c r="Y139" s="48"/>
      <c r="Z139" s="48"/>
      <c r="AA139" s="48"/>
      <c r="AB139" s="48"/>
      <c r="AC139" s="48"/>
      <c r="AD139" s="48"/>
      <c r="AE139" s="48"/>
      <c r="AF139" s="48"/>
      <c r="AG139" s="48"/>
      <c r="AH139" s="45"/>
      <c r="AI139" s="126"/>
      <c r="AJ139" s="74"/>
    </row>
    <row r="140" spans="1:36" ht="30" customHeight="1" x14ac:dyDescent="0.25">
      <c r="A140" s="281"/>
      <c r="B140" s="33" t="s">
        <v>273</v>
      </c>
      <c r="C140" s="48"/>
      <c r="D140" s="48"/>
      <c r="E140" s="48"/>
      <c r="F140" s="48"/>
      <c r="G140" s="48"/>
      <c r="H140" s="48"/>
      <c r="I140" s="48"/>
      <c r="J140" s="48"/>
      <c r="K140" s="48"/>
      <c r="L140" s="48"/>
      <c r="M140" s="48"/>
      <c r="N140" s="45"/>
      <c r="O140" s="45"/>
      <c r="P140" s="45"/>
      <c r="Q140" s="45" t="s">
        <v>128</v>
      </c>
      <c r="R140" s="48"/>
      <c r="S140" s="48"/>
      <c r="T140" s="48"/>
      <c r="U140" s="48"/>
      <c r="V140" s="48"/>
      <c r="W140" s="48"/>
      <c r="X140" s="48"/>
      <c r="Y140" s="48"/>
      <c r="Z140" s="48"/>
      <c r="AA140" s="48"/>
      <c r="AB140" s="48"/>
      <c r="AC140" s="48"/>
      <c r="AD140" s="48"/>
      <c r="AE140" s="48"/>
      <c r="AF140" s="48"/>
      <c r="AG140" s="48"/>
      <c r="AH140" s="45"/>
      <c r="AI140" s="126"/>
      <c r="AJ140" s="74"/>
    </row>
    <row r="141" spans="1:36" ht="30" customHeight="1" x14ac:dyDescent="0.25">
      <c r="A141" s="281"/>
      <c r="B141" s="33" t="s">
        <v>274</v>
      </c>
      <c r="C141" s="48"/>
      <c r="D141" s="48"/>
      <c r="E141" s="48"/>
      <c r="F141" s="48"/>
      <c r="G141" s="48"/>
      <c r="H141" s="48"/>
      <c r="I141" s="48"/>
      <c r="J141" s="48"/>
      <c r="K141" s="48"/>
      <c r="L141" s="48"/>
      <c r="M141" s="48"/>
      <c r="N141" s="45"/>
      <c r="O141" s="45"/>
      <c r="P141" s="45"/>
      <c r="Q141" s="45" t="s">
        <v>128</v>
      </c>
      <c r="R141" s="48"/>
      <c r="S141" s="48"/>
      <c r="T141" s="48"/>
      <c r="U141" s="48"/>
      <c r="V141" s="48"/>
      <c r="W141" s="48"/>
      <c r="X141" s="48"/>
      <c r="Y141" s="48"/>
      <c r="Z141" s="48"/>
      <c r="AA141" s="48"/>
      <c r="AB141" s="48"/>
      <c r="AC141" s="48"/>
      <c r="AD141" s="48"/>
      <c r="AE141" s="48"/>
      <c r="AF141" s="48"/>
      <c r="AG141" s="48"/>
      <c r="AH141" s="45"/>
      <c r="AI141" s="126"/>
      <c r="AJ141" s="74"/>
    </row>
    <row r="142" spans="1:36" ht="30" customHeight="1" x14ac:dyDescent="0.25">
      <c r="A142" s="281"/>
      <c r="B142" s="33" t="s">
        <v>275</v>
      </c>
      <c r="C142" s="48"/>
      <c r="D142" s="48"/>
      <c r="E142" s="48"/>
      <c r="F142" s="48"/>
      <c r="G142" s="48"/>
      <c r="H142" s="48"/>
      <c r="I142" s="48"/>
      <c r="J142" s="48"/>
      <c r="K142" s="48"/>
      <c r="L142" s="48"/>
      <c r="M142" s="48"/>
      <c r="N142" s="45"/>
      <c r="O142" s="45"/>
      <c r="P142" s="45"/>
      <c r="Q142" s="45" t="s">
        <v>128</v>
      </c>
      <c r="R142" s="48"/>
      <c r="S142" s="48"/>
      <c r="T142" s="48"/>
      <c r="U142" s="48"/>
      <c r="V142" s="48"/>
      <c r="W142" s="48"/>
      <c r="X142" s="48"/>
      <c r="Y142" s="48"/>
      <c r="Z142" s="48"/>
      <c r="AA142" s="48"/>
      <c r="AB142" s="48"/>
      <c r="AC142" s="48"/>
      <c r="AD142" s="48"/>
      <c r="AE142" s="48"/>
      <c r="AF142" s="48"/>
      <c r="AG142" s="48"/>
      <c r="AH142" s="45"/>
      <c r="AI142" s="126"/>
      <c r="AJ142" s="74"/>
    </row>
    <row r="143" spans="1:36" ht="30" customHeight="1" x14ac:dyDescent="0.25">
      <c r="A143" s="281"/>
      <c r="B143" s="33" t="s">
        <v>276</v>
      </c>
      <c r="C143" s="48"/>
      <c r="D143" s="48"/>
      <c r="E143" s="48"/>
      <c r="F143" s="48"/>
      <c r="G143" s="48"/>
      <c r="H143" s="48"/>
      <c r="I143" s="48"/>
      <c r="J143" s="48"/>
      <c r="K143" s="48"/>
      <c r="L143" s="48"/>
      <c r="M143" s="48"/>
      <c r="N143" s="45"/>
      <c r="O143" s="45"/>
      <c r="P143" s="45"/>
      <c r="Q143" s="45" t="s">
        <v>128</v>
      </c>
      <c r="R143" s="48"/>
      <c r="S143" s="48"/>
      <c r="T143" s="48"/>
      <c r="U143" s="48"/>
      <c r="V143" s="48"/>
      <c r="W143" s="48"/>
      <c r="X143" s="48"/>
      <c r="Y143" s="48"/>
      <c r="Z143" s="48"/>
      <c r="AA143" s="48"/>
      <c r="AB143" s="48"/>
      <c r="AC143" s="48"/>
      <c r="AD143" s="48"/>
      <c r="AE143" s="48"/>
      <c r="AF143" s="48"/>
      <c r="AG143" s="48"/>
      <c r="AH143" s="45"/>
      <c r="AI143" s="126"/>
      <c r="AJ143" s="74"/>
    </row>
    <row r="144" spans="1:36" ht="30" customHeight="1" x14ac:dyDescent="0.25">
      <c r="A144" s="281"/>
      <c r="B144" s="33" t="s">
        <v>277</v>
      </c>
      <c r="C144" s="48"/>
      <c r="D144" s="48"/>
      <c r="E144" s="48"/>
      <c r="F144" s="48"/>
      <c r="G144" s="48"/>
      <c r="H144" s="48"/>
      <c r="I144" s="48"/>
      <c r="J144" s="48"/>
      <c r="K144" s="48"/>
      <c r="L144" s="48"/>
      <c r="M144" s="48"/>
      <c r="N144" s="45"/>
      <c r="O144" s="45"/>
      <c r="P144" s="45"/>
      <c r="Q144" s="45" t="s">
        <v>128</v>
      </c>
      <c r="R144" s="48"/>
      <c r="S144" s="48"/>
      <c r="T144" s="48"/>
      <c r="U144" s="48"/>
      <c r="V144" s="48"/>
      <c r="W144" s="48"/>
      <c r="X144" s="48"/>
      <c r="Y144" s="48"/>
      <c r="Z144" s="48"/>
      <c r="AA144" s="48"/>
      <c r="AB144" s="48"/>
      <c r="AC144" s="48"/>
      <c r="AD144" s="48"/>
      <c r="AE144" s="48"/>
      <c r="AF144" s="48"/>
      <c r="AG144" s="48"/>
      <c r="AH144" s="45"/>
      <c r="AI144" s="126"/>
      <c r="AJ144" s="74"/>
    </row>
    <row r="145" spans="1:36" ht="30" customHeight="1" x14ac:dyDescent="0.25">
      <c r="A145" s="282"/>
      <c r="B145" s="33" t="s">
        <v>278</v>
      </c>
      <c r="C145" s="48"/>
      <c r="D145" s="48"/>
      <c r="E145" s="48"/>
      <c r="F145" s="48"/>
      <c r="G145" s="48"/>
      <c r="H145" s="48"/>
      <c r="I145" s="48"/>
      <c r="J145" s="48"/>
      <c r="K145" s="48"/>
      <c r="L145" s="48"/>
      <c r="M145" s="48"/>
      <c r="N145" s="45"/>
      <c r="O145" s="45"/>
      <c r="P145" s="45"/>
      <c r="Q145" s="45" t="s">
        <v>128</v>
      </c>
      <c r="R145" s="48"/>
      <c r="S145" s="48"/>
      <c r="T145" s="48"/>
      <c r="U145" s="48"/>
      <c r="V145" s="48"/>
      <c r="W145" s="48"/>
      <c r="X145" s="48"/>
      <c r="Y145" s="48"/>
      <c r="Z145" s="48"/>
      <c r="AA145" s="48"/>
      <c r="AB145" s="48"/>
      <c r="AC145" s="48"/>
      <c r="AD145" s="48"/>
      <c r="AE145" s="48"/>
      <c r="AF145" s="48"/>
      <c r="AG145" s="48"/>
      <c r="AH145" s="45"/>
      <c r="AI145" s="126"/>
      <c r="AJ145" s="74"/>
    </row>
    <row r="146" spans="1:36" ht="30" customHeight="1" x14ac:dyDescent="0.25">
      <c r="A146" s="280" t="s">
        <v>279</v>
      </c>
      <c r="B146" s="33" t="s">
        <v>280</v>
      </c>
      <c r="C146" s="48" t="s">
        <v>281</v>
      </c>
      <c r="D146" s="48"/>
      <c r="E146" s="48"/>
      <c r="F146" s="48"/>
      <c r="G146" s="48"/>
      <c r="H146" s="48"/>
      <c r="I146" s="48"/>
      <c r="J146" s="48"/>
      <c r="K146" s="48"/>
      <c r="L146" s="48"/>
      <c r="M146" s="48"/>
      <c r="N146" s="45"/>
      <c r="O146" s="45"/>
      <c r="P146" s="45"/>
      <c r="Q146" s="45" t="s">
        <v>128</v>
      </c>
      <c r="R146" s="48"/>
      <c r="S146" s="48"/>
      <c r="T146" s="48"/>
      <c r="U146" s="48"/>
      <c r="V146" s="48"/>
      <c r="W146" s="48"/>
      <c r="X146" s="48"/>
      <c r="Y146" s="48"/>
      <c r="Z146" s="48"/>
      <c r="AA146" s="48"/>
      <c r="AB146" s="48"/>
      <c r="AC146" s="48"/>
      <c r="AD146" s="48"/>
      <c r="AE146" s="48"/>
      <c r="AF146" s="48"/>
      <c r="AG146" s="48"/>
      <c r="AH146" s="45"/>
      <c r="AI146" s="126"/>
      <c r="AJ146" s="74"/>
    </row>
    <row r="147" spans="1:36" ht="30" customHeight="1" x14ac:dyDescent="0.25">
      <c r="A147" s="281"/>
      <c r="B147" s="33" t="s">
        <v>282</v>
      </c>
      <c r="C147" s="48" t="s">
        <v>281</v>
      </c>
      <c r="D147" s="48"/>
      <c r="E147" s="48"/>
      <c r="F147" s="48"/>
      <c r="G147" s="48"/>
      <c r="H147" s="48"/>
      <c r="I147" s="48"/>
      <c r="J147" s="48"/>
      <c r="K147" s="48"/>
      <c r="L147" s="48"/>
      <c r="M147" s="48"/>
      <c r="N147" s="45"/>
      <c r="O147" s="45"/>
      <c r="P147" s="45"/>
      <c r="Q147" s="45" t="s">
        <v>128</v>
      </c>
      <c r="R147" s="48"/>
      <c r="S147" s="48"/>
      <c r="T147" s="48"/>
      <c r="U147" s="48"/>
      <c r="V147" s="48"/>
      <c r="W147" s="48"/>
      <c r="X147" s="48"/>
      <c r="Y147" s="48"/>
      <c r="Z147" s="48"/>
      <c r="AA147" s="48"/>
      <c r="AB147" s="48"/>
      <c r="AC147" s="48"/>
      <c r="AD147" s="48"/>
      <c r="AE147" s="48"/>
      <c r="AF147" s="48"/>
      <c r="AG147" s="48"/>
      <c r="AH147" s="45"/>
      <c r="AI147" s="126"/>
      <c r="AJ147" s="74"/>
    </row>
    <row r="148" spans="1:36" ht="30" customHeight="1" x14ac:dyDescent="0.25">
      <c r="A148" s="281"/>
      <c r="B148" s="33" t="s">
        <v>283</v>
      </c>
      <c r="C148" s="48" t="s">
        <v>281</v>
      </c>
      <c r="D148" s="48"/>
      <c r="E148" s="48"/>
      <c r="F148" s="48"/>
      <c r="G148" s="48"/>
      <c r="H148" s="48"/>
      <c r="I148" s="48"/>
      <c r="J148" s="48"/>
      <c r="K148" s="48"/>
      <c r="L148" s="48"/>
      <c r="M148" s="48"/>
      <c r="N148" s="45"/>
      <c r="O148" s="45"/>
      <c r="P148" s="45"/>
      <c r="Q148" s="45" t="s">
        <v>128</v>
      </c>
      <c r="R148" s="48"/>
      <c r="S148" s="48"/>
      <c r="T148" s="48"/>
      <c r="U148" s="48"/>
      <c r="V148" s="48"/>
      <c r="W148" s="48"/>
      <c r="X148" s="48"/>
      <c r="Y148" s="48"/>
      <c r="Z148" s="48"/>
      <c r="AA148" s="48"/>
      <c r="AB148" s="48"/>
      <c r="AC148" s="48"/>
      <c r="AD148" s="48"/>
      <c r="AE148" s="48"/>
      <c r="AF148" s="48"/>
      <c r="AG148" s="48"/>
      <c r="AH148" s="45"/>
      <c r="AI148" s="126"/>
      <c r="AJ148" s="74"/>
    </row>
    <row r="149" spans="1:36" ht="30" customHeight="1" x14ac:dyDescent="0.25">
      <c r="A149" s="281"/>
      <c r="B149" s="33" t="s">
        <v>284</v>
      </c>
      <c r="C149" s="48"/>
      <c r="D149" s="48"/>
      <c r="E149" s="48"/>
      <c r="F149" s="48"/>
      <c r="G149" s="48"/>
      <c r="H149" s="48"/>
      <c r="I149" s="48"/>
      <c r="J149" s="48"/>
      <c r="K149" s="48"/>
      <c r="L149" s="48"/>
      <c r="M149" s="48"/>
      <c r="N149" s="45"/>
      <c r="O149" s="45"/>
      <c r="P149" s="45"/>
      <c r="Q149" s="45" t="s">
        <v>128</v>
      </c>
      <c r="R149" s="48"/>
      <c r="S149" s="48"/>
      <c r="T149" s="48"/>
      <c r="U149" s="48"/>
      <c r="V149" s="48"/>
      <c r="W149" s="48"/>
      <c r="X149" s="48"/>
      <c r="Y149" s="48"/>
      <c r="Z149" s="48"/>
      <c r="AA149" s="48"/>
      <c r="AB149" s="48"/>
      <c r="AC149" s="48"/>
      <c r="AD149" s="48"/>
      <c r="AE149" s="48"/>
      <c r="AF149" s="48"/>
      <c r="AG149" s="48"/>
      <c r="AH149" s="45"/>
      <c r="AI149" s="126"/>
      <c r="AJ149" s="74"/>
    </row>
    <row r="150" spans="1:36" ht="30" customHeight="1" x14ac:dyDescent="0.25">
      <c r="A150" s="281"/>
      <c r="B150" s="33" t="s">
        <v>285</v>
      </c>
      <c r="C150" s="48"/>
      <c r="D150" s="48"/>
      <c r="E150" s="48"/>
      <c r="F150" s="48"/>
      <c r="G150" s="48"/>
      <c r="H150" s="48"/>
      <c r="I150" s="48"/>
      <c r="J150" s="48"/>
      <c r="K150" s="48"/>
      <c r="L150" s="48"/>
      <c r="M150" s="48"/>
      <c r="N150" s="45"/>
      <c r="O150" s="45"/>
      <c r="P150" s="45"/>
      <c r="Q150" s="45" t="s">
        <v>128</v>
      </c>
      <c r="R150" s="48"/>
      <c r="S150" s="48"/>
      <c r="T150" s="48"/>
      <c r="U150" s="48"/>
      <c r="V150" s="48"/>
      <c r="W150" s="48"/>
      <c r="X150" s="48"/>
      <c r="Y150" s="48"/>
      <c r="Z150" s="48"/>
      <c r="AA150" s="48"/>
      <c r="AB150" s="48"/>
      <c r="AC150" s="48"/>
      <c r="AD150" s="48"/>
      <c r="AE150" s="48"/>
      <c r="AF150" s="48"/>
      <c r="AG150" s="48"/>
      <c r="AH150" s="45"/>
      <c r="AI150" s="126"/>
      <c r="AJ150" s="74"/>
    </row>
    <row r="151" spans="1:36" ht="30" customHeight="1" x14ac:dyDescent="0.25">
      <c r="A151" s="281"/>
      <c r="B151" s="33" t="s">
        <v>286</v>
      </c>
      <c r="C151" s="48"/>
      <c r="D151" s="48"/>
      <c r="E151" s="48"/>
      <c r="F151" s="48"/>
      <c r="G151" s="48"/>
      <c r="H151" s="48"/>
      <c r="I151" s="48"/>
      <c r="J151" s="48"/>
      <c r="K151" s="48"/>
      <c r="L151" s="48"/>
      <c r="M151" s="48"/>
      <c r="N151" s="45"/>
      <c r="O151" s="45"/>
      <c r="P151" s="45"/>
      <c r="Q151" s="45" t="s">
        <v>128</v>
      </c>
      <c r="R151" s="48"/>
      <c r="S151" s="48"/>
      <c r="T151" s="48"/>
      <c r="U151" s="48"/>
      <c r="V151" s="48"/>
      <c r="W151" s="48"/>
      <c r="X151" s="48"/>
      <c r="Y151" s="48"/>
      <c r="Z151" s="48"/>
      <c r="AA151" s="48"/>
      <c r="AB151" s="48"/>
      <c r="AC151" s="48"/>
      <c r="AD151" s="48"/>
      <c r="AE151" s="48"/>
      <c r="AF151" s="48"/>
      <c r="AG151" s="48"/>
      <c r="AH151" s="45"/>
      <c r="AI151" s="126"/>
      <c r="AJ151" s="74"/>
    </row>
    <row r="152" spans="1:36" ht="30" customHeight="1" x14ac:dyDescent="0.25">
      <c r="A152" s="281"/>
      <c r="B152" s="33" t="s">
        <v>287</v>
      </c>
      <c r="C152" s="48"/>
      <c r="D152" s="48"/>
      <c r="E152" s="48"/>
      <c r="F152" s="48"/>
      <c r="G152" s="48"/>
      <c r="H152" s="48"/>
      <c r="I152" s="48"/>
      <c r="J152" s="48"/>
      <c r="K152" s="48"/>
      <c r="L152" s="48"/>
      <c r="M152" s="48"/>
      <c r="N152" s="45"/>
      <c r="O152" s="45"/>
      <c r="P152" s="45"/>
      <c r="Q152" s="45" t="s">
        <v>128</v>
      </c>
      <c r="R152" s="48"/>
      <c r="S152" s="48"/>
      <c r="T152" s="48"/>
      <c r="U152" s="48"/>
      <c r="V152" s="48"/>
      <c r="W152" s="48"/>
      <c r="X152" s="48"/>
      <c r="Y152" s="48"/>
      <c r="Z152" s="48"/>
      <c r="AA152" s="48"/>
      <c r="AB152" s="48"/>
      <c r="AC152" s="48"/>
      <c r="AD152" s="48"/>
      <c r="AE152" s="48"/>
      <c r="AF152" s="48"/>
      <c r="AG152" s="48"/>
      <c r="AH152" s="45"/>
      <c r="AI152" s="126"/>
      <c r="AJ152" s="74"/>
    </row>
    <row r="153" spans="1:36" ht="30" customHeight="1" x14ac:dyDescent="0.25">
      <c r="A153" s="281"/>
      <c r="B153" s="33" t="s">
        <v>288</v>
      </c>
      <c r="C153" s="48"/>
      <c r="D153" s="48"/>
      <c r="E153" s="48"/>
      <c r="F153" s="48"/>
      <c r="G153" s="48"/>
      <c r="H153" s="48"/>
      <c r="I153" s="48"/>
      <c r="J153" s="48"/>
      <c r="K153" s="48"/>
      <c r="L153" s="48"/>
      <c r="M153" s="48"/>
      <c r="N153" s="45"/>
      <c r="O153" s="45"/>
      <c r="P153" s="45"/>
      <c r="Q153" s="45" t="s">
        <v>128</v>
      </c>
      <c r="R153" s="48"/>
      <c r="S153" s="48"/>
      <c r="T153" s="48"/>
      <c r="U153" s="48"/>
      <c r="V153" s="48"/>
      <c r="W153" s="48"/>
      <c r="X153" s="48"/>
      <c r="Y153" s="48"/>
      <c r="Z153" s="48"/>
      <c r="AA153" s="48"/>
      <c r="AB153" s="48"/>
      <c r="AC153" s="48"/>
      <c r="AD153" s="48"/>
      <c r="AE153" s="48"/>
      <c r="AF153" s="48"/>
      <c r="AG153" s="48"/>
      <c r="AH153" s="45"/>
      <c r="AI153" s="126"/>
      <c r="AJ153" s="74"/>
    </row>
    <row r="154" spans="1:36" ht="30" customHeight="1" x14ac:dyDescent="0.25">
      <c r="A154" s="281"/>
      <c r="B154" s="33" t="s">
        <v>289</v>
      </c>
      <c r="C154" s="48"/>
      <c r="D154" s="48"/>
      <c r="E154" s="48"/>
      <c r="F154" s="48"/>
      <c r="G154" s="48"/>
      <c r="H154" s="48"/>
      <c r="I154" s="48"/>
      <c r="J154" s="48"/>
      <c r="K154" s="48"/>
      <c r="L154" s="48"/>
      <c r="M154" s="48"/>
      <c r="N154" s="45"/>
      <c r="O154" s="45"/>
      <c r="P154" s="45"/>
      <c r="Q154" s="45" t="s">
        <v>128</v>
      </c>
      <c r="R154" s="48"/>
      <c r="S154" s="48"/>
      <c r="T154" s="48"/>
      <c r="U154" s="48"/>
      <c r="V154" s="48"/>
      <c r="W154" s="48"/>
      <c r="X154" s="48"/>
      <c r="Y154" s="48"/>
      <c r="Z154" s="48"/>
      <c r="AA154" s="48"/>
      <c r="AB154" s="48"/>
      <c r="AC154" s="48"/>
      <c r="AD154" s="48"/>
      <c r="AE154" s="48"/>
      <c r="AF154" s="48"/>
      <c r="AG154" s="48"/>
      <c r="AH154" s="45"/>
      <c r="AI154" s="126"/>
      <c r="AJ154" s="74"/>
    </row>
    <row r="155" spans="1:36" ht="30" customHeight="1" x14ac:dyDescent="0.25">
      <c r="A155" s="281"/>
      <c r="B155" s="33" t="s">
        <v>290</v>
      </c>
      <c r="C155" s="48"/>
      <c r="D155" s="48"/>
      <c r="E155" s="48"/>
      <c r="F155" s="48"/>
      <c r="G155" s="48"/>
      <c r="H155" s="48"/>
      <c r="I155" s="48"/>
      <c r="J155" s="48"/>
      <c r="K155" s="48"/>
      <c r="L155" s="48"/>
      <c r="M155" s="48"/>
      <c r="N155" s="45"/>
      <c r="O155" s="45"/>
      <c r="P155" s="45"/>
      <c r="Q155" s="45" t="s">
        <v>128</v>
      </c>
      <c r="R155" s="48"/>
      <c r="S155" s="48"/>
      <c r="T155" s="48"/>
      <c r="U155" s="48"/>
      <c r="V155" s="48"/>
      <c r="W155" s="48"/>
      <c r="X155" s="48"/>
      <c r="Y155" s="48"/>
      <c r="Z155" s="48"/>
      <c r="AA155" s="48"/>
      <c r="AB155" s="48"/>
      <c r="AC155" s="48"/>
      <c r="AD155" s="48"/>
      <c r="AE155" s="48"/>
      <c r="AF155" s="48"/>
      <c r="AG155" s="48"/>
      <c r="AH155" s="45"/>
      <c r="AI155" s="126"/>
      <c r="AJ155" s="74"/>
    </row>
    <row r="156" spans="1:36" ht="30" customHeight="1" x14ac:dyDescent="0.25">
      <c r="A156" s="281"/>
      <c r="B156" s="33" t="s">
        <v>291</v>
      </c>
      <c r="C156" s="48"/>
      <c r="D156" s="48"/>
      <c r="E156" s="48"/>
      <c r="F156" s="48"/>
      <c r="G156" s="48"/>
      <c r="H156" s="48"/>
      <c r="I156" s="48"/>
      <c r="J156" s="48"/>
      <c r="K156" s="48"/>
      <c r="L156" s="48"/>
      <c r="M156" s="48"/>
      <c r="N156" s="45"/>
      <c r="O156" s="45"/>
      <c r="P156" s="45"/>
      <c r="Q156" s="45" t="s">
        <v>128</v>
      </c>
      <c r="R156" s="48"/>
      <c r="S156" s="48"/>
      <c r="T156" s="48"/>
      <c r="U156" s="48"/>
      <c r="V156" s="48"/>
      <c r="W156" s="48"/>
      <c r="X156" s="48"/>
      <c r="Y156" s="48"/>
      <c r="Z156" s="48"/>
      <c r="AA156" s="48"/>
      <c r="AB156" s="48"/>
      <c r="AC156" s="48"/>
      <c r="AD156" s="48"/>
      <c r="AE156" s="48"/>
      <c r="AF156" s="48"/>
      <c r="AG156" s="48"/>
      <c r="AH156" s="45"/>
      <c r="AI156" s="126"/>
      <c r="AJ156" s="74"/>
    </row>
    <row r="157" spans="1:36" ht="30" customHeight="1" x14ac:dyDescent="0.25">
      <c r="A157" s="281"/>
      <c r="B157" s="33" t="s">
        <v>292</v>
      </c>
      <c r="C157" s="48"/>
      <c r="D157" s="48"/>
      <c r="E157" s="48"/>
      <c r="F157" s="48"/>
      <c r="G157" s="48"/>
      <c r="H157" s="48"/>
      <c r="I157" s="48"/>
      <c r="J157" s="48"/>
      <c r="K157" s="48"/>
      <c r="L157" s="48"/>
      <c r="M157" s="48"/>
      <c r="N157" s="45"/>
      <c r="O157" s="45"/>
      <c r="P157" s="45"/>
      <c r="Q157" s="45" t="s">
        <v>128</v>
      </c>
      <c r="R157" s="48"/>
      <c r="S157" s="48"/>
      <c r="T157" s="48"/>
      <c r="U157" s="48"/>
      <c r="V157" s="48"/>
      <c r="W157" s="48"/>
      <c r="X157" s="48"/>
      <c r="Y157" s="48"/>
      <c r="Z157" s="48"/>
      <c r="AA157" s="48"/>
      <c r="AB157" s="48"/>
      <c r="AC157" s="48"/>
      <c r="AD157" s="48"/>
      <c r="AE157" s="48"/>
      <c r="AF157" s="48"/>
      <c r="AG157" s="48"/>
      <c r="AH157" s="45"/>
      <c r="AI157" s="126"/>
      <c r="AJ157" s="74"/>
    </row>
    <row r="158" spans="1:36" ht="30" customHeight="1" x14ac:dyDescent="0.25">
      <c r="A158" s="281"/>
      <c r="B158" s="33" t="s">
        <v>293</v>
      </c>
      <c r="C158" s="48"/>
      <c r="D158" s="48"/>
      <c r="E158" s="48"/>
      <c r="F158" s="48"/>
      <c r="G158" s="48"/>
      <c r="H158" s="48"/>
      <c r="I158" s="48"/>
      <c r="J158" s="48"/>
      <c r="K158" s="48"/>
      <c r="L158" s="48"/>
      <c r="M158" s="48"/>
      <c r="N158" s="45"/>
      <c r="O158" s="45"/>
      <c r="P158" s="45"/>
      <c r="Q158" s="45" t="s">
        <v>128</v>
      </c>
      <c r="R158" s="48"/>
      <c r="S158" s="48"/>
      <c r="T158" s="48"/>
      <c r="U158" s="48"/>
      <c r="V158" s="48"/>
      <c r="W158" s="48"/>
      <c r="X158" s="48"/>
      <c r="Y158" s="48"/>
      <c r="Z158" s="48"/>
      <c r="AA158" s="48"/>
      <c r="AB158" s="48"/>
      <c r="AC158" s="48"/>
      <c r="AD158" s="48"/>
      <c r="AE158" s="48"/>
      <c r="AF158" s="48"/>
      <c r="AG158" s="48"/>
      <c r="AH158" s="45"/>
      <c r="AI158" s="126"/>
      <c r="AJ158" s="74"/>
    </row>
    <row r="159" spans="1:36" ht="30" customHeight="1" x14ac:dyDescent="0.25">
      <c r="A159" s="281"/>
      <c r="B159" s="33" t="s">
        <v>294</v>
      </c>
      <c r="C159" s="48"/>
      <c r="D159" s="48"/>
      <c r="E159" s="48"/>
      <c r="F159" s="48"/>
      <c r="G159" s="48"/>
      <c r="H159" s="48"/>
      <c r="I159" s="48"/>
      <c r="J159" s="48"/>
      <c r="K159" s="48"/>
      <c r="L159" s="48"/>
      <c r="M159" s="48"/>
      <c r="N159" s="45"/>
      <c r="O159" s="45"/>
      <c r="P159" s="45"/>
      <c r="Q159" s="45" t="s">
        <v>128</v>
      </c>
      <c r="R159" s="48"/>
      <c r="S159" s="48"/>
      <c r="T159" s="48"/>
      <c r="U159" s="48"/>
      <c r="V159" s="48"/>
      <c r="W159" s="48"/>
      <c r="X159" s="48"/>
      <c r="Y159" s="48"/>
      <c r="Z159" s="48"/>
      <c r="AA159" s="48"/>
      <c r="AB159" s="48"/>
      <c r="AC159" s="48"/>
      <c r="AD159" s="48"/>
      <c r="AE159" s="48"/>
      <c r="AF159" s="48"/>
      <c r="AG159" s="48"/>
      <c r="AH159" s="45"/>
      <c r="AI159" s="126"/>
      <c r="AJ159" s="74"/>
    </row>
    <row r="160" spans="1:36" ht="30" customHeight="1" x14ac:dyDescent="0.25">
      <c r="A160" s="282"/>
      <c r="B160" s="33" t="s">
        <v>295</v>
      </c>
      <c r="C160" s="48"/>
      <c r="D160" s="48"/>
      <c r="E160" s="48"/>
      <c r="F160" s="48"/>
      <c r="G160" s="48"/>
      <c r="H160" s="48"/>
      <c r="I160" s="48"/>
      <c r="J160" s="48"/>
      <c r="K160" s="48"/>
      <c r="L160" s="48"/>
      <c r="M160" s="48"/>
      <c r="N160" s="45"/>
      <c r="O160" s="45"/>
      <c r="P160" s="45"/>
      <c r="Q160" s="45" t="s">
        <v>128</v>
      </c>
      <c r="R160" s="48"/>
      <c r="S160" s="48"/>
      <c r="T160" s="48"/>
      <c r="U160" s="48"/>
      <c r="V160" s="48"/>
      <c r="W160" s="48"/>
      <c r="X160" s="48"/>
      <c r="Y160" s="48"/>
      <c r="Z160" s="48"/>
      <c r="AA160" s="48"/>
      <c r="AB160" s="48"/>
      <c r="AC160" s="48"/>
      <c r="AD160" s="48"/>
      <c r="AE160" s="48"/>
      <c r="AF160" s="48"/>
      <c r="AG160" s="48"/>
      <c r="AH160" s="45"/>
      <c r="AI160" s="126"/>
      <c r="AJ160" s="74"/>
    </row>
    <row r="161" spans="1:36" x14ac:dyDescent="0.25">
      <c r="AJ161" s="74"/>
    </row>
    <row r="162" spans="1:36" x14ac:dyDescent="0.25">
      <c r="A162" s="74"/>
      <c r="B162" s="74"/>
      <c r="C162" s="74"/>
      <c r="D162" s="74"/>
      <c r="E162" s="74"/>
      <c r="F162" s="74"/>
      <c r="G162" s="74"/>
      <c r="H162" s="74"/>
      <c r="I162" s="74"/>
      <c r="J162" s="74"/>
      <c r="K162" s="74"/>
      <c r="L162" s="74"/>
      <c r="M162" s="74"/>
      <c r="N162" s="74"/>
      <c r="O162" s="75"/>
      <c r="P162" s="75"/>
      <c r="Q162" s="75"/>
      <c r="R162" s="75"/>
      <c r="S162" s="75"/>
      <c r="T162" s="75"/>
      <c r="U162" s="75"/>
      <c r="V162" s="75"/>
      <c r="W162" s="75"/>
      <c r="X162" s="75"/>
      <c r="Y162" s="75"/>
      <c r="Z162" s="75"/>
      <c r="AA162" s="75"/>
      <c r="AB162" s="75"/>
      <c r="AC162" s="75"/>
      <c r="AD162" s="75"/>
      <c r="AE162" s="75"/>
      <c r="AF162" s="75"/>
      <c r="AG162" s="75"/>
      <c r="AH162" s="75"/>
      <c r="AI162" s="75"/>
      <c r="AJ162" s="74"/>
    </row>
    <row r="163" spans="1:36" x14ac:dyDescent="0.25">
      <c r="A163" s="74"/>
      <c r="B163" s="74"/>
      <c r="C163" s="74"/>
      <c r="D163" s="74"/>
      <c r="E163" s="74"/>
      <c r="F163" s="74"/>
      <c r="G163" s="74"/>
      <c r="H163" s="74"/>
      <c r="I163" s="74"/>
      <c r="J163" s="74"/>
      <c r="K163" s="74"/>
      <c r="L163" s="74"/>
      <c r="M163" s="74"/>
      <c r="N163" s="74"/>
      <c r="O163" s="75"/>
      <c r="P163" s="75"/>
      <c r="Q163" s="75"/>
      <c r="R163" s="75"/>
      <c r="S163" s="75"/>
      <c r="T163" s="75"/>
      <c r="U163" s="75"/>
      <c r="V163" s="75"/>
      <c r="W163" s="75"/>
      <c r="X163" s="75"/>
      <c r="Y163" s="75"/>
      <c r="Z163" s="75"/>
      <c r="AA163" s="75"/>
      <c r="AB163" s="75"/>
      <c r="AC163" s="75"/>
      <c r="AD163" s="75"/>
      <c r="AE163" s="75"/>
      <c r="AF163" s="75"/>
      <c r="AG163" s="75"/>
      <c r="AH163" s="75"/>
      <c r="AI163" s="75"/>
      <c r="AJ163" s="74"/>
    </row>
  </sheetData>
  <mergeCells count="48">
    <mergeCell ref="A86:A100"/>
    <mergeCell ref="A101:A115"/>
    <mergeCell ref="A116:A130"/>
    <mergeCell ref="A146:A160"/>
    <mergeCell ref="A131:A145"/>
    <mergeCell ref="AH9:AH10"/>
    <mergeCell ref="A11:A25"/>
    <mergeCell ref="A26:A40"/>
    <mergeCell ref="A41:A55"/>
    <mergeCell ref="A56:A70"/>
    <mergeCell ref="AC9:AC10"/>
    <mergeCell ref="AD9:AD10"/>
    <mergeCell ref="AE9:AE10"/>
    <mergeCell ref="AF9:AF10"/>
    <mergeCell ref="AG9:AG10"/>
    <mergeCell ref="X9:X10"/>
    <mergeCell ref="Y9:Y10"/>
    <mergeCell ref="Z9:Z10"/>
    <mergeCell ref="AA9:AA10"/>
    <mergeCell ref="AB9:AB10"/>
    <mergeCell ref="S9:S10"/>
    <mergeCell ref="A71:A85"/>
    <mergeCell ref="B4:G4"/>
    <mergeCell ref="A8:M8"/>
    <mergeCell ref="A1:AG1"/>
    <mergeCell ref="A2:AH2"/>
    <mergeCell ref="O8:V8"/>
    <mergeCell ref="W8:AH8"/>
    <mergeCell ref="O9:O10"/>
    <mergeCell ref="J9:J10"/>
    <mergeCell ref="R9:R10"/>
    <mergeCell ref="P9:P10"/>
    <mergeCell ref="K9:L9"/>
    <mergeCell ref="M9:M10"/>
    <mergeCell ref="N9:N10"/>
    <mergeCell ref="Q9:Q10"/>
    <mergeCell ref="T9:T10"/>
    <mergeCell ref="W9:W10"/>
    <mergeCell ref="F9:G9"/>
    <mergeCell ref="H9:H10"/>
    <mergeCell ref="I9:I10"/>
    <mergeCell ref="A9:A10"/>
    <mergeCell ref="B9:B10"/>
    <mergeCell ref="U9:U10"/>
    <mergeCell ref="V9:V10"/>
    <mergeCell ref="C9:C10"/>
    <mergeCell ref="D9:D10"/>
    <mergeCell ref="E9:E10"/>
  </mergeCells>
  <conditionalFormatting sqref="O11:O160">
    <cfRule type="cellIs" dxfId="5" priority="3" operator="equal">
      <formula>"x"</formula>
    </cfRule>
  </conditionalFormatting>
  <conditionalFormatting sqref="P11:P160">
    <cfRule type="cellIs" dxfId="4" priority="1" operator="equal">
      <formula>"x"</formula>
    </cfRule>
  </conditionalFormatting>
  <conditionalFormatting sqref="Q11:Q160">
    <cfRule type="cellIs" dxfId="3" priority="2" operator="equal">
      <formula>"x"</formula>
    </cfRule>
  </conditionalFormatting>
  <conditionalFormatting sqref="AN6:AN7">
    <cfRule type="cellIs" dxfId="2" priority="12" stopIfTrue="1" operator="equal">
      <formula>$AN$6</formula>
    </cfRule>
  </conditionalFormatting>
  <pageMargins left="0.511811024" right="0.511811024" top="0.78740157499999996" bottom="0.78740157499999996" header="0.31496062000000002" footer="0.31496062000000002"/>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4D97B4B3-58CE-425C-8B3E-76220E59125B}">
          <x14:formula1>
            <xm:f>LEGENDA!$A$46:$A$60</xm:f>
          </x14:formula1>
          <xm:sqref>N11:N160 AH11:AH160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Planilha11">
    <pageSetUpPr fitToPage="1"/>
  </sheetPr>
  <dimension ref="A1:R36"/>
  <sheetViews>
    <sheetView showGridLines="0" zoomScale="80" zoomScaleNormal="80" zoomScalePageLayoutView="70" workbookViewId="0">
      <selection activeCell="T7" sqref="T7"/>
    </sheetView>
  </sheetViews>
  <sheetFormatPr defaultRowHeight="15" x14ac:dyDescent="0.25"/>
  <cols>
    <col min="1" max="1" width="2.85546875" customWidth="1"/>
    <col min="2" max="2" width="3.85546875" customWidth="1"/>
    <col min="3" max="3" width="49.5703125" bestFit="1" customWidth="1"/>
    <col min="4" max="4" width="14.28515625" customWidth="1"/>
    <col min="5" max="5" width="9.5703125" customWidth="1"/>
    <col min="6" max="6" width="9.42578125" customWidth="1"/>
    <col min="7" max="7" width="9.5703125" customWidth="1"/>
    <col min="18" max="18" width="2.85546875" customWidth="1"/>
  </cols>
  <sheetData>
    <row r="1" spans="1:18" x14ac:dyDescent="0.25">
      <c r="A1" s="76"/>
      <c r="B1" s="76"/>
      <c r="C1" s="76"/>
      <c r="D1" s="76"/>
      <c r="E1" s="76"/>
      <c r="F1" s="76"/>
      <c r="G1" s="76"/>
      <c r="H1" s="76"/>
      <c r="I1" s="76"/>
      <c r="J1" s="76"/>
      <c r="K1" s="76"/>
      <c r="L1" s="76"/>
      <c r="M1" s="76"/>
      <c r="N1" s="76"/>
      <c r="O1" s="76"/>
      <c r="P1" s="76"/>
      <c r="Q1" s="76"/>
      <c r="R1" s="76"/>
    </row>
    <row r="2" spans="1:18" s="11" customFormat="1" ht="33.75" customHeight="1" x14ac:dyDescent="0.25">
      <c r="A2" s="77"/>
      <c r="B2" s="265" t="s">
        <v>109</v>
      </c>
      <c r="C2" s="265"/>
      <c r="D2" s="265"/>
      <c r="E2" s="265"/>
      <c r="F2" s="265"/>
      <c r="G2" s="265"/>
      <c r="H2" s="265"/>
      <c r="I2" s="265"/>
      <c r="J2" s="265"/>
      <c r="K2" s="265"/>
      <c r="L2" s="265"/>
      <c r="M2" s="265"/>
      <c r="N2" s="265"/>
      <c r="O2" s="265"/>
      <c r="P2" s="265"/>
      <c r="Q2" s="265"/>
      <c r="R2" s="77"/>
    </row>
    <row r="3" spans="1:18" ht="33.75" customHeight="1" x14ac:dyDescent="0.35">
      <c r="A3" s="76"/>
      <c r="B3" s="272" t="str">
        <f>'Monitoria Anual - 1'!A2</f>
        <v>Plano de Ação Nacional para a Conservação dos Insetos Polinizadores Ameaçados de Extinção - PAN Insetos Polinizadores</v>
      </c>
      <c r="C3" s="272"/>
      <c r="D3" s="272"/>
      <c r="E3" s="272"/>
      <c r="F3" s="272"/>
      <c r="G3" s="272"/>
      <c r="H3" s="272"/>
      <c r="I3" s="272"/>
      <c r="J3" s="272"/>
      <c r="K3" s="272"/>
      <c r="L3" s="272"/>
      <c r="M3" s="272"/>
      <c r="N3" s="272"/>
      <c r="O3" s="272"/>
      <c r="P3" s="272"/>
      <c r="Q3" s="272"/>
      <c r="R3" s="76"/>
    </row>
    <row r="4" spans="1:18" x14ac:dyDescent="0.25">
      <c r="A4" s="76"/>
      <c r="H4" s="8"/>
      <c r="I4" s="8"/>
      <c r="J4" s="8"/>
      <c r="K4" s="8"/>
      <c r="R4" s="76"/>
    </row>
    <row r="5" spans="1:18" s="2" customFormat="1" ht="55.5" customHeight="1" x14ac:dyDescent="0.25">
      <c r="A5" s="74"/>
      <c r="B5" s="277" t="s">
        <v>303</v>
      </c>
      <c r="C5" s="277"/>
      <c r="D5" s="278" t="str">
        <f>'Monitoria Anual - 1'!B4</f>
        <v>Reduzir o risco de extinção dos insetos polinizadores, com ações integradas da sociedade civil e instituições governamentais, promovendo a conservação de seus habitats e a manutenção das funções e serviços ecossistêmicos de polinização</v>
      </c>
      <c r="E5" s="278"/>
      <c r="F5" s="278"/>
      <c r="G5" s="278"/>
      <c r="H5" s="278"/>
      <c r="I5" s="278"/>
      <c r="J5" s="278"/>
      <c r="K5" s="278"/>
      <c r="L5" s="278"/>
      <c r="M5" s="278"/>
      <c r="N5" s="278"/>
      <c r="O5" s="278"/>
      <c r="P5" s="279"/>
      <c r="R5" s="74"/>
    </row>
    <row r="6" spans="1:18" x14ac:dyDescent="0.25">
      <c r="A6" s="76"/>
      <c r="H6" s="8"/>
      <c r="I6" s="8"/>
      <c r="J6" s="8"/>
      <c r="K6" s="8"/>
      <c r="R6" s="76"/>
    </row>
    <row r="7" spans="1:18" ht="26.25" customHeight="1" x14ac:dyDescent="0.25">
      <c r="A7" s="76"/>
      <c r="B7" s="277" t="s">
        <v>111</v>
      </c>
      <c r="C7" s="277"/>
      <c r="D7" s="31" t="str">
        <f>'Monitoria Final'!B6</f>
        <v>Data da Monitoria Final</v>
      </c>
      <c r="E7" s="31"/>
      <c r="F7" s="31"/>
      <c r="G7" s="31"/>
      <c r="H7" s="31"/>
      <c r="I7" s="32"/>
      <c r="J7" s="30"/>
      <c r="K7" s="30"/>
      <c r="L7" s="30"/>
      <c r="M7" s="30"/>
      <c r="N7" s="30"/>
      <c r="O7" s="30"/>
      <c r="P7" s="30"/>
      <c r="Q7" s="30"/>
      <c r="R7" s="76"/>
    </row>
    <row r="8" spans="1:18" x14ac:dyDescent="0.25">
      <c r="A8" s="76"/>
      <c r="R8" s="76"/>
    </row>
    <row r="9" spans="1:18" ht="31.5" customHeight="1" x14ac:dyDescent="0.25">
      <c r="A9" s="76"/>
      <c r="B9" s="265" t="s">
        <v>304</v>
      </c>
      <c r="C9" s="265"/>
      <c r="D9" s="265"/>
      <c r="E9" s="265"/>
      <c r="F9" s="265"/>
      <c r="G9" s="265"/>
      <c r="H9" s="265"/>
      <c r="I9" s="265"/>
      <c r="J9" s="265"/>
      <c r="K9" s="265"/>
      <c r="L9" s="265"/>
      <c r="M9" s="265"/>
      <c r="N9" s="265"/>
      <c r="O9" s="265"/>
      <c r="P9" s="265"/>
      <c r="Q9" s="265"/>
      <c r="R9" s="76"/>
    </row>
    <row r="10" spans="1:18" x14ac:dyDescent="0.25">
      <c r="A10" s="76"/>
      <c r="F10" s="7"/>
      <c r="G10" s="7"/>
      <c r="R10" s="76"/>
    </row>
    <row r="11" spans="1:18" ht="18" customHeight="1" x14ac:dyDescent="0.25">
      <c r="A11" s="76"/>
      <c r="B11" s="266" t="s">
        <v>305</v>
      </c>
      <c r="C11" s="267"/>
      <c r="D11" s="30"/>
      <c r="E11" s="30"/>
      <c r="F11" s="30"/>
      <c r="G11" s="30"/>
      <c r="H11" s="30"/>
      <c r="I11" s="30"/>
      <c r="J11" s="30"/>
      <c r="K11" s="30"/>
      <c r="L11" s="30"/>
      <c r="M11" s="30"/>
      <c r="N11" s="30"/>
      <c r="O11" s="30"/>
      <c r="P11" s="30"/>
      <c r="Q11" s="30"/>
      <c r="R11" s="76"/>
    </row>
    <row r="12" spans="1:18" ht="15.75" thickBot="1" x14ac:dyDescent="0.3">
      <c r="A12" s="76"/>
      <c r="F12" s="69"/>
      <c r="R12" s="76"/>
    </row>
    <row r="13" spans="1:18" ht="60.75" customHeight="1" x14ac:dyDescent="0.25">
      <c r="A13" s="76"/>
      <c r="C13" s="274" t="s">
        <v>342</v>
      </c>
      <c r="D13" s="275"/>
      <c r="E13" s="276"/>
      <c r="F13" s="3"/>
      <c r="R13" s="76"/>
    </row>
    <row r="14" spans="1:18" s="2" customFormat="1" ht="31.9" customHeight="1" x14ac:dyDescent="0.25">
      <c r="A14" s="74"/>
      <c r="C14" s="82" t="s">
        <v>307</v>
      </c>
      <c r="D14" s="80" t="s">
        <v>308</v>
      </c>
      <c r="E14" s="81" t="s">
        <v>309</v>
      </c>
      <c r="F14" s="6"/>
      <c r="R14" s="74"/>
    </row>
    <row r="15" spans="1:18" ht="15.75" x14ac:dyDescent="0.25">
      <c r="A15" s="76"/>
      <c r="C15" s="102" t="s">
        <v>343</v>
      </c>
      <c r="D15" s="56">
        <f>COUNTA('Monitoria Final'!O11:O160)</f>
        <v>0</v>
      </c>
      <c r="E15" s="20">
        <f>D15/$D$18</f>
        <v>0</v>
      </c>
      <c r="F15" s="4"/>
      <c r="R15" s="76"/>
    </row>
    <row r="16" spans="1:18" ht="15.75" x14ac:dyDescent="0.25">
      <c r="A16" s="76"/>
      <c r="C16" s="101" t="s">
        <v>344</v>
      </c>
      <c r="D16" s="57">
        <f>COUNTA('Monitoria Final'!P11:P160)</f>
        <v>41</v>
      </c>
      <c r="E16" s="21">
        <f>D16/$D$18</f>
        <v>0.27333333333333332</v>
      </c>
      <c r="F16" s="4"/>
      <c r="R16" s="76"/>
    </row>
    <row r="17" spans="1:18" ht="16.5" thickBot="1" x14ac:dyDescent="0.3">
      <c r="A17" s="76"/>
      <c r="C17" s="88" t="s">
        <v>345</v>
      </c>
      <c r="D17" s="58">
        <f>COUNTA('Monitoria Final'!Q11:Q160)</f>
        <v>109</v>
      </c>
      <c r="E17" s="22">
        <f>D17/$D$18</f>
        <v>0.72666666666666668</v>
      </c>
      <c r="F17" s="4"/>
      <c r="R17" s="76"/>
    </row>
    <row r="18" spans="1:18" ht="15.75" thickBot="1" x14ac:dyDescent="0.3">
      <c r="A18" s="76"/>
      <c r="C18" s="104" t="s">
        <v>346</v>
      </c>
      <c r="D18" s="103">
        <f>SUM(D15:D17)</f>
        <v>150</v>
      </c>
      <c r="E18" s="100">
        <f>SUM(E15:E17)</f>
        <v>1</v>
      </c>
      <c r="F18" s="5"/>
      <c r="R18" s="76"/>
    </row>
    <row r="19" spans="1:18" x14ac:dyDescent="0.25">
      <c r="A19" s="76"/>
      <c r="R19" s="76"/>
    </row>
    <row r="20" spans="1:18" ht="15.75" x14ac:dyDescent="0.25">
      <c r="A20" s="76"/>
      <c r="B20" s="31" t="s">
        <v>321</v>
      </c>
      <c r="C20" s="32"/>
      <c r="D20" s="30"/>
      <c r="E20" s="30"/>
      <c r="F20" s="30"/>
      <c r="G20" s="30"/>
      <c r="H20" s="30"/>
      <c r="I20" s="30"/>
      <c r="J20" s="30"/>
      <c r="K20" s="30"/>
      <c r="L20" s="30"/>
      <c r="M20" s="30"/>
      <c r="N20" s="30"/>
      <c r="O20" s="30"/>
      <c r="P20" s="30"/>
      <c r="Q20" s="30"/>
      <c r="R20" s="76"/>
    </row>
    <row r="21" spans="1:18" ht="16.5" thickBot="1" x14ac:dyDescent="0.3">
      <c r="A21" s="76"/>
      <c r="B21" s="12"/>
      <c r="C21" s="12"/>
      <c r="D21" s="12"/>
      <c r="E21" s="12"/>
      <c r="F21" s="12"/>
      <c r="G21" s="12"/>
      <c r="H21" s="12"/>
      <c r="I21" s="12"/>
      <c r="J21" s="12"/>
      <c r="K21" s="12"/>
      <c r="L21" s="12"/>
      <c r="M21" s="12"/>
      <c r="N21" s="12"/>
      <c r="O21" s="12"/>
      <c r="P21" s="12"/>
      <c r="Q21" s="12"/>
      <c r="R21" s="76"/>
    </row>
    <row r="22" spans="1:18" ht="36" customHeight="1" thickBot="1" x14ac:dyDescent="0.3">
      <c r="A22" s="76"/>
      <c r="C22" s="105" t="s">
        <v>322</v>
      </c>
      <c r="D22" s="52">
        <f>COUNTA('Monitoria Final'!A11:A160)</f>
        <v>10</v>
      </c>
      <c r="R22" s="76"/>
    </row>
    <row r="23" spans="1:18" ht="15.75" thickBot="1" x14ac:dyDescent="0.3">
      <c r="A23" s="76"/>
      <c r="R23" s="76"/>
    </row>
    <row r="24" spans="1:18" ht="15.75" thickBot="1" x14ac:dyDescent="0.3">
      <c r="A24" s="76"/>
      <c r="C24" s="106" t="s">
        <v>323</v>
      </c>
      <c r="D24" s="106" t="s">
        <v>324</v>
      </c>
      <c r="E24" s="15"/>
      <c r="F24" s="16"/>
      <c r="G24" s="19"/>
      <c r="R24" s="76"/>
    </row>
    <row r="25" spans="1:18" x14ac:dyDescent="0.25">
      <c r="A25" s="76"/>
      <c r="C25" s="53" t="s">
        <v>325</v>
      </c>
      <c r="D25" s="61">
        <f>SUM(E25:G25)</f>
        <v>15</v>
      </c>
      <c r="E25" s="23">
        <f>COUNTA('Monitoria Final'!O11:O25)</f>
        <v>0</v>
      </c>
      <c r="F25" s="23">
        <f>COUNTA('Monitoria Final'!P11:P25)</f>
        <v>0</v>
      </c>
      <c r="G25" s="23">
        <f>COUNTA('Monitoria Final'!Q11:Q25)</f>
        <v>15</v>
      </c>
      <c r="R25" s="76"/>
    </row>
    <row r="26" spans="1:18" x14ac:dyDescent="0.25">
      <c r="A26" s="76"/>
      <c r="C26" s="54" t="s">
        <v>326</v>
      </c>
      <c r="D26" s="53">
        <f t="shared" ref="D26:D34" si="0">SUM(E26:G26)</f>
        <v>15</v>
      </c>
      <c r="E26" s="24">
        <f>COUNTA('Monitoria Final'!O26:O40)</f>
        <v>0</v>
      </c>
      <c r="F26" s="24">
        <f>COUNTA('Monitoria Final'!P26:P40)</f>
        <v>11</v>
      </c>
      <c r="G26" s="24">
        <f>COUNTA('Monitoria Final'!Q26:Q40)</f>
        <v>4</v>
      </c>
      <c r="R26" s="76"/>
    </row>
    <row r="27" spans="1:18" x14ac:dyDescent="0.25">
      <c r="A27" s="76"/>
      <c r="C27" s="54" t="s">
        <v>327</v>
      </c>
      <c r="D27" s="53">
        <f t="shared" si="0"/>
        <v>15</v>
      </c>
      <c r="E27" s="24">
        <f>COUNTA('Monitoria Final'!O41:O55)</f>
        <v>0</v>
      </c>
      <c r="F27" s="24">
        <f>COUNTA('Monitoria Final'!P41:P55)</f>
        <v>15</v>
      </c>
      <c r="G27" s="24">
        <f>COUNTA('Monitoria Final'!Q41:Q55)</f>
        <v>0</v>
      </c>
      <c r="R27" s="76"/>
    </row>
    <row r="28" spans="1:18" x14ac:dyDescent="0.25">
      <c r="A28" s="76"/>
      <c r="C28" s="54" t="s">
        <v>328</v>
      </c>
      <c r="D28" s="53">
        <f t="shared" si="0"/>
        <v>15</v>
      </c>
      <c r="E28" s="24">
        <f>COUNTA('Monitoria Final'!O56:O70)</f>
        <v>0</v>
      </c>
      <c r="F28" s="24">
        <f>COUNTA('Monitoria Final'!P56:P70)</f>
        <v>15</v>
      </c>
      <c r="G28" s="24">
        <f>COUNTA('Monitoria Final'!Q56:Q70)</f>
        <v>0</v>
      </c>
      <c r="R28" s="76"/>
    </row>
    <row r="29" spans="1:18" x14ac:dyDescent="0.25">
      <c r="A29" s="76"/>
      <c r="C29" s="54" t="s">
        <v>329</v>
      </c>
      <c r="D29" s="53">
        <f t="shared" si="0"/>
        <v>15</v>
      </c>
      <c r="E29" s="24">
        <f>COUNTA('Monitoria Final'!O71:O85)</f>
        <v>0</v>
      </c>
      <c r="F29" s="24">
        <f>COUNTA('Monitoria Final'!P71:P85)</f>
        <v>0</v>
      </c>
      <c r="G29" s="24">
        <f>COUNTA('Monitoria Final'!Q71:Q85)</f>
        <v>15</v>
      </c>
      <c r="R29" s="76"/>
    </row>
    <row r="30" spans="1:18" x14ac:dyDescent="0.25">
      <c r="A30" s="76"/>
      <c r="C30" s="54" t="s">
        <v>330</v>
      </c>
      <c r="D30" s="53">
        <f t="shared" si="0"/>
        <v>15</v>
      </c>
      <c r="E30" s="24">
        <f>COUNTA('Monitoria Final'!O86:O100)</f>
        <v>0</v>
      </c>
      <c r="F30" s="24">
        <f>COUNTA('Monitoria Final'!P86:P100)</f>
        <v>0</v>
      </c>
      <c r="G30" s="24">
        <f>COUNTA('Monitoria Final'!Q86:Q100)</f>
        <v>15</v>
      </c>
      <c r="R30" s="76"/>
    </row>
    <row r="31" spans="1:18" x14ac:dyDescent="0.25">
      <c r="A31" s="76"/>
      <c r="C31" s="54" t="s">
        <v>331</v>
      </c>
      <c r="D31" s="53">
        <f t="shared" si="0"/>
        <v>15</v>
      </c>
      <c r="E31" s="24">
        <f>COUNTA('Monitoria Final'!O101:O115)</f>
        <v>0</v>
      </c>
      <c r="F31" s="24">
        <f>COUNTA('Monitoria Final'!P101:P115)</f>
        <v>0</v>
      </c>
      <c r="G31" s="24">
        <f>COUNTA('Monitoria Final'!Q101:Q115)</f>
        <v>15</v>
      </c>
      <c r="R31" s="76"/>
    </row>
    <row r="32" spans="1:18" x14ac:dyDescent="0.25">
      <c r="A32" s="76"/>
      <c r="C32" s="54" t="s">
        <v>332</v>
      </c>
      <c r="D32" s="53">
        <f>SUM(E32:G32)</f>
        <v>15</v>
      </c>
      <c r="E32" s="24">
        <f>COUNTA('Monitoria Final'!O116:O130)</f>
        <v>0</v>
      </c>
      <c r="F32" s="24">
        <f>COUNTA('Monitoria Final'!P116:P130)</f>
        <v>0</v>
      </c>
      <c r="G32" s="24">
        <f>COUNTA('Monitoria Final'!Q116:Q130)</f>
        <v>15</v>
      </c>
      <c r="R32" s="76"/>
    </row>
    <row r="33" spans="1:18" x14ac:dyDescent="0.25">
      <c r="A33" s="76"/>
      <c r="C33" s="54" t="s">
        <v>333</v>
      </c>
      <c r="D33" s="53">
        <f t="shared" si="0"/>
        <v>15</v>
      </c>
      <c r="E33" s="24">
        <f>COUNTA('Monitoria Final'!O131:O145)</f>
        <v>0</v>
      </c>
      <c r="F33" s="24">
        <f>COUNTA('Monitoria Final'!P131:P145)</f>
        <v>0</v>
      </c>
      <c r="G33" s="24">
        <f>COUNTA('Monitoria Final'!Q131:Q145)</f>
        <v>15</v>
      </c>
      <c r="R33" s="76"/>
    </row>
    <row r="34" spans="1:18" ht="15.75" thickBot="1" x14ac:dyDescent="0.3">
      <c r="A34" s="76"/>
      <c r="C34" s="55" t="s">
        <v>334</v>
      </c>
      <c r="D34" s="62">
        <f t="shared" si="0"/>
        <v>15</v>
      </c>
      <c r="E34" s="27">
        <f>COUNTA('Monitoria Final'!O146:O160)</f>
        <v>0</v>
      </c>
      <c r="F34" s="27">
        <f>COUNTA('Monitoria Final'!P146:P160)</f>
        <v>0</v>
      </c>
      <c r="G34" s="27">
        <f>COUNTA('Monitoria Final'!Q146:Q160)</f>
        <v>15</v>
      </c>
      <c r="R34" s="76"/>
    </row>
    <row r="35" spans="1:18" x14ac:dyDescent="0.25">
      <c r="A35" s="76"/>
      <c r="R35" s="76"/>
    </row>
    <row r="36" spans="1:18" x14ac:dyDescent="0.25">
      <c r="A36" s="76"/>
      <c r="B36" s="76"/>
      <c r="C36" s="76"/>
      <c r="D36" s="76"/>
      <c r="E36" s="76"/>
      <c r="F36" s="76"/>
      <c r="G36" s="76"/>
      <c r="H36" s="76"/>
      <c r="I36" s="76"/>
      <c r="J36" s="76"/>
      <c r="K36" s="76"/>
      <c r="L36" s="76"/>
      <c r="M36" s="76"/>
      <c r="N36" s="76"/>
      <c r="O36" s="76"/>
      <c r="P36" s="76"/>
      <c r="Q36" s="76"/>
      <c r="R36" s="76"/>
    </row>
  </sheetData>
  <mergeCells count="8">
    <mergeCell ref="B9:Q9"/>
    <mergeCell ref="B11:C11"/>
    <mergeCell ref="C13:E13"/>
    <mergeCell ref="B2:Q2"/>
    <mergeCell ref="B3:Q3"/>
    <mergeCell ref="B5:C5"/>
    <mergeCell ref="B7:C7"/>
    <mergeCell ref="D5:P5"/>
  </mergeCells>
  <conditionalFormatting sqref="E25:G25">
    <cfRule type="cellIs" dxfId="1" priority="5" stopIfTrue="1" operator="equal">
      <formula>0</formula>
    </cfRule>
  </conditionalFormatting>
  <pageMargins left="0.25" right="0.25" top="0.75" bottom="0.75" header="0.3" footer="0.3"/>
  <pageSetup paperSize="9" scale="52" fitToHeight="0" orientation="landscape" r:id="rId1"/>
  <colBreaks count="1" manualBreakCount="1">
    <brk id="7" max="1048575"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BB76B9-A892-4D41-8F87-E81512933868}">
  <sheetPr codeName="Planilha13">
    <pageSetUpPr fitToPage="1"/>
  </sheetPr>
  <dimension ref="A1:Y31"/>
  <sheetViews>
    <sheetView showGridLines="0" topLeftCell="A7" zoomScale="80" zoomScaleNormal="80" zoomScalePageLayoutView="70" workbookViewId="0">
      <selection activeCell="I31" sqref="I31"/>
    </sheetView>
  </sheetViews>
  <sheetFormatPr defaultRowHeight="15" x14ac:dyDescent="0.25"/>
  <cols>
    <col min="1" max="1" width="2.85546875" customWidth="1"/>
    <col min="2" max="2" width="3.85546875" customWidth="1"/>
    <col min="3" max="3" width="49.5703125" bestFit="1" customWidth="1"/>
    <col min="4" max="4" width="14.28515625" customWidth="1"/>
    <col min="5" max="5" width="6.140625" customWidth="1"/>
    <col min="6" max="6" width="9.42578125" customWidth="1"/>
    <col min="7" max="7" width="9.5703125" customWidth="1"/>
    <col min="24" max="24" width="2" customWidth="1"/>
    <col min="25" max="25" width="2.85546875" customWidth="1"/>
  </cols>
  <sheetData>
    <row r="1" spans="1:25" x14ac:dyDescent="0.25">
      <c r="A1" s="76"/>
      <c r="B1" s="76"/>
      <c r="C1" s="76"/>
      <c r="D1" s="76"/>
      <c r="E1" s="76"/>
      <c r="F1" s="76"/>
      <c r="G1" s="76"/>
      <c r="H1" s="76"/>
      <c r="I1" s="76"/>
      <c r="J1" s="76"/>
      <c r="K1" s="76"/>
      <c r="L1" s="76"/>
      <c r="M1" s="76"/>
      <c r="N1" s="76"/>
      <c r="O1" s="76"/>
      <c r="P1" s="76"/>
      <c r="Q1" s="76"/>
      <c r="R1" s="76"/>
      <c r="S1" s="76"/>
      <c r="T1" s="76"/>
      <c r="U1" s="76"/>
      <c r="V1" s="76"/>
      <c r="W1" s="76"/>
      <c r="X1" s="76"/>
      <c r="Y1" s="76"/>
    </row>
    <row r="2" spans="1:25" s="11" customFormat="1" ht="33.75" customHeight="1" x14ac:dyDescent="0.25">
      <c r="A2" s="77"/>
      <c r="B2" s="265" t="s">
        <v>109</v>
      </c>
      <c r="C2" s="265"/>
      <c r="D2" s="265"/>
      <c r="E2" s="265"/>
      <c r="F2" s="265"/>
      <c r="G2" s="265"/>
      <c r="H2" s="265"/>
      <c r="I2" s="265"/>
      <c r="J2" s="265"/>
      <c r="K2" s="265"/>
      <c r="L2" s="265"/>
      <c r="M2" s="265"/>
      <c r="N2" s="265"/>
      <c r="O2" s="265"/>
      <c r="P2" s="265"/>
      <c r="Q2" s="265"/>
      <c r="R2" s="265"/>
      <c r="S2" s="265"/>
      <c r="T2" s="265"/>
      <c r="U2" s="265"/>
      <c r="V2" s="265"/>
      <c r="W2" s="265"/>
      <c r="X2" s="265"/>
      <c r="Y2" s="77"/>
    </row>
    <row r="3" spans="1:25" ht="33.75" customHeight="1" x14ac:dyDescent="0.35">
      <c r="A3" s="76"/>
      <c r="B3" s="272" t="str">
        <f>'Monitoria Anual - 1'!A2</f>
        <v>Plano de Ação Nacional para a Conservação dos Insetos Polinizadores Ameaçados de Extinção - PAN Insetos Polinizadores</v>
      </c>
      <c r="C3" s="272"/>
      <c r="D3" s="272"/>
      <c r="E3" s="272"/>
      <c r="F3" s="272"/>
      <c r="G3" s="272"/>
      <c r="H3" s="272"/>
      <c r="I3" s="272"/>
      <c r="J3" s="272"/>
      <c r="K3" s="272"/>
      <c r="L3" s="272"/>
      <c r="M3" s="272"/>
      <c r="N3" s="272"/>
      <c r="O3" s="272"/>
      <c r="P3" s="272"/>
      <c r="Q3" s="272"/>
      <c r="R3" s="272"/>
      <c r="S3" s="272"/>
      <c r="T3" s="272"/>
      <c r="U3" s="272"/>
      <c r="V3" s="272"/>
      <c r="W3" s="272"/>
      <c r="X3" s="272"/>
      <c r="Y3" s="76"/>
    </row>
    <row r="4" spans="1:25" x14ac:dyDescent="0.25">
      <c r="A4" s="76"/>
      <c r="H4" s="8"/>
      <c r="I4" s="8"/>
      <c r="J4" s="8"/>
      <c r="K4" s="8"/>
      <c r="L4" s="8"/>
      <c r="M4" s="8"/>
      <c r="N4" s="8"/>
      <c r="O4" s="8"/>
      <c r="P4" s="8"/>
      <c r="Q4" s="8"/>
      <c r="R4" s="8"/>
      <c r="S4" s="8"/>
      <c r="T4" s="8"/>
      <c r="U4" s="8"/>
      <c r="V4" s="8"/>
      <c r="W4" s="8"/>
      <c r="X4" s="8"/>
      <c r="Y4" s="76"/>
    </row>
    <row r="5" spans="1:25" s="2" customFormat="1" ht="45" customHeight="1" x14ac:dyDescent="0.25">
      <c r="A5" s="74"/>
      <c r="B5" s="277" t="s">
        <v>303</v>
      </c>
      <c r="C5" s="277"/>
      <c r="D5" s="278" t="str">
        <f>'Monitoria Anual - 1'!B4</f>
        <v>Reduzir o risco de extinção dos insetos polinizadores, com ações integradas da sociedade civil e instituições governamentais, promovendo a conservação de seus habitats e a manutenção das funções e serviços ecossistêmicos de polinização</v>
      </c>
      <c r="E5" s="278"/>
      <c r="F5" s="278"/>
      <c r="G5" s="278"/>
      <c r="H5" s="278"/>
      <c r="I5" s="278"/>
      <c r="J5" s="278"/>
      <c r="K5" s="278"/>
      <c r="L5" s="278"/>
      <c r="M5" s="278"/>
      <c r="N5" s="278"/>
      <c r="O5" s="278"/>
      <c r="P5" s="278"/>
      <c r="Q5" s="278"/>
      <c r="R5" s="278"/>
      <c r="S5" s="278"/>
      <c r="T5" s="278"/>
      <c r="U5" s="279"/>
      <c r="V5" s="9"/>
      <c r="W5" s="9"/>
      <c r="X5" s="9"/>
      <c r="Y5" s="74"/>
    </row>
    <row r="6" spans="1:25" x14ac:dyDescent="0.25">
      <c r="A6" s="76"/>
      <c r="H6" s="8"/>
      <c r="I6" s="8"/>
      <c r="J6" s="8"/>
      <c r="K6" s="8"/>
      <c r="L6" s="8"/>
      <c r="M6" s="8"/>
      <c r="N6" s="8"/>
      <c r="O6" s="8"/>
      <c r="P6" s="8"/>
      <c r="Q6" s="8"/>
      <c r="R6" s="8"/>
      <c r="S6" s="8"/>
      <c r="T6" s="8"/>
      <c r="U6" s="8"/>
      <c r="V6" s="8"/>
      <c r="W6" s="8"/>
      <c r="X6" s="8"/>
      <c r="Y6" s="76"/>
    </row>
    <row r="7" spans="1:25" ht="25.5" customHeight="1" x14ac:dyDescent="0.25">
      <c r="A7" s="76"/>
      <c r="B7" s="277" t="s">
        <v>347</v>
      </c>
      <c r="C7" s="277"/>
      <c r="D7" s="31" t="str">
        <f>'Monitoria Anual - 1'!B6</f>
        <v>04/03/2024 - 12/03/2024 (virtual)</v>
      </c>
      <c r="E7" s="31"/>
      <c r="F7" s="31"/>
      <c r="G7" s="31"/>
      <c r="H7" s="31"/>
      <c r="I7" s="32"/>
      <c r="J7" s="30"/>
      <c r="K7" s="1"/>
      <c r="L7" s="30"/>
      <c r="M7" s="30"/>
      <c r="O7" s="30"/>
      <c r="P7" s="30"/>
      <c r="Q7" s="30"/>
      <c r="R7" s="30"/>
      <c r="S7" s="30"/>
      <c r="T7" s="30"/>
      <c r="U7" s="30"/>
      <c r="V7" s="30"/>
      <c r="W7" s="30"/>
      <c r="X7" s="30"/>
      <c r="Y7" s="76"/>
    </row>
    <row r="8" spans="1:25" ht="26.25" customHeight="1" x14ac:dyDescent="0.25">
      <c r="A8" s="76"/>
      <c r="B8" s="277" t="s">
        <v>348</v>
      </c>
      <c r="C8" s="277"/>
      <c r="D8" s="31" t="str">
        <f>'Monitoria Anual - 2'!B6</f>
        <v>03/04/2025 - 11/04/2025 (virtual)</v>
      </c>
      <c r="E8" s="31"/>
      <c r="F8" s="31"/>
      <c r="G8" s="31"/>
      <c r="H8" s="31"/>
      <c r="I8" s="32"/>
      <c r="J8" s="30"/>
      <c r="K8" s="30"/>
      <c r="L8" s="30"/>
      <c r="M8" s="30"/>
      <c r="N8" s="30"/>
      <c r="O8" s="30"/>
      <c r="P8" s="30"/>
      <c r="Q8" s="30"/>
      <c r="R8" s="30"/>
      <c r="S8" s="30"/>
      <c r="T8" s="30"/>
      <c r="U8" s="30"/>
      <c r="V8" s="30"/>
      <c r="W8" s="30"/>
      <c r="X8" s="30"/>
      <c r="Y8" s="76"/>
    </row>
    <row r="9" spans="1:25" ht="26.25" customHeight="1" x14ac:dyDescent="0.25">
      <c r="A9" s="76"/>
      <c r="B9" s="277" t="s">
        <v>349</v>
      </c>
      <c r="C9" s="277"/>
      <c r="D9" s="31" t="str">
        <f>'Monitoria Anual - 3'!B6</f>
        <v>07/05/2026 - 08/05/2026 (virtual)</v>
      </c>
      <c r="E9" s="31"/>
      <c r="F9" s="31"/>
      <c r="G9" s="31"/>
      <c r="H9" s="31"/>
      <c r="I9" s="32"/>
      <c r="J9" s="30"/>
      <c r="K9" s="30"/>
      <c r="L9" s="30"/>
      <c r="M9" s="30"/>
      <c r="N9" s="30"/>
      <c r="O9" s="30"/>
      <c r="P9" s="30"/>
      <c r="Q9" s="30"/>
      <c r="R9" s="30"/>
      <c r="S9" s="30"/>
      <c r="T9" s="30"/>
      <c r="U9" s="30"/>
      <c r="V9" s="30"/>
      <c r="W9" s="30"/>
      <c r="X9" s="30"/>
      <c r="Y9" s="76"/>
    </row>
    <row r="10" spans="1:25" ht="26.25" customHeight="1" x14ac:dyDescent="0.25">
      <c r="A10" s="76"/>
      <c r="B10" s="277" t="s">
        <v>350</v>
      </c>
      <c r="C10" s="277"/>
      <c r="D10" s="31" t="str">
        <f>'Monitoria Anual - 4'!B6</f>
        <v>Data da Monitoria 4</v>
      </c>
      <c r="E10" s="31"/>
      <c r="F10" s="31"/>
      <c r="G10" s="31"/>
      <c r="H10" s="31"/>
      <c r="I10" s="32"/>
      <c r="J10" s="30"/>
      <c r="K10" s="30"/>
      <c r="L10" s="30"/>
      <c r="M10" s="30"/>
      <c r="N10" s="30"/>
      <c r="O10" s="30"/>
      <c r="P10" s="30"/>
      <c r="Q10" s="30"/>
      <c r="R10" s="30"/>
      <c r="S10" s="30"/>
      <c r="T10" s="30"/>
      <c r="U10" s="30"/>
      <c r="V10" s="30"/>
      <c r="W10" s="30"/>
      <c r="X10" s="30"/>
      <c r="Y10" s="76"/>
    </row>
    <row r="11" spans="1:25" ht="26.25" customHeight="1" x14ac:dyDescent="0.25">
      <c r="A11" s="76"/>
      <c r="B11" s="277" t="s">
        <v>351</v>
      </c>
      <c r="C11" s="277"/>
      <c r="D11" s="31" t="str">
        <f>'Monitoria Final'!B6</f>
        <v>Data da Monitoria Final</v>
      </c>
      <c r="E11" s="31"/>
      <c r="F11" s="31"/>
      <c r="G11" s="31"/>
      <c r="H11" s="31"/>
      <c r="I11" s="32"/>
      <c r="J11" s="30"/>
      <c r="K11" s="30"/>
      <c r="L11" s="30"/>
      <c r="M11" s="30"/>
      <c r="N11" s="30"/>
      <c r="O11" s="30"/>
      <c r="P11" s="30"/>
      <c r="Q11" s="30"/>
      <c r="R11" s="30"/>
      <c r="S11" s="30"/>
      <c r="T11" s="30"/>
      <c r="U11" s="30"/>
      <c r="V11" s="30"/>
      <c r="W11" s="30"/>
      <c r="X11" s="30"/>
      <c r="Y11" s="76"/>
    </row>
    <row r="12" spans="1:25" x14ac:dyDescent="0.25">
      <c r="A12" s="76"/>
      <c r="Y12" s="76"/>
    </row>
    <row r="13" spans="1:25" ht="31.5" customHeight="1" x14ac:dyDescent="0.25">
      <c r="A13" s="76"/>
      <c r="B13" s="265" t="s">
        <v>304</v>
      </c>
      <c r="C13" s="265"/>
      <c r="D13" s="265"/>
      <c r="E13" s="265"/>
      <c r="F13" s="265"/>
      <c r="G13" s="265"/>
      <c r="H13" s="265"/>
      <c r="I13" s="265"/>
      <c r="J13" s="265"/>
      <c r="K13" s="265"/>
      <c r="L13" s="265"/>
      <c r="M13" s="265"/>
      <c r="N13" s="265"/>
      <c r="O13" s="265"/>
      <c r="P13" s="265"/>
      <c r="Q13" s="265"/>
      <c r="R13" s="265"/>
      <c r="S13" s="265"/>
      <c r="T13" s="265"/>
      <c r="U13" s="265"/>
      <c r="V13" s="265"/>
      <c r="W13" s="265"/>
      <c r="X13" s="265"/>
      <c r="Y13" s="76"/>
    </row>
    <row r="14" spans="1:25" x14ac:dyDescent="0.25">
      <c r="A14" s="76"/>
      <c r="B14" s="1"/>
      <c r="C14" s="1"/>
      <c r="D14" s="1"/>
      <c r="E14" s="1"/>
      <c r="F14" s="149"/>
      <c r="G14" s="149"/>
      <c r="H14" s="1"/>
      <c r="I14" s="1"/>
      <c r="J14" s="1"/>
      <c r="K14" s="1"/>
      <c r="L14" s="1"/>
      <c r="M14" s="1"/>
      <c r="N14" s="1"/>
      <c r="O14" s="1"/>
      <c r="P14" s="1"/>
      <c r="Q14" s="1"/>
      <c r="R14" s="1"/>
      <c r="S14" s="1"/>
      <c r="T14" s="1"/>
      <c r="U14" s="1"/>
      <c r="V14" s="1"/>
      <c r="W14" s="1"/>
      <c r="X14" s="1"/>
      <c r="Y14" s="76"/>
    </row>
    <row r="15" spans="1:25" ht="15.75" x14ac:dyDescent="0.25">
      <c r="A15" s="76"/>
      <c r="B15" s="291"/>
      <c r="C15" s="291"/>
      <c r="D15" s="132"/>
      <c r="E15" s="132"/>
      <c r="F15" s="132"/>
      <c r="G15" s="132"/>
      <c r="H15" s="132"/>
      <c r="I15" s="132"/>
      <c r="J15" s="132"/>
      <c r="K15" s="132"/>
      <c r="L15" s="132"/>
      <c r="M15" s="132"/>
      <c r="N15" s="132"/>
      <c r="O15" s="132"/>
      <c r="P15" s="132"/>
      <c r="Q15" s="132"/>
      <c r="R15" s="132"/>
      <c r="S15" s="132"/>
      <c r="T15" s="132"/>
      <c r="U15" s="132"/>
      <c r="V15" s="132"/>
      <c r="W15" s="132"/>
      <c r="X15" s="132"/>
      <c r="Y15" s="76"/>
    </row>
    <row r="16" spans="1:25" x14ac:dyDescent="0.25">
      <c r="A16" s="76"/>
      <c r="B16" s="1"/>
      <c r="C16" s="1"/>
      <c r="D16" s="1"/>
      <c r="E16" s="1"/>
      <c r="F16" s="133"/>
      <c r="G16" s="1"/>
      <c r="H16" s="1"/>
      <c r="I16" s="1"/>
      <c r="J16" s="1"/>
      <c r="K16" s="1"/>
      <c r="L16" s="1"/>
      <c r="M16" s="1"/>
      <c r="N16" s="1"/>
      <c r="O16" s="1"/>
      <c r="P16" s="1"/>
      <c r="Q16" s="1"/>
      <c r="R16" s="1"/>
      <c r="S16" s="1"/>
      <c r="T16" s="1"/>
      <c r="U16" s="1"/>
      <c r="V16" s="1"/>
      <c r="W16" s="1"/>
      <c r="X16" s="1"/>
      <c r="Y16" s="76"/>
    </row>
    <row r="17" spans="1:25" ht="18.75" x14ac:dyDescent="0.25">
      <c r="A17" s="76"/>
      <c r="B17" s="1"/>
      <c r="C17" s="290"/>
      <c r="D17" s="290"/>
      <c r="E17" s="290"/>
      <c r="F17" s="134"/>
      <c r="G17" s="1"/>
      <c r="H17" s="1"/>
      <c r="I17" s="1"/>
      <c r="J17" s="1"/>
      <c r="K17" s="1"/>
      <c r="L17" s="1"/>
      <c r="M17" s="1"/>
      <c r="N17" s="1"/>
      <c r="O17" s="1"/>
      <c r="P17" s="1"/>
      <c r="Q17" s="1"/>
      <c r="R17" s="1"/>
      <c r="S17" s="1"/>
      <c r="T17" s="1"/>
      <c r="U17" s="1"/>
      <c r="V17" s="1"/>
      <c r="W17" s="1"/>
      <c r="X17" s="1"/>
      <c r="Y17" s="76"/>
    </row>
    <row r="18" spans="1:25" s="2" customFormat="1" x14ac:dyDescent="0.25">
      <c r="A18" s="74"/>
      <c r="B18" s="124"/>
      <c r="C18" s="135"/>
      <c r="D18" s="136"/>
      <c r="E18" s="135"/>
      <c r="F18" s="135"/>
      <c r="G18" s="124"/>
      <c r="H18" s="124"/>
      <c r="I18" s="124"/>
      <c r="J18" s="124"/>
      <c r="K18" s="124"/>
      <c r="L18" s="124"/>
      <c r="M18" s="124"/>
      <c r="N18" s="124"/>
      <c r="O18" s="124"/>
      <c r="P18" s="124"/>
      <c r="Q18" s="124"/>
      <c r="R18" s="124"/>
      <c r="S18" s="124"/>
      <c r="T18" s="124"/>
      <c r="U18" s="124"/>
      <c r="V18" s="124"/>
      <c r="W18" s="124"/>
      <c r="X18" s="124"/>
      <c r="Y18" s="74"/>
    </row>
    <row r="19" spans="1:25" ht="15.75" x14ac:dyDescent="0.25">
      <c r="A19" s="76"/>
      <c r="B19" s="1"/>
      <c r="C19" s="137"/>
      <c r="D19" s="138"/>
      <c r="E19" s="139"/>
      <c r="F19" s="140"/>
      <c r="G19" s="1"/>
      <c r="H19" s="1"/>
      <c r="I19" s="1"/>
      <c r="J19" s="1"/>
      <c r="K19" s="1"/>
      <c r="L19" s="1"/>
      <c r="M19" s="1"/>
      <c r="N19" s="1"/>
      <c r="O19" s="1"/>
      <c r="P19" s="1"/>
      <c r="Q19" s="1"/>
      <c r="R19" s="1"/>
      <c r="S19" s="1"/>
      <c r="T19" s="1"/>
      <c r="U19" s="1"/>
      <c r="V19" s="1"/>
      <c r="W19" s="1"/>
      <c r="X19" s="1"/>
      <c r="Y19" s="76"/>
    </row>
    <row r="20" spans="1:25" ht="15.75" x14ac:dyDescent="0.25">
      <c r="A20" s="76"/>
      <c r="B20" s="1"/>
      <c r="C20" s="141"/>
      <c r="D20" s="138"/>
      <c r="E20" s="139"/>
      <c r="F20" s="140"/>
      <c r="G20" s="1"/>
      <c r="H20" s="1"/>
      <c r="I20" s="1"/>
      <c r="J20" s="1"/>
      <c r="K20" s="1"/>
      <c r="L20" s="1"/>
      <c r="M20" s="1"/>
      <c r="N20" s="1"/>
      <c r="O20" s="1"/>
      <c r="P20" s="1"/>
      <c r="Q20" s="1"/>
      <c r="R20" s="1"/>
      <c r="S20" s="1"/>
      <c r="T20" s="1"/>
      <c r="U20" s="1"/>
      <c r="V20" s="1"/>
      <c r="W20" s="1"/>
      <c r="X20" s="1"/>
      <c r="Y20" s="76"/>
    </row>
    <row r="21" spans="1:25" ht="15.75" x14ac:dyDescent="0.25">
      <c r="A21" s="76"/>
      <c r="B21" s="1"/>
      <c r="C21" s="141"/>
      <c r="D21" s="138"/>
      <c r="E21" s="139"/>
      <c r="F21" s="140"/>
      <c r="G21" s="1"/>
      <c r="H21" s="1"/>
      <c r="I21" s="1"/>
      <c r="J21" s="1"/>
      <c r="K21" s="1"/>
      <c r="L21" s="1"/>
      <c r="M21" s="1"/>
      <c r="N21" s="1"/>
      <c r="O21" s="1"/>
      <c r="P21" s="1"/>
      <c r="Q21" s="1"/>
      <c r="R21" s="1"/>
      <c r="S21" s="1"/>
      <c r="T21" s="1"/>
      <c r="U21" s="1"/>
      <c r="V21" s="1"/>
      <c r="W21" s="1"/>
      <c r="X21" s="1"/>
      <c r="Y21" s="76"/>
    </row>
    <row r="22" spans="1:25" x14ac:dyDescent="0.25">
      <c r="A22" s="76"/>
      <c r="B22" s="1"/>
      <c r="C22" s="142"/>
      <c r="D22" s="143"/>
      <c r="E22" s="144"/>
      <c r="F22" s="145"/>
      <c r="G22" s="1"/>
      <c r="H22" s="1"/>
      <c r="I22" s="1"/>
      <c r="J22" s="1"/>
      <c r="K22" s="1"/>
      <c r="L22" s="1"/>
      <c r="M22" s="1"/>
      <c r="N22" s="1"/>
      <c r="O22" s="1"/>
      <c r="P22" s="1"/>
      <c r="Q22" s="1"/>
      <c r="R22" s="1"/>
      <c r="S22" s="1"/>
      <c r="T22" s="1"/>
      <c r="U22" s="1"/>
      <c r="V22" s="1"/>
      <c r="W22" s="1"/>
      <c r="X22" s="1"/>
      <c r="Y22" s="76"/>
    </row>
    <row r="23" spans="1:25" x14ac:dyDescent="0.25">
      <c r="A23" s="76"/>
      <c r="B23" s="1"/>
      <c r="C23" s="1"/>
      <c r="D23" s="1"/>
      <c r="E23" s="1"/>
      <c r="F23" s="1"/>
      <c r="G23" s="1"/>
      <c r="H23" s="1"/>
      <c r="I23" s="1"/>
      <c r="J23" s="1"/>
      <c r="K23" s="1"/>
      <c r="L23" s="1"/>
      <c r="M23" s="1"/>
      <c r="N23" s="1"/>
      <c r="O23" s="1"/>
      <c r="P23" s="1"/>
      <c r="Q23" s="1"/>
      <c r="R23" s="1"/>
      <c r="S23" s="1"/>
      <c r="T23" s="1"/>
      <c r="U23" s="1"/>
      <c r="V23" s="1"/>
      <c r="W23" s="1"/>
      <c r="X23" s="1"/>
      <c r="Y23" s="76"/>
    </row>
    <row r="24" spans="1:25" ht="15.75" x14ac:dyDescent="0.25">
      <c r="A24" s="76"/>
      <c r="B24" s="132"/>
      <c r="C24" s="132"/>
      <c r="D24" s="132"/>
      <c r="E24" s="132"/>
      <c r="F24" s="132"/>
      <c r="G24" s="132"/>
      <c r="H24" s="132"/>
      <c r="I24" s="132"/>
      <c r="J24" s="132"/>
      <c r="K24" s="132"/>
      <c r="L24" s="132"/>
      <c r="M24" s="132"/>
      <c r="N24" s="132"/>
      <c r="O24" s="132"/>
      <c r="P24" s="132"/>
      <c r="Q24" s="132"/>
      <c r="R24" s="132"/>
      <c r="S24" s="132"/>
      <c r="T24" s="132"/>
      <c r="U24" s="132"/>
      <c r="V24" s="132"/>
      <c r="W24" s="132"/>
      <c r="X24" s="132"/>
      <c r="Y24" s="76"/>
    </row>
    <row r="25" spans="1:25" ht="15.75" x14ac:dyDescent="0.25">
      <c r="A25" s="76"/>
      <c r="B25" s="146"/>
      <c r="C25" s="146"/>
      <c r="D25" s="146"/>
      <c r="E25" s="146"/>
      <c r="F25" s="146"/>
      <c r="G25" s="146"/>
      <c r="H25" s="146"/>
      <c r="I25" s="146"/>
      <c r="J25" s="146"/>
      <c r="K25" s="146"/>
      <c r="L25" s="146"/>
      <c r="M25" s="146"/>
      <c r="N25" s="146"/>
      <c r="O25" s="146"/>
      <c r="P25" s="146"/>
      <c r="Q25" s="146"/>
      <c r="R25" s="146"/>
      <c r="S25" s="146"/>
      <c r="T25" s="146"/>
      <c r="U25" s="146"/>
      <c r="V25" s="146"/>
      <c r="W25" s="146"/>
      <c r="X25" s="146"/>
      <c r="Y25" s="76"/>
    </row>
    <row r="26" spans="1:25" x14ac:dyDescent="0.25">
      <c r="A26" s="76"/>
      <c r="B26" s="1"/>
      <c r="C26" s="136"/>
      <c r="D26" s="147"/>
      <c r="E26" s="1"/>
      <c r="F26" s="1"/>
      <c r="G26" s="1"/>
      <c r="H26" s="1"/>
      <c r="I26" s="1"/>
      <c r="J26" s="1"/>
      <c r="K26" s="1"/>
      <c r="L26" s="1"/>
      <c r="M26" s="1"/>
      <c r="N26" s="1"/>
      <c r="O26" s="1"/>
      <c r="P26" s="1"/>
      <c r="Q26" s="1"/>
      <c r="R26" s="1"/>
      <c r="S26" s="1"/>
      <c r="T26" s="1"/>
      <c r="U26" s="1"/>
      <c r="V26" s="1"/>
      <c r="W26" s="1"/>
      <c r="X26" s="1"/>
      <c r="Y26" s="76"/>
    </row>
    <row r="27" spans="1:25" x14ac:dyDescent="0.25">
      <c r="A27" s="76"/>
      <c r="B27" s="1"/>
      <c r="C27" s="1"/>
      <c r="D27" s="1"/>
      <c r="E27" s="1"/>
      <c r="F27" s="1"/>
      <c r="G27" s="1"/>
      <c r="H27" s="1"/>
      <c r="I27" s="1"/>
      <c r="J27" s="1"/>
      <c r="K27" s="1"/>
      <c r="L27" s="1"/>
      <c r="M27" s="1"/>
      <c r="N27" s="1"/>
      <c r="O27" s="1"/>
      <c r="P27" s="1"/>
      <c r="Q27" s="1"/>
      <c r="R27" s="1"/>
      <c r="S27" s="1"/>
      <c r="T27" s="1"/>
      <c r="U27" s="1"/>
      <c r="V27" s="1"/>
      <c r="W27" s="1"/>
      <c r="X27" s="1"/>
      <c r="Y27" s="76"/>
    </row>
    <row r="28" spans="1:25" x14ac:dyDescent="0.25">
      <c r="A28" s="76"/>
      <c r="B28" s="1"/>
      <c r="C28" s="136"/>
      <c r="D28" s="136"/>
      <c r="E28" s="1"/>
      <c r="F28" s="1"/>
      <c r="G28" s="1"/>
      <c r="H28" s="1"/>
      <c r="I28" s="1"/>
      <c r="J28" s="1"/>
      <c r="K28" s="1"/>
      <c r="L28" s="1"/>
      <c r="M28" s="1"/>
      <c r="N28" s="1"/>
      <c r="O28" s="1"/>
      <c r="P28" s="1"/>
      <c r="Q28" s="1"/>
      <c r="R28" s="1"/>
      <c r="S28" s="1"/>
      <c r="T28" s="1"/>
      <c r="U28" s="1"/>
      <c r="V28" s="1"/>
      <c r="W28" s="1"/>
      <c r="X28" s="1"/>
      <c r="Y28" s="76"/>
    </row>
    <row r="29" spans="1:25" x14ac:dyDescent="0.25">
      <c r="A29" s="76"/>
      <c r="B29" s="1"/>
      <c r="C29" s="148"/>
      <c r="D29" s="148"/>
      <c r="E29" s="148"/>
      <c r="F29" s="148"/>
      <c r="G29" s="148"/>
      <c r="H29" s="1"/>
      <c r="I29" s="1"/>
      <c r="J29" s="1"/>
      <c r="K29" s="1"/>
      <c r="L29" s="1"/>
      <c r="M29" s="1"/>
      <c r="N29" s="1"/>
      <c r="O29" s="1"/>
      <c r="P29" s="1"/>
      <c r="Q29" s="1"/>
      <c r="R29" s="1"/>
      <c r="S29" s="1"/>
      <c r="T29" s="1"/>
      <c r="U29" s="1"/>
      <c r="V29" s="1"/>
      <c r="W29" s="1"/>
      <c r="X29" s="1"/>
      <c r="Y29" s="76"/>
    </row>
    <row r="30" spans="1:25" x14ac:dyDescent="0.25">
      <c r="A30" s="76"/>
      <c r="B30" s="1"/>
      <c r="C30" s="148"/>
      <c r="D30" s="148"/>
      <c r="E30" s="148"/>
      <c r="F30" s="148"/>
      <c r="G30" s="148"/>
      <c r="H30" s="1"/>
      <c r="I30" s="1"/>
      <c r="J30" s="1"/>
      <c r="K30" s="1"/>
      <c r="L30" s="1"/>
      <c r="M30" s="1"/>
      <c r="N30" s="1"/>
      <c r="O30" s="1"/>
      <c r="P30" s="1"/>
      <c r="Q30" s="1"/>
      <c r="R30" s="1"/>
      <c r="S30" s="1"/>
      <c r="T30" s="1"/>
      <c r="U30" s="1"/>
      <c r="V30" s="1"/>
      <c r="W30" s="1"/>
      <c r="X30" s="1"/>
      <c r="Y30" s="76"/>
    </row>
    <row r="31" spans="1:25" x14ac:dyDescent="0.25">
      <c r="A31" s="76"/>
      <c r="B31" s="76"/>
      <c r="C31" s="76"/>
      <c r="D31" s="76"/>
      <c r="E31" s="76"/>
      <c r="F31" s="76"/>
      <c r="G31" s="76"/>
      <c r="H31" s="76"/>
      <c r="I31" s="76"/>
      <c r="J31" s="76"/>
      <c r="K31" s="76"/>
      <c r="L31" s="76"/>
      <c r="M31" s="76"/>
      <c r="N31" s="76"/>
      <c r="O31" s="76"/>
      <c r="P31" s="76"/>
      <c r="Q31" s="76"/>
      <c r="R31" s="76"/>
      <c r="S31" s="76"/>
      <c r="T31" s="76"/>
      <c r="U31" s="76"/>
      <c r="V31" s="76"/>
      <c r="W31" s="76"/>
      <c r="X31" s="76"/>
      <c r="Y31" s="76"/>
    </row>
  </sheetData>
  <mergeCells count="12">
    <mergeCell ref="C17:E17"/>
    <mergeCell ref="B2:X2"/>
    <mergeCell ref="B3:X3"/>
    <mergeCell ref="B5:C5"/>
    <mergeCell ref="B7:C7"/>
    <mergeCell ref="B8:C8"/>
    <mergeCell ref="B9:C9"/>
    <mergeCell ref="B10:C10"/>
    <mergeCell ref="B11:C11"/>
    <mergeCell ref="B13:X13"/>
    <mergeCell ref="B15:C15"/>
    <mergeCell ref="D5:U5"/>
  </mergeCells>
  <conditionalFormatting sqref="E29:G29">
    <cfRule type="cellIs" dxfId="0" priority="1" stopIfTrue="1" operator="equal">
      <formula>0</formula>
    </cfRule>
  </conditionalFormatting>
  <pageMargins left="0.25" right="0.25" top="0.75" bottom="0.75" header="0.3" footer="0.3"/>
  <pageSetup paperSize="9" scale="58" fitToHeight="0" orientation="landscape" r:id="rId1"/>
  <colBreaks count="1" manualBreakCount="1">
    <brk id="7"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9B3DB5B91534F143B255C3736349DE39" ma:contentTypeVersion="6" ma:contentTypeDescription="Crie um novo documento." ma:contentTypeScope="" ma:versionID="09a3a52497c2f74ebf2a2bb747cda7e7">
  <xsd:schema xmlns:xsd="http://www.w3.org/2001/XMLSchema" xmlns:xs="http://www.w3.org/2001/XMLSchema" xmlns:p="http://schemas.microsoft.com/office/2006/metadata/properties" xmlns:ns2="d43c36c4-2f63-438d-b580-cdaa82dd720d" xmlns:ns3="c633ef57-6cdf-4a57-99aa-44ee9da07c08" targetNamespace="http://schemas.microsoft.com/office/2006/metadata/properties" ma:root="true" ma:fieldsID="f47a4407565e606b4ea77415ba9eeac9" ns2:_="" ns3:_="">
    <xsd:import namespace="d43c36c4-2f63-438d-b580-cdaa82dd720d"/>
    <xsd:import namespace="c633ef57-6cdf-4a57-99aa-44ee9da07c0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3c36c4-2f63-438d-b580-cdaa82dd72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633ef57-6cdf-4a57-99aa-44ee9da07c08" elementFormDefault="qualified">
    <xsd:import namespace="http://schemas.microsoft.com/office/2006/documentManagement/types"/>
    <xsd:import namespace="http://schemas.microsoft.com/office/infopath/2007/PartnerControls"/>
    <xsd:element name="SharedWithUsers" ma:index="10"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C298255-8995-43EF-89DF-2B7BF32924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3c36c4-2f63-438d-b580-cdaa82dd720d"/>
    <ds:schemaRef ds:uri="c633ef57-6cdf-4a57-99aa-44ee9da07c0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024F704-8315-46BC-B1CB-36C5FF58BEE1}">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C8C51AF3-DF84-4827-B17B-24037AC4E33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12</vt:i4>
      </vt:variant>
    </vt:vector>
  </HeadingPairs>
  <TitlesOfParts>
    <vt:vector size="12" baseType="lpstr">
      <vt:lpstr>LEGENDA</vt:lpstr>
      <vt:lpstr>Monitoria Anual - 1</vt:lpstr>
      <vt:lpstr>Painel de Gestão - 1</vt:lpstr>
      <vt:lpstr>Monitoria Anual - 2</vt:lpstr>
      <vt:lpstr>Painel de Gestão - 2</vt:lpstr>
      <vt:lpstr>Monitoria Anual - 3</vt:lpstr>
      <vt:lpstr>Painel de Gestão - 3</vt:lpstr>
      <vt:lpstr>Monitoria Anual - 4</vt:lpstr>
      <vt:lpstr>Painel de Gestão - 4</vt:lpstr>
      <vt:lpstr>Monitoria Final</vt:lpstr>
      <vt:lpstr>Painel de Gestão Final</vt:lpstr>
      <vt:lpstr>Painel Comparativo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Renata Navega</dc:creator>
  <cp:keywords/>
  <dc:description/>
  <cp:lastModifiedBy>Priscilla Barbosa Alcantara Da Silva</cp:lastModifiedBy>
  <cp:revision/>
  <dcterms:created xsi:type="dcterms:W3CDTF">2012-07-30T00:05:19Z</dcterms:created>
  <dcterms:modified xsi:type="dcterms:W3CDTF">2026-06-04T22:25:18Z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0x0101009B3DB5B91534F143B255C3736349DE39</vt:lpwstr>
  </property>
  <property fmtid="{D5CDD505-2E9C-101B-9397-08002B2CF9AE}" pid="3" name="MSIP_Label_3738d5ca-cd4e-433d-8f2a-eee77df5cad2_Enabled">
    <vt:lpwstr>true</vt:lpwstr>
  </property>
  <property fmtid="{D5CDD505-2E9C-101B-9397-08002B2CF9AE}" pid="4" name="MSIP_Label_3738d5ca-cd4e-433d-8f2a-eee77df5cad2_SetDate">
    <vt:lpwstr>2023-07-25T19:55:01Z</vt:lpwstr>
  </property>
  <property fmtid="{D5CDD505-2E9C-101B-9397-08002B2CF9AE}" pid="5" name="MSIP_Label_3738d5ca-cd4e-433d-8f2a-eee77df5cad2_Method">
    <vt:lpwstr>Standard</vt:lpwstr>
  </property>
  <property fmtid="{D5CDD505-2E9C-101B-9397-08002B2CF9AE}" pid="6" name="MSIP_Label_3738d5ca-cd4e-433d-8f2a-eee77df5cad2_Name">
    <vt:lpwstr>defa4170-0d19-0005-0004-bc88714345d2</vt:lpwstr>
  </property>
  <property fmtid="{D5CDD505-2E9C-101B-9397-08002B2CF9AE}" pid="7" name="MSIP_Label_3738d5ca-cd4e-433d-8f2a-eee77df5cad2_SiteId">
    <vt:lpwstr>c14e2b56-c5bc-43bd-ad9c-408cf6cc3560</vt:lpwstr>
  </property>
  <property fmtid="{D5CDD505-2E9C-101B-9397-08002B2CF9AE}" pid="8" name="MSIP_Label_3738d5ca-cd4e-433d-8f2a-eee77df5cad2_ActionId">
    <vt:lpwstr>6e64f5b5-9f9d-487a-a265-db0acb58beeb</vt:lpwstr>
  </property>
  <property fmtid="{D5CDD505-2E9C-101B-9397-08002B2CF9AE}" pid="9" name="MSIP_Label_3738d5ca-cd4e-433d-8f2a-eee77df5cad2_ContentBits">
    <vt:lpwstr>0</vt:lpwstr>
  </property>
  <property fmtid="{D5CDD505-2E9C-101B-9397-08002B2CF9AE}" pid="10" name="MediaServiceImageTags">
    <vt:lpwstr/>
  </property>
</Properties>
</file>