
<file path=[Content_Types].xml><?xml version="1.0" encoding="utf-8"?>
<Types xmlns="http://schemas.openxmlformats.org/package/2006/content-types">
  <Override PartName="/xl/charts/chart6.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emf" ContentType="image/x-emf"/>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Default Extension="docx" ContentType="application/vnd.openxmlformats-officedocument.wordprocessingml.document"/>
  <Override PartName="/xl/drawings/drawing3.xml" ContentType="application/vnd.openxmlformats-officedocument.drawing+xml"/>
  <Override PartName="/xl/charts/chart1.xml" ContentType="application/vnd.openxmlformats-officedocument.drawingml.char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docProps/core.xml" ContentType="application/vnd.openxmlformats-package.core-properties+xml"/>
  <Default Extension="png" ContentType="image/png"/>
  <Override PartName="/xl/charts/chart7.xml" ContentType="application/vnd.openxmlformats-officedocument.drawingml.chart+xml"/>
  <Default Extension="bin" ContentType="application/vnd.openxmlformats-officedocument.spreadsheetml.printerSettings"/>
  <Override PartName="/xl/drawings/drawing9.xml" ContentType="application/vnd.openxmlformats-officedocument.drawing+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autoCompressPictures="0"/>
  <bookViews>
    <workbookView xWindow="165" yWindow="105" windowWidth="25605" windowHeight="13560" tabRatio="734" firstSheet="4" activeTab="9"/>
  </bookViews>
  <sheets>
    <sheet name="SUMÁRIO" sheetId="24" r:id="rId1"/>
    <sheet name="TUTORIAL" sheetId="23" r:id="rId2"/>
    <sheet name="Monitoria Anual 1" sheetId="1" r:id="rId3"/>
    <sheet name="Painel de Gestão - 1" sheetId="2" r:id="rId4"/>
    <sheet name="Monitoria Anual 2" sheetId="34" r:id="rId5"/>
    <sheet name="Painel de Gestão - 2" sheetId="35" r:id="rId6"/>
    <sheet name="Monitoria Anual 3" sheetId="36" r:id="rId7"/>
    <sheet name="Painel de Gestão - 3" sheetId="37" r:id="rId8"/>
    <sheet name="Monitoria_última" sheetId="38" r:id="rId9"/>
    <sheet name="Painel de Gestão - 4" sheetId="39" r:id="rId10"/>
  </sheets>
  <definedNames>
    <definedName name="_xlnm._FilterDatabase" localSheetId="4" hidden="1">'Monitoria Anual 2'!$A$10:$AF$72</definedName>
    <definedName name="_xlnm._FilterDatabase" localSheetId="8" hidden="1">Monitoria_última!$O$1:$O$116</definedName>
    <definedName name="_Toc331412130" localSheetId="1">TUTORIAL!$B$17</definedName>
    <definedName name="_Toc331412131" localSheetId="1">TUTORIAL!$B$22</definedName>
    <definedName name="_Toc331412132" localSheetId="1">TUTORIAL!$B$32</definedName>
    <definedName name="_Toc331412133" localSheetId="1">TUTORIAL!$B$50</definedName>
    <definedName name="_Toc331412162" localSheetId="1">TUTORIAL!$B$24</definedName>
  </definedNames>
  <calcPr calcId="124519" concurrentCalc="0"/>
</workbook>
</file>

<file path=xl/calcChain.xml><?xml version="1.0" encoding="utf-8"?>
<calcChain xmlns="http://schemas.openxmlformats.org/spreadsheetml/2006/main">
  <c r="C19" i="35"/>
  <c r="E19"/>
  <c r="E13" i="37"/>
  <c r="C14"/>
  <c r="C15"/>
  <c r="C16"/>
  <c r="C17"/>
  <c r="C18"/>
  <c r="C20"/>
  <c r="I40"/>
  <c r="F29"/>
  <c r="H29"/>
  <c r="H32"/>
  <c r="H34"/>
  <c r="H35"/>
  <c r="H36"/>
  <c r="H39"/>
  <c r="C40"/>
  <c r="C39"/>
  <c r="D40"/>
  <c r="D39"/>
  <c r="C33"/>
  <c r="C32"/>
  <c r="C38"/>
  <c r="H40"/>
  <c r="G40"/>
  <c r="F40"/>
  <c r="I39"/>
  <c r="G39"/>
  <c r="F39"/>
  <c r="E39"/>
  <c r="I38"/>
  <c r="H38"/>
  <c r="G38"/>
  <c r="F38"/>
  <c r="I33"/>
  <c r="H33"/>
  <c r="G33"/>
  <c r="F33"/>
  <c r="I32"/>
  <c r="G32"/>
  <c r="F32"/>
  <c r="E40"/>
  <c r="E38"/>
  <c r="E33"/>
  <c r="E32"/>
  <c r="H31" i="35"/>
  <c r="D31"/>
  <c r="E24"/>
  <c r="E20"/>
  <c r="E15"/>
  <c r="J43"/>
  <c r="L41"/>
  <c r="L31"/>
  <c r="L34"/>
  <c r="L35"/>
  <c r="L43"/>
  <c r="F42"/>
  <c r="G42"/>
  <c r="H42"/>
  <c r="I42"/>
  <c r="E42"/>
  <c r="D42"/>
  <c r="C42"/>
  <c r="C41"/>
  <c r="F41"/>
  <c r="G41"/>
  <c r="H41"/>
  <c r="I41"/>
  <c r="E41"/>
  <c r="D41"/>
  <c r="F40"/>
  <c r="G40"/>
  <c r="H40"/>
  <c r="H32"/>
  <c r="H33"/>
  <c r="H34"/>
  <c r="H35"/>
  <c r="H36"/>
  <c r="H37"/>
  <c r="H38"/>
  <c r="H39"/>
  <c r="H43"/>
  <c r="I40"/>
  <c r="E40"/>
  <c r="D40"/>
  <c r="C40"/>
  <c r="C20"/>
  <c r="C18"/>
  <c r="C16"/>
  <c r="C17"/>
  <c r="C22"/>
  <c r="D18"/>
  <c r="E17"/>
  <c r="F42" i="2"/>
  <c r="G42"/>
  <c r="H42"/>
  <c r="I42"/>
  <c r="E42"/>
  <c r="D42"/>
  <c r="C42"/>
  <c r="F41"/>
  <c r="G41"/>
  <c r="H41"/>
  <c r="I41"/>
  <c r="E41"/>
  <c r="D41"/>
  <c r="E40"/>
  <c r="D40"/>
  <c r="C41"/>
  <c r="F40"/>
  <c r="G40"/>
  <c r="H40"/>
  <c r="I40"/>
  <c r="C40"/>
  <c r="C20"/>
  <c r="C16"/>
  <c r="C17"/>
  <c r="C18"/>
  <c r="C19"/>
  <c r="C22"/>
  <c r="D20"/>
  <c r="D16"/>
  <c r="D17"/>
  <c r="D18"/>
  <c r="D19"/>
  <c r="D22"/>
  <c r="F31" i="39"/>
  <c r="G31"/>
  <c r="H31"/>
  <c r="I31"/>
  <c r="F32"/>
  <c r="G32"/>
  <c r="H32"/>
  <c r="I32"/>
  <c r="F33"/>
  <c r="G33"/>
  <c r="H33"/>
  <c r="I33"/>
  <c r="F34"/>
  <c r="G34"/>
  <c r="H34"/>
  <c r="I34"/>
  <c r="F35"/>
  <c r="G35"/>
  <c r="H35"/>
  <c r="I35"/>
  <c r="F36"/>
  <c r="G36"/>
  <c r="H36"/>
  <c r="I36"/>
  <c r="F37"/>
  <c r="G37"/>
  <c r="H37"/>
  <c r="I37"/>
  <c r="F38"/>
  <c r="G38"/>
  <c r="H38"/>
  <c r="I38"/>
  <c r="F39"/>
  <c r="G39"/>
  <c r="H39"/>
  <c r="I39"/>
  <c r="F40"/>
  <c r="G40"/>
  <c r="H40"/>
  <c r="I40"/>
  <c r="E40"/>
  <c r="E39"/>
  <c r="E38"/>
  <c r="E37"/>
  <c r="E36"/>
  <c r="E35"/>
  <c r="E34"/>
  <c r="E33"/>
  <c r="E32"/>
  <c r="E31"/>
  <c r="D40"/>
  <c r="D39"/>
  <c r="D38"/>
  <c r="D37"/>
  <c r="D36"/>
  <c r="D35"/>
  <c r="D34"/>
  <c r="D33"/>
  <c r="D32"/>
  <c r="D31"/>
  <c r="C40"/>
  <c r="C39"/>
  <c r="C38"/>
  <c r="C37"/>
  <c r="C36"/>
  <c r="C35"/>
  <c r="C34"/>
  <c r="C33"/>
  <c r="C32"/>
  <c r="C31"/>
  <c r="C28"/>
  <c r="E24"/>
  <c r="E23"/>
  <c r="B66" i="38"/>
  <c r="C20" i="39"/>
  <c r="C19"/>
  <c r="C18"/>
  <c r="C16"/>
  <c r="C17"/>
  <c r="C22"/>
  <c r="A3"/>
  <c r="G29" i="37"/>
  <c r="G30"/>
  <c r="G31"/>
  <c r="G34"/>
  <c r="G35"/>
  <c r="G36"/>
  <c r="G37"/>
  <c r="G41"/>
  <c r="I29"/>
  <c r="F30"/>
  <c r="H30"/>
  <c r="I30"/>
  <c r="F31"/>
  <c r="H31"/>
  <c r="I31"/>
  <c r="F34"/>
  <c r="I34"/>
  <c r="I35"/>
  <c r="I36"/>
  <c r="I37"/>
  <c r="I41"/>
  <c r="F35"/>
  <c r="F36"/>
  <c r="F37"/>
  <c r="F41"/>
  <c r="H37"/>
  <c r="E37"/>
  <c r="E36"/>
  <c r="E35"/>
  <c r="E34"/>
  <c r="E31"/>
  <c r="E30"/>
  <c r="E29"/>
  <c r="E41"/>
  <c r="D38"/>
  <c r="D37"/>
  <c r="D36"/>
  <c r="D35"/>
  <c r="D34"/>
  <c r="D33"/>
  <c r="D32"/>
  <c r="D31"/>
  <c r="D30"/>
  <c r="D29"/>
  <c r="C37"/>
  <c r="C36"/>
  <c r="C35"/>
  <c r="C34"/>
  <c r="C31"/>
  <c r="C30"/>
  <c r="C29"/>
  <c r="C41"/>
  <c r="C26"/>
  <c r="E22"/>
  <c r="E21"/>
  <c r="B65" i="36"/>
  <c r="E19" i="37"/>
  <c r="C3"/>
  <c r="D31" i="2"/>
  <c r="F31" i="35"/>
  <c r="G31"/>
  <c r="I31"/>
  <c r="F32"/>
  <c r="F33"/>
  <c r="F34"/>
  <c r="F35"/>
  <c r="F36"/>
  <c r="F37"/>
  <c r="F38"/>
  <c r="F39"/>
  <c r="F43"/>
  <c r="G32"/>
  <c r="I32"/>
  <c r="G33"/>
  <c r="I33"/>
  <c r="G34"/>
  <c r="I34"/>
  <c r="G35"/>
  <c r="I35"/>
  <c r="G36"/>
  <c r="I36"/>
  <c r="G37"/>
  <c r="I37"/>
  <c r="G38"/>
  <c r="I38"/>
  <c r="G39"/>
  <c r="I39"/>
  <c r="E39"/>
  <c r="E38"/>
  <c r="E37"/>
  <c r="E36"/>
  <c r="E35"/>
  <c r="E34"/>
  <c r="E33"/>
  <c r="E32"/>
  <c r="E31"/>
  <c r="E43"/>
  <c r="D39"/>
  <c r="D38"/>
  <c r="D37"/>
  <c r="D36"/>
  <c r="D35"/>
  <c r="D34"/>
  <c r="D33"/>
  <c r="D32"/>
  <c r="D43"/>
  <c r="C39"/>
  <c r="C38"/>
  <c r="C37"/>
  <c r="C36"/>
  <c r="C35"/>
  <c r="C34"/>
  <c r="C33"/>
  <c r="C32"/>
  <c r="C31"/>
  <c r="F31" i="2"/>
  <c r="G31"/>
  <c r="H31"/>
  <c r="I31"/>
  <c r="F32"/>
  <c r="G32"/>
  <c r="H32"/>
  <c r="I32"/>
  <c r="F33"/>
  <c r="G33"/>
  <c r="H33"/>
  <c r="I33"/>
  <c r="F34"/>
  <c r="G34"/>
  <c r="H34"/>
  <c r="I34"/>
  <c r="F35"/>
  <c r="G35"/>
  <c r="H35"/>
  <c r="I35"/>
  <c r="F36"/>
  <c r="G36"/>
  <c r="H36"/>
  <c r="I36"/>
  <c r="F37"/>
  <c r="G37"/>
  <c r="H37"/>
  <c r="I37"/>
  <c r="F38"/>
  <c r="G38"/>
  <c r="H38"/>
  <c r="I38"/>
  <c r="F39"/>
  <c r="G39"/>
  <c r="H39"/>
  <c r="I39"/>
  <c r="E39"/>
  <c r="E38"/>
  <c r="E37"/>
  <c r="E36"/>
  <c r="E35"/>
  <c r="E34"/>
  <c r="E33"/>
  <c r="E32"/>
  <c r="E31"/>
  <c r="D39"/>
  <c r="D38"/>
  <c r="D37"/>
  <c r="D36"/>
  <c r="D35"/>
  <c r="D34"/>
  <c r="D32"/>
  <c r="D33"/>
  <c r="D43"/>
  <c r="C28" i="35"/>
  <c r="E23"/>
  <c r="B76" i="34"/>
  <c r="E21" i="35"/>
  <c r="A3"/>
  <c r="E24" i="2"/>
  <c r="E23"/>
  <c r="E15"/>
  <c r="B75" i="1"/>
  <c r="E21" i="2"/>
  <c r="C39"/>
  <c r="C38"/>
  <c r="C37"/>
  <c r="C36"/>
  <c r="C35"/>
  <c r="C34"/>
  <c r="C33"/>
  <c r="C32"/>
  <c r="C31"/>
  <c r="C43"/>
  <c r="C28"/>
  <c r="C5"/>
  <c r="A3"/>
  <c r="H41" i="37"/>
  <c r="I43" i="2"/>
  <c r="H43"/>
  <c r="G43"/>
  <c r="F43"/>
  <c r="C43" i="35"/>
  <c r="G43"/>
  <c r="D14" i="37"/>
  <c r="I43" i="35"/>
  <c r="E43" i="2"/>
  <c r="D16" i="37"/>
  <c r="D15"/>
  <c r="D18"/>
  <c r="D17"/>
  <c r="D20"/>
  <c r="E20"/>
  <c r="F19"/>
  <c r="D16" i="35"/>
  <c r="D17"/>
  <c r="D19"/>
  <c r="D20"/>
  <c r="D22"/>
  <c r="E22" i="2"/>
  <c r="E16" i="35"/>
  <c r="E18"/>
  <c r="F17" i="2"/>
  <c r="F18"/>
  <c r="F20"/>
  <c r="F16"/>
  <c r="F19"/>
  <c r="F21"/>
  <c r="E22" i="35"/>
  <c r="F14" i="37"/>
  <c r="F18"/>
  <c r="F15"/>
  <c r="F16"/>
  <c r="F17"/>
  <c r="F20" i="35"/>
  <c r="F17"/>
  <c r="F19"/>
  <c r="F21"/>
  <c r="F20" i="37"/>
  <c r="F16" i="35"/>
  <c r="F22" i="2"/>
  <c r="F18" i="35"/>
  <c r="F22"/>
  <c r="D20" i="39"/>
  <c r="D17"/>
  <c r="D16"/>
  <c r="D18"/>
  <c r="D19"/>
  <c r="D22"/>
</calcChain>
</file>

<file path=xl/comments1.xml><?xml version="1.0" encoding="utf-8"?>
<comments xmlns="http://schemas.openxmlformats.org/spreadsheetml/2006/main">
  <authors>
    <author>01243006188</author>
  </authors>
  <commentList>
    <comment ref="E16" authorId="0">
      <text>
        <r>
          <rPr>
            <b/>
            <sz val="9"/>
            <color indexed="81"/>
            <rFont val="Tahoma"/>
            <family val="2"/>
          </rPr>
          <t>01243006188:</t>
        </r>
        <r>
          <rPr>
            <sz val="9"/>
            <color indexed="81"/>
            <rFont val="Tahoma"/>
            <family val="2"/>
          </rPr>
          <t xml:space="preserve">
Usar a fórmula:
=C16 - nº de ações CINZAS excluídas</t>
        </r>
      </text>
    </comment>
    <comment ref="E17" authorId="0">
      <text>
        <r>
          <rPr>
            <b/>
            <sz val="9"/>
            <color indexed="81"/>
            <rFont val="Tahoma"/>
            <family val="2"/>
          </rPr>
          <t>01243006188:</t>
        </r>
        <r>
          <rPr>
            <sz val="9"/>
            <color indexed="81"/>
            <rFont val="Tahoma"/>
            <family val="2"/>
          </rPr>
          <t xml:space="preserve">
Usar a fórmula:
=C17 - nº de ações VERMELHAS excluídas</t>
        </r>
      </text>
    </comment>
    <comment ref="E18" authorId="0">
      <text>
        <r>
          <rPr>
            <b/>
            <sz val="9"/>
            <color indexed="81"/>
            <rFont val="Tahoma"/>
            <family val="2"/>
          </rPr>
          <t>01243006188:</t>
        </r>
        <r>
          <rPr>
            <sz val="9"/>
            <color indexed="81"/>
            <rFont val="Tahoma"/>
            <family val="2"/>
          </rPr>
          <t xml:space="preserve">
Usar a fórmula:
=C18 - nº de ações AMARELAS excluídas</t>
        </r>
      </text>
    </comment>
    <comment ref="E19" authorId="0">
      <text>
        <r>
          <rPr>
            <b/>
            <sz val="9"/>
            <color indexed="81"/>
            <rFont val="Tahoma"/>
            <family val="2"/>
          </rPr>
          <t>01243006188:</t>
        </r>
        <r>
          <rPr>
            <sz val="9"/>
            <color indexed="81"/>
            <rFont val="Tahoma"/>
            <family val="2"/>
          </rPr>
          <t xml:space="preserve">
Usar a fórmula:
=C19 - nº de ações VERDES excluídas</t>
        </r>
      </text>
    </comment>
    <comment ref="E20" author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2.xml><?xml version="1.0" encoding="utf-8"?>
<comments xmlns="http://schemas.openxmlformats.org/spreadsheetml/2006/main">
  <authors>
    <author>01243006188</author>
  </authors>
  <commentList>
    <comment ref="E16" authorId="0">
      <text>
        <r>
          <rPr>
            <b/>
            <sz val="9"/>
            <color indexed="81"/>
            <rFont val="Tahoma"/>
            <family val="2"/>
          </rPr>
          <t>01243006188:</t>
        </r>
        <r>
          <rPr>
            <sz val="9"/>
            <color indexed="81"/>
            <rFont val="Tahoma"/>
            <family val="2"/>
          </rPr>
          <t xml:space="preserve">
Usar a fórmula:
=C16 - nº de ações CINZAS excluídas</t>
        </r>
      </text>
    </comment>
    <comment ref="E17" authorId="0">
      <text>
        <r>
          <rPr>
            <b/>
            <sz val="9"/>
            <color indexed="81"/>
            <rFont val="Tahoma"/>
            <family val="2"/>
          </rPr>
          <t>01243006188:</t>
        </r>
        <r>
          <rPr>
            <sz val="9"/>
            <color indexed="81"/>
            <rFont val="Tahoma"/>
            <family val="2"/>
          </rPr>
          <t xml:space="preserve">
Usar a fórmula:
=C17 - nº de ações VERMELHAS excluídas</t>
        </r>
      </text>
    </comment>
    <comment ref="E18" authorId="0">
      <text>
        <r>
          <rPr>
            <b/>
            <sz val="9"/>
            <color indexed="81"/>
            <rFont val="Tahoma"/>
            <family val="2"/>
          </rPr>
          <t>01243006188:</t>
        </r>
        <r>
          <rPr>
            <sz val="9"/>
            <color indexed="81"/>
            <rFont val="Tahoma"/>
            <family val="2"/>
          </rPr>
          <t xml:space="preserve">
Usar a fórmula:
=C18 - nº de ações AMARELAS excluídas</t>
        </r>
      </text>
    </comment>
    <comment ref="E19" authorId="0">
      <text>
        <r>
          <rPr>
            <b/>
            <sz val="9"/>
            <color indexed="81"/>
            <rFont val="Tahoma"/>
            <family val="2"/>
          </rPr>
          <t>01243006188:</t>
        </r>
        <r>
          <rPr>
            <sz val="9"/>
            <color indexed="81"/>
            <rFont val="Tahoma"/>
            <family val="2"/>
          </rPr>
          <t xml:space="preserve">
Usar a fórmula:
=C19 - nº de ações VERDES excluídas</t>
        </r>
      </text>
    </comment>
    <comment ref="E20" author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3.xml><?xml version="1.0" encoding="utf-8"?>
<comments xmlns="http://schemas.openxmlformats.org/spreadsheetml/2006/main">
  <authors>
    <author>01243006188</author>
  </authors>
  <commentList>
    <comment ref="E14" authorId="0">
      <text>
        <r>
          <rPr>
            <b/>
            <sz val="9"/>
            <color indexed="81"/>
            <rFont val="Tahoma"/>
            <family val="2"/>
          </rPr>
          <t>01243006188:</t>
        </r>
        <r>
          <rPr>
            <sz val="9"/>
            <color indexed="81"/>
            <rFont val="Tahoma"/>
            <family val="2"/>
          </rPr>
          <t xml:space="preserve">
Usar a fórmula:
=C16 - nº de ações CINZAS excluídas</t>
        </r>
      </text>
    </comment>
    <comment ref="E15" authorId="0">
      <text>
        <r>
          <rPr>
            <b/>
            <sz val="9"/>
            <color indexed="81"/>
            <rFont val="Tahoma"/>
            <family val="2"/>
          </rPr>
          <t>01243006188:</t>
        </r>
        <r>
          <rPr>
            <sz val="9"/>
            <color indexed="81"/>
            <rFont val="Tahoma"/>
            <family val="2"/>
          </rPr>
          <t xml:space="preserve">
Usar a fórmula:
=C17 - nº de ações VERMELHAS excluídas</t>
        </r>
      </text>
    </comment>
    <comment ref="E16" authorId="0">
      <text>
        <r>
          <rPr>
            <b/>
            <sz val="9"/>
            <color indexed="81"/>
            <rFont val="Tahoma"/>
            <family val="2"/>
          </rPr>
          <t>01243006188:</t>
        </r>
        <r>
          <rPr>
            <sz val="9"/>
            <color indexed="81"/>
            <rFont val="Tahoma"/>
            <family val="2"/>
          </rPr>
          <t xml:space="preserve">
Usar a fórmula:
=C18 - nº de ações AMARELAS excluídas</t>
        </r>
      </text>
    </comment>
    <comment ref="E17" authorId="0">
      <text>
        <r>
          <rPr>
            <b/>
            <sz val="9"/>
            <color indexed="81"/>
            <rFont val="Tahoma"/>
            <family val="2"/>
          </rPr>
          <t>01243006188:</t>
        </r>
        <r>
          <rPr>
            <sz val="9"/>
            <color indexed="81"/>
            <rFont val="Tahoma"/>
            <family val="2"/>
          </rPr>
          <t xml:space="preserve">
Usar a fórmula:
=C19 - nº de ações VERDES excluídas</t>
        </r>
      </text>
    </comment>
    <comment ref="E18" author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4.xml><?xml version="1.0" encoding="utf-8"?>
<comments xmlns="http://schemas.openxmlformats.org/spreadsheetml/2006/main">
  <authors>
    <author>01243006188</author>
  </authors>
  <commentList>
    <comment ref="E16" authorId="0">
      <text>
        <r>
          <rPr>
            <b/>
            <sz val="9"/>
            <color indexed="81"/>
            <rFont val="Tahoma"/>
            <family val="2"/>
          </rPr>
          <t>01243006188:</t>
        </r>
        <r>
          <rPr>
            <sz val="9"/>
            <color indexed="81"/>
            <rFont val="Tahoma"/>
            <family val="2"/>
          </rPr>
          <t xml:space="preserve">
Usar a fórmula:
=C16 - nº de ações CINZAS excluídas</t>
        </r>
      </text>
    </comment>
    <comment ref="E17" authorId="0">
      <text>
        <r>
          <rPr>
            <b/>
            <sz val="9"/>
            <color indexed="81"/>
            <rFont val="Tahoma"/>
            <family val="2"/>
          </rPr>
          <t>01243006188:</t>
        </r>
        <r>
          <rPr>
            <sz val="9"/>
            <color indexed="81"/>
            <rFont val="Tahoma"/>
            <family val="2"/>
          </rPr>
          <t xml:space="preserve">
Usar a fórmula:
=C17 - nº de ações VERMELHAS excluídas</t>
        </r>
      </text>
    </comment>
    <comment ref="E18" authorId="0">
      <text>
        <r>
          <rPr>
            <b/>
            <sz val="9"/>
            <color indexed="81"/>
            <rFont val="Tahoma"/>
            <family val="2"/>
          </rPr>
          <t>01243006188:</t>
        </r>
        <r>
          <rPr>
            <sz val="9"/>
            <color indexed="81"/>
            <rFont val="Tahoma"/>
            <family val="2"/>
          </rPr>
          <t xml:space="preserve">
Usar a fórmula:
=C18 - nº de ações AMARELAS excluídas</t>
        </r>
      </text>
    </comment>
    <comment ref="E19" authorId="0">
      <text>
        <r>
          <rPr>
            <b/>
            <sz val="9"/>
            <color indexed="81"/>
            <rFont val="Tahoma"/>
            <family val="2"/>
          </rPr>
          <t>01243006188:</t>
        </r>
        <r>
          <rPr>
            <sz val="9"/>
            <color indexed="81"/>
            <rFont val="Tahoma"/>
            <family val="2"/>
          </rPr>
          <t xml:space="preserve">
Usar a fórmula:
=C19 - nº de ações VERDES excluídas</t>
        </r>
      </text>
    </comment>
    <comment ref="E20" author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sharedStrings.xml><?xml version="1.0" encoding="utf-8"?>
<sst xmlns="http://schemas.openxmlformats.org/spreadsheetml/2006/main" count="2977" uniqueCount="1636">
  <si>
    <t>PLANOS DE AÇÃO NACIONAIS DE CONSERVAÇÃO DE ESPÉCIES AMEAÇADAS DE EXTINÇÃO - PAN</t>
  </si>
  <si>
    <t>Objetivo Geral do PAN</t>
  </si>
  <si>
    <t>MONITORIA ANUAL</t>
  </si>
  <si>
    <t>DD/MM/AAAA</t>
  </si>
  <si>
    <t>OBJETIVOS ESPECÍFICOS</t>
  </si>
  <si>
    <t xml:space="preserve">AÇÕES </t>
  </si>
  <si>
    <t>PRODUTOS</t>
  </si>
  <si>
    <t>ARTICULADOR</t>
  </si>
  <si>
    <t xml:space="preserve">CUSTO ESTIMADO </t>
  </si>
  <si>
    <t>COLABORADORES</t>
  </si>
  <si>
    <t xml:space="preserve">DATA INÍCIO </t>
  </si>
  <si>
    <t>DATA TÉRMINO</t>
  </si>
  <si>
    <t>PLANEJAMENTO DO PAN</t>
  </si>
  <si>
    <t>Ação cujo início planejado é posterior ao período monitorado</t>
  </si>
  <si>
    <t>Ação não concluída no prazo previsto ou ainda não iniciada conforme planejado</t>
  </si>
  <si>
    <t>Ação em andamento com problemas de realização</t>
  </si>
  <si>
    <t xml:space="preserve">Ação em andamento no período previsto </t>
  </si>
  <si>
    <t>Ação concluída</t>
  </si>
  <si>
    <t>Ação excluída ou agrupada</t>
  </si>
  <si>
    <t>Descrição do andamento da ação</t>
  </si>
  <si>
    <t>Produto obtido</t>
  </si>
  <si>
    <t>Problemas enfrentados que justificam a não execução, a execução parcial da ação, a exclusão ou o agrupamento</t>
  </si>
  <si>
    <t>Responsável pela informação sobre o andamento da ação</t>
  </si>
  <si>
    <t>Revisão do texto da ação</t>
  </si>
  <si>
    <t>Revisão do produto da ação</t>
  </si>
  <si>
    <t>Revisão da Data de Início</t>
  </si>
  <si>
    <t>Revisão da Data de Término</t>
  </si>
  <si>
    <t>Revisão do articulador da ação</t>
  </si>
  <si>
    <t>Revisão da estimativa do custo global</t>
  </si>
  <si>
    <t>Revisão dos colaboradores</t>
  </si>
  <si>
    <t>Recomendações e observações</t>
  </si>
  <si>
    <t>REPROGRAMAÇÃO DO PAN</t>
  </si>
  <si>
    <t>X</t>
  </si>
  <si>
    <t>PAINEL DE GESTÃO DO PAN</t>
  </si>
  <si>
    <t>Número de Objetivos Específicos</t>
  </si>
  <si>
    <t>SITUAÇÃO ATUAL DAS AÇÕES</t>
  </si>
  <si>
    <t>Excluída ou Agrupada</t>
  </si>
  <si>
    <t>Não concluída ou Não iniciada</t>
  </si>
  <si>
    <t>Em andamento com problemas</t>
  </si>
  <si>
    <t>Em andamento conforme previsto</t>
  </si>
  <si>
    <t>Concluída</t>
  </si>
  <si>
    <t>TIPOS DE SITUAÇÃO DAS AÇÕES</t>
  </si>
  <si>
    <t>%</t>
  </si>
  <si>
    <t>TOTAL DE AÇÕES DO PAN</t>
  </si>
  <si>
    <t>RESUMO GERAL DO PAN</t>
  </si>
  <si>
    <t>PAINEL DE OBJETIVOS ESPECÍFICOS DO PAN</t>
  </si>
  <si>
    <t>Objetivos Específicos</t>
  </si>
  <si>
    <t>Ações</t>
  </si>
  <si>
    <t>Início planejado posterior</t>
  </si>
  <si>
    <t>OBJETIVO 1</t>
  </si>
  <si>
    <t>OBJETIVO 2</t>
  </si>
  <si>
    <t>OBJETIVO 3</t>
  </si>
  <si>
    <t>OBJETIVO 4</t>
  </si>
  <si>
    <t>OBJETIVO 5</t>
  </si>
  <si>
    <t>OBJETIVO 6</t>
  </si>
  <si>
    <t>OBJETIVO 7</t>
  </si>
  <si>
    <t>OBJETIVO 8</t>
  </si>
  <si>
    <t>OBJETIVO 9</t>
  </si>
  <si>
    <t>OBJETIVO 10</t>
  </si>
  <si>
    <t>INCLUIR AÇÕES NOVAS</t>
  </si>
  <si>
    <t>INSERIR O NOME DO OBJETIVO</t>
  </si>
  <si>
    <t>AÇÕES NOVAS</t>
  </si>
  <si>
    <t>OBJETIVO</t>
  </si>
  <si>
    <t>Ações Novas</t>
  </si>
  <si>
    <t xml:space="preserve">MATRIZ DE MONITORIA ANUAL </t>
  </si>
  <si>
    <t>PLANOS DE AÇÃO NACIONAIS DE CONSERVAÇÃO DE ESPÉCIES OU AMBIENTES AMEAÇADOS DE EXTINÇÃO - PAN</t>
  </si>
  <si>
    <t>MATRIZES DE MONITORIA ANUAL</t>
  </si>
  <si>
    <t xml:space="preserve">www.matres.com.br </t>
  </si>
  <si>
    <t xml:space="preserve">SITUAÇÃO ATUAL </t>
  </si>
  <si>
    <t xml:space="preserve">Recomendações ou Observações </t>
  </si>
  <si>
    <t>x</t>
  </si>
  <si>
    <t>CUSTO ESTIMADO</t>
  </si>
  <si>
    <t>PÓS MONITORIA</t>
  </si>
  <si>
    <t xml:space="preserve">Agrupada </t>
  </si>
  <si>
    <t>Excluída</t>
  </si>
  <si>
    <t>Agrupadas</t>
  </si>
  <si>
    <t>Excluídas</t>
  </si>
  <si>
    <t>Ações Excluídas na Monitoria</t>
  </si>
  <si>
    <t>Ações Agrupadas na Monitoria</t>
  </si>
  <si>
    <t xml:space="preserve">MONITORIA </t>
  </si>
  <si>
    <t>OBSERVAÇÕES</t>
  </si>
  <si>
    <t>O cálculo na coluna pós monitoria não é realizado automaticamente. Siga as orientações em cada linha</t>
  </si>
  <si>
    <t>OBSERVAÇÃO IMPORTANTE</t>
  </si>
  <si>
    <t>PLANO DE AÇÃO NACIONAL PARA A CONSERVAÇÃO DA HERPETOFAUNA INSULAR AMEAÇADA DE EXTINÇÃO - PAN HERPETOFAUNA INSULAR</t>
  </si>
  <si>
    <t>ESTABELECER MEDIDAS PARA A PROTEÇÃO E RECUPERAÇÃO DO AMBIENTE E DAS ESPÉCIES DE RÉPTEIS E ANFÍBIOS AMEAÇADADOS DE EXTINÇÃO, COM ÊNFASE NAS ESPÉCIES ENDÊMICAS DAS ILHAS MARINHAS DO ARQUIPÉLAGO DOS ALCATRAZES E ILHA DA QUEIMADA GRANDE, VISANDO REVERTER OS PROCESSOS DE AMEAÇA.</t>
  </si>
  <si>
    <t>1ª. MONITORIA ANUAL</t>
  </si>
  <si>
    <t xml:space="preserve"> 16 DE JULHO DE 2011, CURITIBA - PR</t>
  </si>
  <si>
    <t xml:space="preserve">1. Redução significativa em cinco anos da remoção ilegal de espécimes de anfíbios e répteis nas ilhas da Queimada Grande e dos Alcatrazes. </t>
  </si>
  <si>
    <t xml:space="preserve">1 .1. Quantificar, por meio de entrevistas com pescadores locais, o número de desembarques ilegais nas ilhas da Queimada Grande e dos Alcatrazes. </t>
  </si>
  <si>
    <t>Porcentagem de pescadores locais entrevistados</t>
  </si>
  <si>
    <r>
      <t>JAN/2011</t>
    </r>
    <r>
      <rPr>
        <sz val="11"/>
        <color indexed="10"/>
        <rFont val="Calibri"/>
        <family val="2"/>
      </rPr>
      <t xml:space="preserve"> (VER REPROGRAMAÇÃO)</t>
    </r>
  </si>
  <si>
    <r>
      <t xml:space="preserve">Rogério Zacariotti (UNICSUL) </t>
    </r>
    <r>
      <rPr>
        <sz val="11"/>
        <color indexed="10"/>
        <rFont val="Calibri"/>
        <family val="2"/>
      </rPr>
      <t>(VER REPROGRAMAÇÃO)</t>
    </r>
  </si>
  <si>
    <t xml:space="preserve">Otto Gadig (UNESP/São Vicente), Alessandra Bizerra (Instituto Butantan), Nilza Barbosa (RAN/ICMBio), Shirley Pacheco (Instituto Terra e Mar), José Henrique Becker (TAMAR – Ubatuba/ICMBio), Fausto Campos (SDLB e Instituto Florestal de São Paulo), Marli Penteado (ESEC Tupinambás), Lúcia Guaraldo (ESEC dos Tupiniquins), Vanessa Schwarz de Almeida (ONG Ambiental Brasil), Wilson Lima (ARIE Ilhas da Queimada Pequena e Queimada Grande/ICMBio). </t>
  </si>
  <si>
    <t>Na 1ª. reunião de monitoria foi levantada a possibilidadededa ação ser inserida no Termo de Referência da ESEC Tupinambás, cujo prazo para finalizar o TR com questionário é dia 29.07. Rogério deve repassar as informações necessárias para Kelen colocar no TR (URGENTE).</t>
  </si>
  <si>
    <t>Não foi iniciado por falta de financiamento para a realização das atividades e visitas</t>
  </si>
  <si>
    <t>Kelen Leite (ESEC Tupunambás/ICMBio)</t>
  </si>
  <si>
    <t xml:space="preserve">Kelen Leite( ESEC Tupinambás/ ICMBio) </t>
  </si>
  <si>
    <t>Yeda vai contactar o Rogério para passar as especilficações do consultor para a Kelen e esta elaborar o projeto.</t>
  </si>
  <si>
    <t xml:space="preserve">1.2. Instalar sistema remoto de vigilância nas ilhas da Queimada Grande e dos Alcatrazes.  </t>
  </si>
  <si>
    <t>Número de ilhas com sistema instalado</t>
  </si>
  <si>
    <r>
      <t xml:space="preserve">DEZ/12 </t>
    </r>
    <r>
      <rPr>
        <sz val="11"/>
        <color indexed="10"/>
        <rFont val="Calibri"/>
        <family val="2"/>
      </rPr>
      <t>(VER REPROGRAMAÇÃO)</t>
    </r>
  </si>
  <si>
    <r>
      <t xml:space="preserve">Marcos Zinezzi (Marinha do Brasil) </t>
    </r>
    <r>
      <rPr>
        <sz val="11"/>
        <color indexed="10"/>
        <rFont val="Calibri"/>
        <family val="2"/>
      </rPr>
      <t>(VER REPROGRAMAÇÃO)</t>
    </r>
  </si>
  <si>
    <t>Vera Luz (RAN/ICMBio), Fábio Amorim (DPF - Santos), Osmar Correa (ESEC Tupinambás), Rafael Magris (DIREP/ICMBio), Jayme Cabral (RAN/ICMBio), Wilson Lima (Chefe da ARIE Ilhas da Queimada Pequena e Queimada Grande/ICMBio).</t>
  </si>
  <si>
    <t>Foi feito o levantamento de estrutura/formas de operação e orçamento, apresentado no dia 30.06.11 em uma reunião do GT do Termo de cooperação com a Marinha.</t>
  </si>
  <si>
    <t xml:space="preserve">indisponibilidade de recursos justificam a execução parcial da ação  e a reprogramação do prazo final de execuçãoda ação. </t>
  </si>
  <si>
    <t>Kelen Leite ( ESEC Tupinambás/ ICMBio)</t>
  </si>
  <si>
    <t xml:space="preserve"> Kelen, pegar as informções com a Marinha e elaborar o projeto para busca de patrocinador. Wilson sugeriu monitoramento a cada 2 meses, contudo isso vai demandar mais recursos financeiros</t>
  </si>
  <si>
    <t>1.3. Instalar sistema de vigilância piloto por meio de armadilhas fotográficas na ilha da Queimada Grande.</t>
  </si>
  <si>
    <t>Número de registros efetuados.</t>
  </si>
  <si>
    <r>
      <t xml:space="preserve">Alexandre Hudson (RAN/ICMBio) </t>
    </r>
    <r>
      <rPr>
        <sz val="11"/>
        <color indexed="10"/>
        <rFont val="Calibri"/>
        <family val="2"/>
      </rPr>
      <t>(VER REPROGRAMAÇÃO)</t>
    </r>
  </si>
  <si>
    <t>Luís Oliveira (Polícia Federal - Santos), Lúcia Guaraldo (ESEC dos Tupiniquins), Murilo Rodrigues (Instituto Butantan), Marli Penteado (ESEC Tupinambás), Wilson Lima (ARIE Ilhas da Queimada Pequena e Queimada Grande/ICMBio), Marcos Zinezzi (Marinha do Brasil).</t>
  </si>
  <si>
    <t>Ação está inserida em projeto aprovado pela DIBIO, com visita à ilha planejada para o segundo semestre de 2011 com a instalação das armadilhas. Viagem para a ilha da Queimada Grande prevista para ocorrer entre setembro e outubro de 2011</t>
  </si>
  <si>
    <t>7 câmeras trap adquiridas com recursos da DIBIO,  sendo 3 digitais e 4 analógicas</t>
  </si>
  <si>
    <t>As armadilhas apenas foram compradas no fim do ano passado e a viagem prevista para esta e outras ações do PAN somente poderá ser feita no segundo semestre de 2011</t>
  </si>
  <si>
    <t>Carlos Abrahão (RAN/ICMBio)</t>
  </si>
  <si>
    <t>JAN/2012 (CONTÍNUA),</t>
  </si>
  <si>
    <t>Sugestão da Kelen de colocar monitoramento fotográfico na entrada de trilhas que serão abertas</t>
  </si>
  <si>
    <t>1.4. Efetuar gestão para que o “PREPS” (Sistema de rastreamento de embarcações pesqueiras por satélite) incorpore embarcações  de menor  comprimento no seu sistema de controle, na região do arquipélago dos Alcatrazes e da ARIE Ilhas da Queimada Pequena e Queimada. (VER REPROGRAMAÇÃO)</t>
  </si>
  <si>
    <t>Porcentagem da frota de barcos com equipamento instalado.</t>
  </si>
  <si>
    <r>
      <t xml:space="preserve">DEZ/2012 </t>
    </r>
    <r>
      <rPr>
        <sz val="11"/>
        <color indexed="10"/>
        <rFont val="Calibri"/>
        <family val="2"/>
      </rPr>
      <t>(VER REPROGRAMAÇÃO)</t>
    </r>
  </si>
  <si>
    <t>Rafael Magris (DIREP/ICMBio).</t>
  </si>
  <si>
    <t>Luciano Evaristo (DIPRO/IBAMA), Cláudia Zagaglia (Ministério da Pesca e Aqüicultura), Lúcia Guaraldo (ESEC dos Tupiniquins/ICMBio), Osmar Correa (ESEC Tupinambás/ICMBio), Wilson Lima (ARIE Ilhas da Queimada Pequena e Queimada Grande/ICMBio), Marcos Zinezzi (Marinha do Brasil), Ingrid Olberg (IBAMA/Santos).</t>
  </si>
  <si>
    <t>SEM CUSTO</t>
  </si>
  <si>
    <t>Não iniciada</t>
  </si>
  <si>
    <t>O MPA,  que coordena o sistema está passando por processo de reestruturação. Faz-se necessário prorrogar o prazo final de execução da ação.</t>
  </si>
  <si>
    <t>1.4. Efetuar gestão para que o “PREPS” (Sistema de rastreamento de embarcações pesqueiras por satélite) incorpore embarcações  de pesca esportiva e de recreio e lazer no seu sistema de controle, na região do arquipélago dos Alcatrazes e da ARIE Ilhas da Queimada Pequena e Queimada.</t>
  </si>
  <si>
    <t>DEZ/2012 (CONTINUA)</t>
  </si>
  <si>
    <t>Yeda entrará em contato a Claudia Zaglaglia para buscar informações sobre a viabilidade da implementação da ação. Kelen sugeriu contato contatar Leonardo da CGPRO/ICMBio</t>
  </si>
  <si>
    <t>1.5. Implantar sistema de rádio VHF nas unidades de conservação: ARIE Ilhas da Queimada Pequena e Queimada Grande e ESEC Tupinambás, para uma melhor comunicação sobre ocorrência de ilícitos.</t>
  </si>
  <si>
    <t>Número de UCs com sistema de rádio instalado.</t>
  </si>
  <si>
    <r>
      <t xml:space="preserve">JAN/2010 </t>
    </r>
    <r>
      <rPr>
        <sz val="11"/>
        <color indexed="10"/>
        <rFont val="Calibri"/>
        <family val="2"/>
      </rPr>
      <t>(VER REPROGRAMAÇÃO)</t>
    </r>
  </si>
  <si>
    <t xml:space="preserve">Wilson Lima (ARIE Ilhas da Queimada Pequena e Queimada Grande/ICMBio). </t>
  </si>
  <si>
    <t>Rogério Zacariotti (UNICSUL), Fábio Amorim (DPF - Santos), Osmar Correa (ESEC Tupinambás/ICMBio), Lúcia Guaraldo (ESEC dos Tupiniquins/ICMBio); Paulo Carneiro (CGPRO/ICMBio).</t>
  </si>
  <si>
    <r>
      <t xml:space="preserve">R$ 4.000,00 </t>
    </r>
    <r>
      <rPr>
        <sz val="11"/>
        <color indexed="10"/>
        <rFont val="Calibri"/>
        <family val="2"/>
      </rPr>
      <t>(VER REPROGRAMAÇÃO)</t>
    </r>
  </si>
  <si>
    <t xml:space="preserve">Foi realizado um levantamento das necessidades das Ucs e encaminhado à DIPLAN/ICMBio. Aguardando resposta . </t>
  </si>
  <si>
    <t>indisponibilidade de recursos,     Esta aguardando o Sistema Nacional de Comunicação. Faz-se necessário prorrogar o prazo final de execução da ação.</t>
  </si>
  <si>
    <t>Na 1ª monitoria foi indicado rever ocusto, mas não foi informado</t>
  </si>
  <si>
    <t>Foi sugerido que o RAN faça gestão junto a DIPLAN enfatizando a importância da instalação dos sistemas nas Ucs.</t>
  </si>
  <si>
    <t>1.6. Fazer gestão para que o serviço de inteligência da Polícia Federal atue em questões de tráfico e biopirataria na região do arquipélago dos Alcatrazes e da ARIE Ilhas da Queimada Pequena e Queimada Grande.</t>
  </si>
  <si>
    <r>
      <t>Número de denúncias, inquéritos instaurados, laudos técnicos efetuados, pessoas indiciadas.</t>
    </r>
    <r>
      <rPr>
        <sz val="11"/>
        <color indexed="10"/>
        <rFont val="Calibri"/>
        <family val="2"/>
      </rPr>
      <t>(VER REPROGRAMAÇÃO)</t>
    </r>
  </si>
  <si>
    <r>
      <t>JAN/2011(ONTÍNUA)</t>
    </r>
    <r>
      <rPr>
        <sz val="11"/>
        <color indexed="10"/>
        <rFont val="Calibri"/>
        <family val="2"/>
      </rPr>
      <t>(VER REPROGRAMAÇÃO)</t>
    </r>
  </si>
  <si>
    <r>
      <t xml:space="preserve">Leôncio Lima (RAN/ICMBio)  </t>
    </r>
    <r>
      <rPr>
        <sz val="11"/>
        <color indexed="10"/>
        <rFont val="Calibri"/>
        <family val="2"/>
      </rPr>
      <t>(VER REPROGRAMAÇÃO)</t>
    </r>
    <r>
      <rPr>
        <sz val="11"/>
        <color theme="1"/>
        <rFont val="Calibri"/>
        <family val="2"/>
        <scheme val="minor"/>
      </rPr>
      <t>.</t>
    </r>
  </si>
  <si>
    <t>Paulo Carneiro (CGPRO/ICMBio), Luís Carlos (DPF - Santos), Ivan Amaral (RAN/ICMBio), Luciano Evaristo (DIPRO/IBAMA), Lúcia Guaraldo (ESEC dos Tupiniquins/ICMBio), Rogério Zacariotti (UNICSUL), Osmar Correa (ESEC Tupinambás/ICMBio), Otávio Marques (Instituto Butantan), Wilson Lima (ARIE Ilhas da Queimada Pequena e Queimada Grande/ICMBio).</t>
  </si>
  <si>
    <t xml:space="preserve">Em 2009 a Polícia Federal abriu inquérito sobre supeita de tráfico de serpentes. Em fevereiro de 2011, a presidência do ICMBio, no sentido de atender demanda da Polícia Federal, solicitou ao Chefe da ARIE- QPQG (Wilson Lima)  um relatório para subsidiar o referido processo e agora aguarda -se andamento do inquérito. Ainda em 2011, quando o Chefe da UC tomou conhecimento dos vídeos disponibilizados na internet (contendo cenas de coleta de jararaca-ilhoa por civis sendo filmados por pessoas com uniformes da Marinha do Brasil). encaminhou documentação à CR  local, e providências foram tomadas. No momento oportuno o desdobramento do caso se tornará público. </t>
  </si>
  <si>
    <t>Wilson Lima (ESEC Tupinambás/ICMBio)</t>
  </si>
  <si>
    <t>Concentrar todas as denuncias e informções sobre tráfico e biopiratária na região com o Wilson</t>
  </si>
  <si>
    <t xml:space="preserve"> 1.7. Elaborar e executar planos anuais de fiscalização na ARIE Ilhas da Queimada Pequena e Queimada Grande. </t>
  </si>
  <si>
    <t>Número de operações anuais realizadas.</t>
  </si>
  <si>
    <t>dez/2010(CONTÍNUA)</t>
  </si>
  <si>
    <t>Wilson Lima (ARIE Ilhas da Queimada Pequena e Queimada Grande/ICMBio).</t>
  </si>
  <si>
    <t>Luís Oliveira (DPF de Santos), Paulo Carneiro (CGPRO/ICMBio), Marinha do Brasil (Santos - SP), APA Marinha Litoral Centro (Fundação Florestal de São Paulo), Ingrid Olberg (IBAMA/Santos), Polícia Ambiental de São Paulo, Ivan Amaral (RAN/ICMBio), Parque Estadual Marinho da Laje de Santos.</t>
  </si>
  <si>
    <t>R$ 300.000,00/ano</t>
  </si>
  <si>
    <t>6 ações de janeiro a março de 2011</t>
  </si>
  <si>
    <t>1.8. Elaborar e executar planos anuais de fiscalização na ESEC Tupinambás e no arquipélago dos Alcatrazes.</t>
  </si>
  <si>
    <r>
      <t>Número de operações anuais realizadas.</t>
    </r>
    <r>
      <rPr>
        <sz val="11"/>
        <color indexed="10"/>
        <rFont val="Calibri"/>
        <family val="2"/>
      </rPr>
      <t>(VER REPROGRAMAÇÃO)</t>
    </r>
    <r>
      <rPr>
        <sz val="11"/>
        <rFont val="Calibri"/>
        <family val="2"/>
      </rPr>
      <t>.</t>
    </r>
  </si>
  <si>
    <r>
      <t xml:space="preserve">Marli Penteado (ESEC Tupinambás/ICMBio) </t>
    </r>
    <r>
      <rPr>
        <sz val="11"/>
        <color indexed="10"/>
        <rFont val="Calibri"/>
        <family val="2"/>
      </rPr>
      <t>(VER REPROGRAMAÇÃO)</t>
    </r>
  </si>
  <si>
    <t>Marcos Zinezzi (Marinha do Brasil), 8º. Distrito Naval (Marinha do Brasil), Inacy Pereira (DPF), Paulo Carneiro (CGPRO/ICMBio), Marinha do Brasil (São Sebastião - SP), APA Marinha Litoral Norte (Fundação Florestal de São Paulo), Parque Estadual Marinho da Laje de Santos, Polícia Ambiental de São Sebastião, Ivan Amaral (RAN/ICMBio), IBAMA/SP - Fiscalização, Escritório Regional/IBAMA -Escritório Regional de Caraguatatuba – SP,  Osmar Corrêa (ESEC Tupinambás/ICMBio), ]osé Roberto de Jesus dos Reis (ESEC Tupinambás/ICMBio).</t>
  </si>
  <si>
    <t>R$ 300.000,00/ano.</t>
  </si>
  <si>
    <t>Ações planejadas e executadas pela ESEC Tupinambás, conforme planejamento estratégico da Unidade</t>
  </si>
  <si>
    <t>20 dias de campo de janeiro a julho de 2011.</t>
  </si>
  <si>
    <t>Número de dias em campo.</t>
  </si>
  <si>
    <t xml:space="preserve"> 1.9. Promover a integração permanente entre os órgãos fiscalizadores e a ESEC Tupinambás.</t>
  </si>
  <si>
    <t>Parceria formalizada</t>
  </si>
  <si>
    <t>Policia Civil, Polícia Militar Ambiental, Polícia Federal, IBAMA/SP, Marinha do Brasil, Secretarias Estaduais do Meio Ambiente e Ministério Público, Osmar Corrêa (ESEC Tupinambás/ICMBio), José Roberto de Jesus dos Reis (ESEC Tupinambás/ICMBio).</t>
  </si>
  <si>
    <t>R$ 10.000,00.</t>
  </si>
  <si>
    <t>Parcerias com  a APA Marinha Litoral Norte, Laje de Santos e Polícia Federal (ações rotineiras), Fundação Florestal via Promar (programa de fiscalização marítima, ilhas e áreas de interesse).</t>
  </si>
  <si>
    <t xml:space="preserve"> 2. Recategorização da ARIE Ilhas da Queimada Pequena e Queimada Grande para unidade de conservação de proteção integral e ampliação dos seus limites, com decreto publicado em dois anos.
</t>
  </si>
  <si>
    <t xml:space="preserve">2.1. Fazer gestão sobre processo de recategorização e ampliação da ARIE Ilhas da Queimada Pequena e Queimada Grande. </t>
  </si>
  <si>
    <r>
      <t>Decreto publicado</t>
    </r>
    <r>
      <rPr>
        <sz val="11"/>
        <color indexed="10"/>
        <rFont val="Calibri"/>
        <family val="2"/>
      </rPr>
      <t>(VER REPROGRAMAÇÃO)</t>
    </r>
    <r>
      <rPr>
        <sz val="11"/>
        <rFont val="Calibri"/>
        <family val="2"/>
      </rPr>
      <t>.</t>
    </r>
  </si>
  <si>
    <r>
      <t xml:space="preserve">dez/2011 </t>
    </r>
    <r>
      <rPr>
        <sz val="11"/>
        <color indexed="10"/>
        <rFont val="Calibri"/>
        <family val="2"/>
      </rPr>
      <t xml:space="preserve"> (VER REPROGRAMAÇÃO)</t>
    </r>
  </si>
  <si>
    <t>Lúcia Guaraldo (ESEC dos Tupiniquins/ICMBio), Wilson Lima (ARIE Ilhas da Queimada Pequena e Queimada Grande/ICMBio), MMA/DAP, Marcos Zinezzi (Marinha do Brasil), Fausto Campos (SDLB e Instituto Florestal de São Paulo), Otávio Marques (Instituto Butantan).</t>
  </si>
  <si>
    <t>O processo não está na lista de prioridades da coordenação de criação de Ucs para 2011. No entanto há ordem de serviço designando Marli Penteado, da ESEC Tupinambás, para sistematizar informações.</t>
  </si>
  <si>
    <t>Existem aproximadamente 80 propostas de criação de UC abrangendo ecossistemas marinhos e estão sendo priorizados àqueles com melhor relação considerando a relevância da área e a competição com outros setores econômicos (turismo, pesca, petróleo). As informações disponíveis estão sendo sistematizadas.</t>
  </si>
  <si>
    <t>Projeto de lei publicado</t>
  </si>
  <si>
    <t>dezembro de 2014</t>
  </si>
  <si>
    <t>Chefia do RAN e da UC solicitarem à DIBIO o encaminhamento de memorando à  DIREP, solicitando a priorizaçao da Ação</t>
  </si>
  <si>
    <t>2.2. Efetuar estudos complementares para subsidiar a redefinição da categoria da unidade ARIE Ilhas da Queimada Pequena e Queimada Grande e de seus limites.</t>
  </si>
  <si>
    <t>Estudos para a recategorização e ampliação finalizados.</t>
  </si>
  <si>
    <r>
      <t xml:space="preserve">jan/2011 </t>
    </r>
    <r>
      <rPr>
        <sz val="11"/>
        <color indexed="10"/>
        <rFont val="Calibri"/>
        <family val="2"/>
      </rPr>
      <t>(VER REPROGRAMAÇÃO)</t>
    </r>
  </si>
  <si>
    <t>Lúcia Guaraldo (ESEC dos Tupiniquins/ICMBio), Wilson Lima (ARIE Ilhas da Queimada Pequena e Queimada Grande/ICMBio), MMA/DAP, Otávio Marques (Instituto Butantan), Cínthia Brasileiro (UNIFESP-Diadema), Rogério Zacariotti (UNICSUL), Ricardo Sawaya (Instituto Butantan), Vanessa Schwarz de Almeida (ONG Ambiental Brasil), Fausto Campos (SDLB e Instituto Florestal de São Paulo), IBAMA/SP, APA - Cananéia, Iguape e Peruíbe/ICMBio.</t>
  </si>
  <si>
    <t>dezembro de 2012</t>
  </si>
  <si>
    <t xml:space="preserve">3 Criação do Parque Nacional Marinho do Arquipélago dos Alcatrazes, incluindo parte terrestre da Ilha dos Alcatrazes e demais formações do arquipélago, com decreto publicado em dois anos.
</t>
  </si>
  <si>
    <t>3.1. Fazer gestão sobre processo de Criação do Parque Nacional Marinho do Arquipélago dos Alcatrazes.</t>
  </si>
  <si>
    <r>
      <t xml:space="preserve">Decreto publicado </t>
    </r>
    <r>
      <rPr>
        <sz val="11"/>
        <color indexed="10"/>
        <rFont val="Calibri"/>
        <family val="2"/>
      </rPr>
      <t>(VER REPROGRAMAÇÃO)</t>
    </r>
    <r>
      <rPr>
        <sz val="11"/>
        <rFont val="Calibri"/>
        <family val="2"/>
      </rPr>
      <t>.</t>
    </r>
  </si>
  <si>
    <t>Marcelo Cavallini (DIREP/ICMBio), IBAMA/RJ, Osmar Correa (ESEC Tupinambás/ICMBio), Marli Penteado (ESEC Tupinambás/ICMBio), Vera Luz (RAN/ICMBio).</t>
  </si>
  <si>
    <t>Processo em fase final, já aconteceu a consulta pública e está em análise no MMA  e elaboração de exposição de motivos no Ministério da Defesa.</t>
  </si>
  <si>
    <t>3.2. Instituir o grupo de trabalho (GT), para recategorização da ESEC Tupinambás, acordado no Termo de Compromisso firmado entre o Ministério da Defesa e Ministério do Meio Ambiente, conforme disposto na alínea “g” da cláusula 5 do referido Termo.</t>
  </si>
  <si>
    <r>
      <t xml:space="preserve">Portaria do Grupo de Trabalho publicada </t>
    </r>
    <r>
      <rPr>
        <sz val="11"/>
        <color indexed="10"/>
        <rFont val="Calibri"/>
        <family val="2"/>
      </rPr>
      <t>(VER REPROGRAMAÇÃO)</t>
    </r>
  </si>
  <si>
    <t>Marcelo Cavallini (DIREP/ICMBio), IBAMA, Osmar Corrêa (ESEC Tupinambás/ICMBio), Marli Penteado (ESEC Tupinambás/ICMBio), Vera Luz (RAN/ICMBio), Enrique Mieza Balbuena (ICMBio), Lúcia Guaraldo (ESEC dos Tupiniquins/ICMBio), José Roberto de Jesus dos Reis (ESEC Tupinambás/ICMBio).</t>
  </si>
  <si>
    <t xml:space="preserve">Ação concluída  </t>
  </si>
  <si>
    <t>Grupo de Trabalho criado</t>
  </si>
  <si>
    <t>Procurar o nº. da portaria e a data da publicação.</t>
  </si>
  <si>
    <t>3.3. Efetuar estudos complementares para subsidiar a criação do Parque Nacional Marinho do Arquipélago dos Alcatrazes.</t>
  </si>
  <si>
    <t>Estudos para a recategorização e ampliação finalizados</t>
  </si>
  <si>
    <t>Marli Penteado (ESEC Tupinambás), MMA (DAP), Otávio Marques (Instituto Butantan), Cínthia Brasileiro (UNIFESP-Diadema), Rogério Zacariotti (UNICSUL), Ricardo Sawaya (Instituto Butantan), Fausto Campos (SDLB e Instituto Florestal de São Paulo), IBAMA/SP, Shirley Pacheco (Instituto Terra &amp; Mar), Osmar Corrêa (ESEC Tupinambás/ICMBio), José Roberto de Jesus dos Reis (ESEC Tupinambás/ICMBio).</t>
  </si>
  <si>
    <t xml:space="preserve">Ação concluída </t>
  </si>
  <si>
    <t>Estudos  para a recategorização e amplicação finalizados</t>
  </si>
  <si>
    <t>Estudos complementares realizados</t>
  </si>
  <si>
    <t xml:space="preserve">4. Unidades ARIE Ilhas da Queimada Pequena e Queimada Grande e ESEC Tupinambás implementadas em cinco anos. </t>
  </si>
  <si>
    <t xml:space="preserve"> 4.1. Elaborar o plano de manejo da ARIE Ilhas da Queimada Pequena e Queimada Grande. </t>
  </si>
  <si>
    <t>Plano de Manejo publicado.</t>
  </si>
  <si>
    <t xml:space="preserve">Lúcia Guaraldo (ESEC dos Tupiniquins) MMA (DAP), Otávio Marques (Instituto Butantan), Cínthia Brasileiro (UNIFESP-Diadema), Rogério Zacariotti (UNICSUL), Ricardo Sawaya (Instituto Butantan), Vanessa Schwarz de Almeida(Ama Ecoturismo), Fausto Campos (SDLB e Instituto Florestal de São Paulo), IBAMA/SP, APA - Cananéia, Iguape e Peruíbe/ICMBio, Fábio Motta (SOS Mata Atlântica), José Henrique Becker (TAMAR-Ubatuba/ICMBio) Alexandre Hudson (RAN/ICMBio), Ivan Amaral  (RAN/ICMBio), Daniela Bertani (Instituto Florestal de São Paulo), Carlos Renato de Azevedo (ICMBio).
</t>
  </si>
  <si>
    <t>Ordem de Serviço designando a servidora Marli Penteado para  sistematização e análise das informações disponíveis, subsidiando a elaboração de proposta de recategorização da ARIE  Ilhas da Queimada Pequena e Queimada Grande e Plano de Manejo.</t>
  </si>
  <si>
    <t>Ação a ser executada em etapas devido ao montante do trabalho a ser realizado.</t>
  </si>
  <si>
    <t xml:space="preserve">Carlos Azevedo  (ARIE ilhas da Queimada Pequena e Queimada Grande) </t>
  </si>
  <si>
    <t>Lúcia Guaraldo (ESEC dos Tupiniquins) MMA (DAP), Otávio Marques (Instituto Butantan), Cínthia Brasileiro (UNIFESP-Diadema), Rogério Zacariotti (UNICSUL), Ricardo Sawaya (Instituto Butantan), Vanessa Schwarz de Almeida(Ama Ecoturismo), Fausto Campos (SDLB e Instituto Florestal de São Paulo), IBAMA/SP, APA - Cananéia, Iguape e Peruíbe/ICMBio, Fábio Motta (SOS Mata Atlântica), José Henrique Becker (TAMAR-Ubatuba/ICMBio) Alexandre Hudson (RAN/ICMBio), Ivan Amaral  (RAN/ICMBio), Daniela Bertani (Instituto Florestal de São Paulo), Carlos Renato de Azevedo (ICMBio).
(VER REPROGRAMAÇÃO)</t>
  </si>
  <si>
    <t xml:space="preserve">4.2. Elaborar o plano de manejo da ESEC Tupinambás. </t>
  </si>
  <si>
    <t xml:space="preserve">Marli Penteado (ESEC Tupinambás/ICMBio) </t>
  </si>
  <si>
    <t>Osmar Corrêa (ESEC Tupinambás/ICMBio), Otávio Marques (Instituto Butantan), Cínthia Brasileiro (UNIFESP-Diadema), Rogério Zacariotti (UNICSUL), Ricardo Sawaya (Instituto Butantan), Fausto Campos (Instituto de Florestal de São Paulo e SDLB), (IBAMA/SP), Fábio Motta (SOS Mata Atlântica), José Henrique Becker (TAMAR-Ubatuba/ICMBio), Shirley Pacheco (Instituto Terra &amp; Mar) Instituto de Botânica, Museu de Zoologia da USP, Daniela Bertani (Instituto Florestal de São Paulo), Centro de Estudos de Biologia Marinha da USP-CEBMAR), Juliana Saviolli (FMVZ-USP), Alexandre Hudson (RAN/ICMBio), Ivan Amaral  (RAN/ICMBio), Lúcia Rossi (Instituto de Botânica).</t>
  </si>
  <si>
    <t xml:space="preserve">Oficina de planejamento  realizada. Recurso disponibilizado totalmente  </t>
  </si>
  <si>
    <t>4.3. Elaboração de protocolo específico de coleta, acondicionamento, conservação, transporte e destinação de material biológico (exemplares da herpetofauna ameaçada de extinção encontrados mortos, ou partes) endêmicos dos arquipélagos dos Alcatrazes e da Ilha da Queimada Grande.</t>
  </si>
  <si>
    <t>Protocolo elaborado e inserido no plano de manejo das Ucs.</t>
  </si>
  <si>
    <r>
      <t xml:space="preserve">DEZ/2010 </t>
    </r>
    <r>
      <rPr>
        <sz val="11"/>
        <color indexed="10"/>
        <rFont val="Calibri"/>
        <family val="2"/>
      </rPr>
      <t>(VER REPROGRAMAÇÃO)</t>
    </r>
  </si>
  <si>
    <t>Otávio Marques (Instituto Butantan).</t>
  </si>
  <si>
    <t>Cínthia Brasileiro (UNIFESP-Diadema), Ricardo Sawaya (Instituto Butantan), Fausto Campos (Instituto Florestal/SMA-SP e SDLB), Rogério Zacariotti (UNICSUL), Márcio Martins (USP), Célio Haddad (UNESP - Rio Claro), Marli Penteado (ESEC Tupinambás/ICMBio), Osmar Corrêa (ESEC Tupinambás/ICMBio).</t>
  </si>
  <si>
    <t>A ação não foi iniciada e o prazo já estourou. Durando a reunião da 1ª monitoria o articulador se comprometeu em  promover, via internet, a elaboração do protocolo em 3 meses</t>
  </si>
  <si>
    <t xml:space="preserve">4.4. Prover a ARIE Ilhas da Queimada Pequena e Queimada Grande e a ESEC Tupinambás de estrutura, material e meios para o acondicionamento e encaminhamento do material biológico (exemplares da herpetofauna ameaçada de extinção encontrados mortos, ou partes). </t>
  </si>
  <si>
    <t>Aquisição de equipamento de acondicionamento e transporte de material biológico</t>
  </si>
  <si>
    <r>
      <t xml:space="preserve">dez/2011 </t>
    </r>
    <r>
      <rPr>
        <sz val="11"/>
        <color indexed="10"/>
        <rFont val="Calibri"/>
        <family val="2"/>
      </rPr>
      <t>(VER REPROGRAMAÇÃO)</t>
    </r>
  </si>
  <si>
    <r>
      <t>Rafael Magris (DIREP/ICMBio)</t>
    </r>
    <r>
      <rPr>
        <sz val="11"/>
        <color indexed="10"/>
        <rFont val="Calibri"/>
        <family val="2"/>
      </rPr>
      <t>(VER REPROGRAMAÇÃO)</t>
    </r>
  </si>
  <si>
    <t>Osmar Corrêa (ESEC Tupinambás/ICMBio),Wilson Lima (ARIE Ilhas da Queimada Pequena e Queimada Grande/ICMBio), Cínthia Brasileiro (UNIFESP-Diadema), Ricardo Sawaya (Instituto Butantan), Fausto Campos (Instituto Florestal/SMA-SP e SDLB), Rogério Zacariotti (UNICSUL), Marcos Zinezzi (Marinha do Brasil).</t>
  </si>
  <si>
    <t>Não foi iniciada e certamente não estará conlcuída no prazo previsto.</t>
  </si>
  <si>
    <t>Depende da conclusão da ação 4.3.</t>
  </si>
  <si>
    <t xml:space="preserve">4.5. Dotar as unidades ARIE Ilhas da Queimada Pequena e Queimada Grande e ESEC Tupinambás de recurso náutico e pessoal para inspeções de rotina planejadas. </t>
  </si>
  <si>
    <t xml:space="preserve">Aquisição de equipamentos náuticos e recurso pessoal necessários.  </t>
  </si>
  <si>
    <r>
      <rPr>
        <sz val="11"/>
        <rFont val="Calibri"/>
        <family val="2"/>
      </rPr>
      <t xml:space="preserve">Marcelo Reis (DIBIO/ICMBio) </t>
    </r>
    <r>
      <rPr>
        <sz val="11"/>
        <color theme="1"/>
        <rFont val="Calibri"/>
        <family val="2"/>
        <scheme val="minor"/>
      </rPr>
      <t>(VER REPROGRAMAÇÃO)</t>
    </r>
  </si>
  <si>
    <t xml:space="preserve">Wilson Lima (ARIE Ilhas da Queimada Pequena e Queimada Grande/ICMBio),  Marli Penteado (ESEC Tupinambás/ICMBio), Rafael Magris (DIREP/ICMBio), Vera Luz (RAN/ICMBio), Osmar Corrêa (ESEC Tupinambás/ICMBio). </t>
  </si>
  <si>
    <t>Existe um recurso de 250 mil e o processo de licitação já foi aberto para aquisição do barco. Atualmente ARIE utiliza a mesma embarcação da ESEC Tupiniquins. Foram contratados 3 barqueiros e existe um acordo com o Min. da Pesca que disponbiliza uma lancha de apoio para as UCs para o litoral norte de SP. Tratativas com a Marinha também foram conduzidas.</t>
  </si>
  <si>
    <t>durante a 1ª monitoria percebeu-se que a ação não seria concluída no prazo, porém não foi sugerido um novo</t>
  </si>
  <si>
    <t>4.6. Implantar uma base para pesquisadores (alojamento e laboratório) próxima às “ruínas dos Faroleiros” na Ilha dos Alcatrazes.</t>
  </si>
  <si>
    <t>Base construída.</t>
  </si>
  <si>
    <t>Marli Penteado (ESEC Tupinambás/ICMBio)</t>
  </si>
  <si>
    <t>Marcos Zinezzi (Marinha do Brasil), DIPLAN/ICMBio, Marcelo Reis (DIBIO/ICMBio), Rafael Magris (DIREP/ICMBio), Osmar Corrêa (ESEC Tupinambás/ICMBio).</t>
  </si>
  <si>
    <t>R$100.000,00</t>
  </si>
  <si>
    <t>Esta sendo elaborado o projeto da base e definido o local de implantação</t>
  </si>
  <si>
    <t>Depende da recategorização da ESEC em PARNA. (dez de 2011) .  Ação a ser inserida no Plano de Manejo da UC integral para ser discutida e analisada</t>
  </si>
  <si>
    <t>Ação importante para a execução de várias outras ações, principalmente de pesquisa.</t>
  </si>
  <si>
    <t>5. Risco de introdução de doenças nas unidades de conservação ARIE Ilhas da Queimada Pequena e Queimada Grande, ESEC Tupinambás e na Ilha dos Alcatrazes, minimizados em um ano.</t>
  </si>
  <si>
    <t>5.1. Elaborar o protocolo sanitário de visitas à ARIE Ilhas da Queimada Pequena e Queimada Grande, ESEC Tupinambás e Ilha dos Alcatrazes.</t>
  </si>
  <si>
    <t>Protocolo elaborado</t>
  </si>
  <si>
    <r>
      <t>nov/2010 (</t>
    </r>
    <r>
      <rPr>
        <sz val="11"/>
        <color indexed="10"/>
        <rFont val="Calibri"/>
        <family val="2"/>
      </rPr>
      <t>VER REPROGRAMAÇÃO)</t>
    </r>
  </si>
  <si>
    <t>Rogério Zacariotti (UNICSUL).</t>
  </si>
  <si>
    <t>Elmer Alexander (FMVZ - USP), Marcelo Labruna (FMVZ - USP) Eliana Matushima (FMVZ - USP), Alexandre Hudson (RAN/ICMBio). Marli Penteado (ESEC Tupinambás/ICMBio), Osmar Corrêa (ESEC Tupinambás/ICMBio), Wilson Lima (ARIE Ilhas da Queimada Pequena e Queimada Grande/ICMBio).</t>
  </si>
  <si>
    <t>Elaboração dos protocolos sanitários em discussão com os colaboradores.</t>
  </si>
  <si>
    <t xml:space="preserve">Dificuldade em reunir os colaboradores com a peridiocidade necessária        </t>
  </si>
  <si>
    <t>Yeda vai fazer contato com o Rogério para ajudá-lo na ação</t>
  </si>
  <si>
    <t>5.2.  Incorporar o protocolo sanitário de acesso às Ilhas, às normas da Marinha do Brasil (Ilha dos Alcatrazes), ao SISBIO e aos planos de manejo das unidades ARIE Ilhas da Queimada Pequena e Queimada Grande e ESEC Tupinambás.</t>
  </si>
  <si>
    <t>Incorporação do protocolo às normas</t>
  </si>
  <si>
    <r>
      <t>jan/2011 (</t>
    </r>
    <r>
      <rPr>
        <sz val="11"/>
        <color indexed="10"/>
        <rFont val="Calibri"/>
        <family val="2"/>
      </rPr>
      <t>VER REPROGRAMAÇÃO)</t>
    </r>
  </si>
  <si>
    <t>Marcelo Reis (DIBIO/ICMBio) (VER REPROGRAMAÇÃO)</t>
  </si>
  <si>
    <t>Isaías Reis (RAN/ICMBio), Rogério Zacariotti (UNICSUL), Alexandre Hudson (RAN/ICMBio), Marcos Zinezzi (Marinha do Brasil), Lúcia Guaraldo (ESEC dos Tupiniquins/ICMBio) e Marli Penteado (ESEC Tupinambás/ICMBio), Wilson Lima (ARIE Ilhas da Queimada Pequena e Queimada Grande/ICMBio), Osmar Corrêa (ESEC Tupinambás/ICMBio).</t>
  </si>
  <si>
    <t>Não iniciada.</t>
  </si>
  <si>
    <t>É dependente da conclusão da ação 5.1</t>
  </si>
  <si>
    <t>6.Estudos detalhados sobre ecologia de populações de anfíbios, répteis e suas presas, realizados em cinco anos.</t>
  </si>
  <si>
    <t xml:space="preserve"> 6.1. Realizar projetos para estimar a estrutura, dinâmica e tamanho da população de anfíbios, na ARIE Ilhas da Queimada Pequena e Queimada Grande, ESEC Tupinambás e Ilha dos Alcatrazes.</t>
  </si>
  <si>
    <t>Número de publicações e relatórios.</t>
  </si>
  <si>
    <t>Cínthia Brasileiro (UNIFESP-Diadema)</t>
  </si>
  <si>
    <t>Ricardo Sawaya (Instituto Butantan), Alexandre Hudson (RAN/ICMBio), Rogério Zacariotti (UNICSUL), Leôncio Lima (RAN/ICMBio), Ivan Amaral (RAN/ICMBio), Otávio Marques (Instituto Butantan), Márcio Martins (USP), Célio Haddad (UNESP - Rio Claro), Hugo Bonfim (RAN/ICMBio).</t>
  </si>
  <si>
    <t>Recurso aprovado na DIBIO, com expedição prevista para setembro 2011. Projeto precisa ser detalhado</t>
  </si>
  <si>
    <t>Não há no momento editais de fomento que viabilizem este projeto. Será avaliada a possibilidade de solicitaçao de recursos para a fundaçao Boticário no próximo semestre     O ICMBio tem procurado parceiras com Petrobras, MMA, Boticario, etc....deve sair editais em breve. Deve abrir em breve edital da FAPESP para estudos de longo prazo.</t>
  </si>
  <si>
    <t>Planejar reunião para definião de metodologia e elaboração do projeto.</t>
  </si>
  <si>
    <t>6.2. Realizar projetos para estimar a estrutura, dinâmica e tamanho da população de répteis, na ARIE Ilhas da Queimada Pequena e Queimada Grande, ESEC Tupinambás e Ilha dos Alcatrazes.</t>
  </si>
  <si>
    <t>Ricardo Sawaya (Instituto Butantan).</t>
  </si>
  <si>
    <t>Alexandre Hudson (RAN/ICMBio), Rogério Zacariotti (UNICSUL), Leôncio Lima (RAN/ICMBio), Ivan Amaral (RAN/ICMBio), Otávio Marques (Instituto Butantan), Márcio Martins (USP), Cínthia Brasileiro (UNIFESP-Diadema), Hugo Bonfim (RAN/ICMBio).</t>
  </si>
  <si>
    <t>Recurso aprovado na DIBIO, com expedição prevista para set. 2011. Projeto precisa ser detalhado</t>
  </si>
  <si>
    <t>6.3. Estudar a genética das populações de anfíbios e répteis ameaçados na ARIE Ilhas da Queimada Pequena e Queimada Grande, ESEC Tupinambás e Ilha dos Alcatrazes.</t>
  </si>
  <si>
    <t>Cínthia Brasileiro (UNIFESP-Diadema), Hugo Bonfim (RAN/ICMBio), Kelly Zamudio (Universidade de Cornell - USA) Felipe Graziotin (MZUSP), Maria José da Silva (Instituto Butantan), José Patané (Instituto Butantan), Nanci Oguiura (Instituto Butantan).</t>
  </si>
  <si>
    <r>
      <t>Recurso aprovado na DIBIO, com expedição prevista para set. 2011. Dados moleculares coletados em fase de análise (</t>
    </r>
    <r>
      <rPr>
        <i/>
        <sz val="11"/>
        <color indexed="8"/>
        <rFont val="Calibri"/>
        <family val="2"/>
      </rPr>
      <t>Scinax e Bothrops</t>
    </r>
    <r>
      <rPr>
        <sz val="11"/>
        <color theme="1"/>
        <rFont val="Calibri"/>
        <family val="2"/>
        <scheme val="minor"/>
      </rPr>
      <t>).</t>
    </r>
  </si>
  <si>
    <t>7. Monitoramento das populações de anfíbios, répteis, recursos naturais associados e clima, realizados em cinco anos.</t>
  </si>
  <si>
    <t>7.1. Delinear e implantar as trilhas de pesquisa na ARIE Ilhas da Queimada Pequena e Queimada Grande, ESEC Tupinambás e Ilha dos Alcatrazes.</t>
  </si>
  <si>
    <t>Porcentagem de Trilhas implantadas.</t>
  </si>
  <si>
    <t>Daniela Bertani (Instituto Florestal de São Paulo), Márcia Strapazzon (RAN/ICMBio), Fausto Campos (Instituto Florestal/SMA - SP e SDLB), Cíntia Coimbra (RAN/ICMBio), Marcos Zinezzi (Marinha do Brasil), Willian Magnusson (INPA),  Lúcia Guaraldo (ESEC dos Tupiniquins/ICMBio), Ricardo Sawaya (Instituto Butantan), Rogério Zacariotti (UNICSUL), Otávio Marques (Instituto Butantan), Andréa Costa (NM-UFRJ).</t>
  </si>
  <si>
    <t>Início de discussão sobre o tema durante a Oficina de Pesquisa realizada em março de 2011, voltada para o Plano de manejo das UCs. Para a ESEC  Tupinambás a implementação está prevista para setembro de 2011. E para a ARIE dezembro de 2011.</t>
  </si>
  <si>
    <t>Depende de delineamento experimental de pesquisas e discussão com pesquisadores</t>
  </si>
  <si>
    <t>?????</t>
  </si>
  <si>
    <t>7.2. Definir o sistema amostral para monitoramento na ARIE Ilhas da Queimada Pequena e Queimada Grande, ESEC Tupinambás e Ilha dos Alcatrazes.</t>
  </si>
  <si>
    <t>Sistema amostral definido</t>
  </si>
  <si>
    <t>de/11</t>
  </si>
  <si>
    <t>Márcio Martins (USP), Marli Penteado (ESEC Tupinambás), Lúcia Guaraldo (ESEC dos Tupiniquins/ICMBio), Rogério Zacariotti (UNICSUL), Otávio Marques (Instituto Butantan), Alexandre Hudson (RAN/ICMBio), Artur Brandt (DIBIO/ICMBio).</t>
  </si>
  <si>
    <t>Depende da implantação das trilhas no caso do ambiente terrestre. No caso do ambiente marinho será estabelecido no dia 22 de julho de 2011.</t>
  </si>
  <si>
    <t>Depende da implantação das trilhas no caso do ambiente terrestre, ou seja da ação 7.1</t>
  </si>
  <si>
    <t>????</t>
  </si>
  <si>
    <t>7.3.  Executar estudos de monitoramento das espécies de répteis na ARIE Ilhas da Queimada Pequena e Queimada Grande, ESEC Tupinambás e Ilha dos Alcatrazes.</t>
  </si>
  <si>
    <t>Márcio Martins (USP), Ricardo Sawaya (Instituto Butantan), Rogério Zacariotti (UNICSUL), Alexandre (RAN/ICMBio), Hugo (RAN/ICMBio), José Henrique Becker (TAMAR – Ubatuba/ICMBio), Fausto Campos (Instituto Florestal/SMA - SP e SDLB), Artur Brandt (DIBIO/ICMBio).</t>
  </si>
  <si>
    <t xml:space="preserve">Ação não iniciada conforme o planejado. </t>
  </si>
  <si>
    <t>Não há no momento editais de fomento que viabilizem este projeto. Será avaliada a possibilidade de solicitaçao de recursos para a fundaçao Boticário no próximo semestre    Depende das ações 7.1 e 7.2.</t>
  </si>
  <si>
    <t xml:space="preserve"> O ICMBio tem procurado parceiras com Petrobras, MMA, Boticario, etc....deverão sair editais em breve. 
Deixar o projeto previamente elaborado, aguardando a abertura dos editais
</t>
  </si>
  <si>
    <t>7.4.  Executar estudos de monitoramento das espécies de anfíbios na ARIE Ilhas da Queimada Pequena e Queimada Grande, ESEC Tupinambás e Ilha dos Alcatrazes.</t>
  </si>
  <si>
    <t>Márcio Martins (USP), Ricardo Sawaya (Instituto Butantan), Rogério Zacariotti (UNICSUL), Alexandre (RAN/ICMBio), Hugo (RAN/ICMBio), José Henrique Becker (TAMAR – Ubatuba/ICMBio), Fausto Campos (Instituto Florestal/SMA - SP e SDLB), Artur Brandt (DIBIO/ICMBio).Márcio Martins (USP), Ricardo Sawaya (Instituto Butantan), Rogério Zacariotti (UNICSUL), Otávio Marques (Instituto Butantan), Leôncio Lima (RAN/ICMBio), Ivan Amaral (RAN/ICMBio), José Henrique Becker (TAMAR - Ubatuba/ICMBio), Fausto Campos (Instituto Florestal/SMA - SP e SDLB), Célio Haddad (UNESP - Rio Claro), Artur Brandt (DIBIO/ICMBio).</t>
  </si>
  <si>
    <t>Não há no momento editais de fomento que viabilizem este projeto. Será avaliada a possibilidade de solicitaçao de recursos para a fundaçao Boticário no próximo semestre. Depende das ações 7.1 e 7.2.</t>
  </si>
  <si>
    <t>O ICMBio tem procurado parceiras com Petrobras, MMA, Boticario, etc....deverão sair editais em breve.
Deixar o projeto previamente elaborado, aguardando a abertura dos editais</t>
  </si>
  <si>
    <t>7.5. Executar estudos de monitoramento das espécies de tartarugas marinhas na região dos arquipélagos dos Alcatrazes e da Ilha da Queimada Grande.</t>
  </si>
  <si>
    <t>José Henrique Becker (TAMAR – Ubatuba/ICMBio).</t>
  </si>
  <si>
    <t>Ana Bondiolli (Instituto de Pesquisa de Cananéia - IPEC), Marli Penteado (ESEC Tupinambás/ICMBio), Fausto Campos (Instituto Florestal/SEMA - SP e SDLB), Artur Brandt (DIBIO/ICMBio).</t>
  </si>
  <si>
    <t>Início de discussão sobre o tema durante a Oficina de Pesquisa realizada em março de 2011, voltada para o Plano de manejo das UCs. .</t>
  </si>
  <si>
    <t>Ação depende de viagens regulares ao arquipélago que não aconteceram até o momento. Primeira oportunidade será a expedição para Levantamento Rápido (Plano de Manejo) a ser organizada pela ESEC Tupinambás no segundo semestre de 2011.</t>
  </si>
  <si>
    <t>Henrique do TAMAR não entregou os dados, deve ser cobrado. Finalizar o projeto para buscar financiamento</t>
  </si>
  <si>
    <t>7.6.  Efetuar estudo de monitoramento de passeriformes nas Ilhas Queimada Pequena e Queimada Grande (item alimentar da Bothropoides inuslaris).</t>
  </si>
  <si>
    <t>Fausto Campos (Instituto Florestal/SMA - SP e SDLB), Pedro Develey (Birdfife) Arthur Macarrão (UNESP), Marco Granzinolli (Probiota), Artur Brandt (DIBIO/ICMBio).</t>
  </si>
  <si>
    <t xml:space="preserve">Não há no momento editais de fomento que viabilizem este projeto. Será avaliada a possibilidade de solicitaçao de recursos para a fundaçao Boticário no próximo semestre     </t>
  </si>
  <si>
    <t>O ICMBio tem procurado parceiras com Petrobras, MMA, Boticario, etc....deverão sair editais em breve.
Deixar o projeto previamente elaborado, aguardando a abertura dos editais.</t>
  </si>
  <si>
    <t xml:space="preserve">7.7.  Efetuar estudo de reprodução das aves marinhas no arquipélago dos Alcatrazes, com ênfase nas ameaçadas de extinção. </t>
  </si>
  <si>
    <t>Fausto Campos (Instituto Florestal/SMA - SP e SDLB).</t>
  </si>
  <si>
    <t>Marli Penteado (ESEC Tupinambás/ICMBio), Juliana Saviolli (FMVZ-USP).</t>
  </si>
  <si>
    <t xml:space="preserve">7.8.  Efetuar estudos de caracterização, classificação e mapeamento da vegetação em bases georreferenciadas do arquipélago dos Alcatrazes. </t>
  </si>
  <si>
    <t>Bases cartográficas e mapas elaborados.</t>
  </si>
  <si>
    <t>Marli Penteado (ESEC Tupinambás/ICMBio).</t>
  </si>
  <si>
    <t>Daniela Bertani (Instituto Florestal de São Paulo), Márcia Strapazzon (RAN/ICMBio), Hugo Bonfim (RAN/ICMBio), Fausto Campos (Instituto Florestal/SMA - SP e SDLB), Cíntia Coimbra (RAN/ICMBio), Marcos Zinezzi (Marinha do Brasil), Andréa Costa (NM-UFRJ).</t>
  </si>
  <si>
    <t>Tem recurso disponível e TR elaborado. O mapa já existe, falta checagem de campo em set. 2011.</t>
  </si>
  <si>
    <t xml:space="preserve">7.9.  Efetuar estudo de distribuição, densidade e mapeamento de bromélias nas Ilhas dos Alcatrazes e Queimada Grande (nicho da perereca-de-alcatrazes). </t>
  </si>
  <si>
    <r>
      <t>DEZ/11 (</t>
    </r>
    <r>
      <rPr>
        <sz val="11"/>
        <color indexed="10"/>
        <rFont val="Calibri"/>
        <family val="2"/>
      </rPr>
      <t>VER REPROGRAMAÇÃO)</t>
    </r>
  </si>
  <si>
    <t>Cíntia Coimbra (RAN/ICMBio), Márcia Strapazzon (RAN/ICMBio), Karina Hmeljevisk (Jardim Botânico), Daniela Bertani (Instituto Florestal de São Paulo), Andréa Costa (NM-UFRJ).</t>
  </si>
  <si>
    <t xml:space="preserve">Estes estudos dependem de financiamento e serão realizados quando houver recursos para a realizaçao das viagens. Há viagens programadas para a ilha dos Alcatrazes para realizaçao do Plano de manejo. Nestas, este estudo poderá ser incluído. </t>
  </si>
  <si>
    <t>Verificar com a Dani Bertani e Lúcia Rossi, se já têm alguma coisa em andamento.</t>
  </si>
  <si>
    <t xml:space="preserve">7.10. Levantamento do estado sanitário de anfíbios, répteis e aves na ARIE Ilhas da Queimada Pequena e Queimada Grande (Passeriformes), ESEC Tupinambás e Ilha dos Alcatrazes (aves marinhas). </t>
  </si>
  <si>
    <t>Márcio Martins (USP), Ricardo Sawaya (Instituto Butantan), Otávio Marques (Instituto Butantan), Leôncio Lima (RAN/ICMBio), Ivan Amaral (RAN/ICMBio), José Henrique Becker (TAMAR-Ubatuba/ICMBio), Fausto Campos (Instituto Florestal/SMA - SP e SDLB), Célio Haddad (UNESP - Rio Claro), Elmer Alexander (FMVZ - USP), Marcelo Labruna (FMVZ - USP) Eliana Matushima (FMVZ - USP) Cátia Dejuste (FMVZ – USP).</t>
  </si>
  <si>
    <t>Foi aprovado auxílio à pesquisa com financiamento da Zoological Society of San Diego que custeará parte desta ação. Foi realizado estudos sanitários para fragatas.</t>
  </si>
  <si>
    <t xml:space="preserve">Duas publicações em congressos: ZACARIOTTI, R. L. ; MARQUES, O. A. V. . Parâmetros hematológicos e sanitários da jararaca-ilhoa (Bothrops insularis), uma serpente brasileira criticamente ameaçada de extinção. In: XI Congresso da Associação Brasilieira de Veterinários de Animais Selvagens, 2008, Santos. Anais do XI Congresso da Associação Brasilieira de Veterinários de Animais Selvagens, 2008.  / ZACARIOTTI, R. L. ; REIS, T. M. Q. ; MARQUES, O. A. V. .3rd Biology of the Vipers Conference. Health screening in Bothropoides insularis, a critically endangered pitviper from Brazil. 2010. </t>
  </si>
  <si>
    <t>Rogério Zacariotti (UNICSUL). E Marli (?)</t>
  </si>
  <si>
    <t>7.11.  Implantar estações meteorológicas remotas nas Ilhas da Queimada Grande e dos Alcatrazes.</t>
  </si>
  <si>
    <t>Estações implantadas.</t>
  </si>
  <si>
    <r>
      <t xml:space="preserve">DEZ/11 </t>
    </r>
    <r>
      <rPr>
        <sz val="11"/>
        <color indexed="10"/>
        <rFont val="Calibri"/>
        <family val="2"/>
      </rPr>
      <t>(VER REPROGRAMAÇÃO)</t>
    </r>
  </si>
  <si>
    <t>Marinha do Brasil, Jaci (Instituto Astronômico e Geofísico da USP – IAG), Coordenador de plano de manejo/DIREP/ICMBio, DIPLAN/ICMBio, Rogério Zacariotti (UNICSUL) e Murilo Rodrigues (Instituto Butantan), Jacyra Ramos Soares, (Instituto Astronômico e Geofísico da USP – IAG), Amauri Oliveira (IAG/USP), Wilson Lima (ARIE Ilhas da Queimada Pequena e Queimada Grande/ICMBio).</t>
  </si>
  <si>
    <r>
      <t xml:space="preserve">R$ 100.000,00 </t>
    </r>
    <r>
      <rPr>
        <sz val="11"/>
        <color indexed="10"/>
        <rFont val="Calibri"/>
        <family val="2"/>
      </rPr>
      <t xml:space="preserve">(VER </t>
    </r>
    <r>
      <rPr>
        <sz val="11"/>
        <color theme="1"/>
        <rFont val="Calibri"/>
        <family val="2"/>
        <scheme val="minor"/>
      </rPr>
      <t>REPROGRAMAÇÃO)</t>
    </r>
  </si>
  <si>
    <t>Projeto elaborado  do IAG/ USP. Em fase de prospecção de recursos.</t>
  </si>
  <si>
    <t>R$ 500.000,00.</t>
  </si>
  <si>
    <r>
      <t xml:space="preserve">7.12. Caracterizar as pescarias na região da ARIE Ilhas da Queimada Pequena e  Queimada Grande, detalhando as características da frota pesqueira, petrechos utilizados e espécies-alvo. </t>
    </r>
    <r>
      <rPr>
        <sz val="11"/>
        <color indexed="10"/>
        <rFont val="Calibri"/>
        <family val="2"/>
      </rPr>
      <t>(VER REPROGRAMAÇÃO)</t>
    </r>
  </si>
  <si>
    <t xml:space="preserve"> Relatório das pescarias caracterizadas.</t>
  </si>
  <si>
    <r>
      <t xml:space="preserve">JUN/11 </t>
    </r>
    <r>
      <rPr>
        <sz val="11"/>
        <color indexed="10"/>
        <rFont val="Calibri"/>
        <family val="2"/>
      </rPr>
      <t>(VER REPROGRAMAÇÃO)</t>
    </r>
  </si>
  <si>
    <t xml:space="preserve">Wilson Lima (ARIE Ilhas da Queimada Pequena e Queimada Grande/ICMBio) </t>
  </si>
  <si>
    <t>Rafael Magris (DIREP/ICMBio), José Henrique Becker (TAMAR-Ubatuba/ICMBio), Ana Bordioli (IPEC), Laura Miranda (Instituto de Pesca de São Paulo), Lúcia Guaraldo (ESEC dos Tupiniquins/ICMBio), Colônia de Pescadores – Z13.</t>
  </si>
  <si>
    <t>Recurso indisponível para ação,</t>
  </si>
  <si>
    <r>
      <t xml:space="preserve">Caracterizar as pescarias na região da ARIE Ilhas da Queimada Pequena e  Queimada Grande </t>
    </r>
    <r>
      <rPr>
        <sz val="11"/>
        <color indexed="10"/>
        <rFont val="Calibri"/>
        <family val="2"/>
      </rPr>
      <t>e ESEC Tupinambás</t>
    </r>
    <r>
      <rPr>
        <sz val="11"/>
        <color theme="1"/>
        <rFont val="Calibri"/>
        <family val="2"/>
        <scheme val="minor"/>
      </rPr>
      <t>, detalhando as características da frota pesqueira, petrechos utilizados e espécies-alvo.</t>
    </r>
  </si>
  <si>
    <t>Dez. 2012</t>
  </si>
  <si>
    <t>Parte do projeto será efetuado com dados do Instituto de Pesca.(dez/2011)</t>
  </si>
  <si>
    <t>7.13. Fazer gestão para a inserção na NORDINAVSAO no. 30-03ª, de 24/08/09, no item 4, da necessidade de autorização do ICMBio, para pesquisas na área Delta, mesmo que não vislumbrem acesso terrestre.</t>
  </si>
  <si>
    <t>Alteração sugerida incorporada à norma.</t>
  </si>
  <si>
    <r>
      <t xml:space="preserve">nov/2010 </t>
    </r>
    <r>
      <rPr>
        <sz val="11"/>
        <color indexed="10"/>
        <rFont val="Calibri"/>
        <family val="2"/>
      </rPr>
      <t>(VER REPROGRAMAÇÃO)</t>
    </r>
  </si>
  <si>
    <t>Marcos Zinezzi (Marinha do Brasil).</t>
  </si>
  <si>
    <t>Ação não concluída no tempo previsto</t>
  </si>
  <si>
    <t>A articuladora da ação encaminhou documento a chefia da UC, porém, a solicitação  não foi encaminhada à Marinha do Brasil, pois na ocasião houve mudança de chefia ESEC Tupinambás sem comunicação para providências.</t>
  </si>
  <si>
    <t>Esta ação precisa ser rearticulada internamente e então encaminhada.</t>
  </si>
  <si>
    <t>7.14.  Fazer gestão sobre instituições de fomento, públicas e privadas, para financiar ações indicadas nesse PAN.</t>
  </si>
  <si>
    <t>Números de pesquisas (ações) financiadas.</t>
  </si>
  <si>
    <t>Marcelo Reis (DIBIO/ICMBio)</t>
  </si>
  <si>
    <t>Rafael Magris (DIREP/ICMBio), José Henrique Becker (TAMAR-Ubatuba/ICMBio), Ana Bordioli (IPEC), Laura Miranda (Instituto de Pesca de São Paulo), Wilson Lima (ARIE Ilhas da Queimada Pequena e Queimada Grande/ICMBio), Colônia de Pescadores – Z13.</t>
  </si>
  <si>
    <t>O ICMBio tem procurado parceiras para financiamento,  como a Petrobras, o MMA, o Boticario, etc.. Em breve deverão sair editais.</t>
  </si>
  <si>
    <t>2 projetos financiados pelo edital interno do ICMBio</t>
  </si>
  <si>
    <t>Jan/2011 (continuo)</t>
  </si>
  <si>
    <t>O etital da Boticario deverá contemplar ações do PAN e está saindo um edital do MMA específico para PANs.  Edital interno do ICMBio já de 2011</t>
  </si>
  <si>
    <t xml:space="preserve">8. População ex situ geneticamente viável e saudável, das espécies endêmicas e/ou ameaçadas de extinção de répteis terrestres das ilhas da Queimada Grande e dos Alcatrazes, estabelecida em cinco anos. </t>
  </si>
  <si>
    <r>
      <t xml:space="preserve">8.1.   Estabelecer uma criação piloto ex situ de </t>
    </r>
    <r>
      <rPr>
        <i/>
        <sz val="11"/>
        <color indexed="8"/>
        <rFont val="Calibri"/>
        <family val="2"/>
      </rPr>
      <t>Bothrops insularis</t>
    </r>
    <r>
      <rPr>
        <sz val="11"/>
        <color theme="1"/>
        <rFont val="Calibri"/>
        <family val="2"/>
        <scheme val="minor"/>
      </rPr>
      <t xml:space="preserve"> e </t>
    </r>
    <r>
      <rPr>
        <i/>
        <sz val="11"/>
        <color indexed="8"/>
        <rFont val="Calibri"/>
        <family val="2"/>
      </rPr>
      <t>B. alcatraz</t>
    </r>
    <r>
      <rPr>
        <sz val="11"/>
        <color theme="1"/>
        <rFont val="Calibri"/>
        <family val="2"/>
        <scheme val="minor"/>
      </rPr>
      <t xml:space="preserve">, voltada para a consolidação de técnicas de manejo e sucesso reprodutivo em cativeiro. </t>
    </r>
  </si>
  <si>
    <r>
      <t xml:space="preserve">Criações piloto </t>
    </r>
    <r>
      <rPr>
        <i/>
        <sz val="11"/>
        <color indexed="8"/>
        <rFont val="Calibri"/>
        <family val="2"/>
      </rPr>
      <t>ex-situ</t>
    </r>
    <r>
      <rPr>
        <sz val="11"/>
        <color theme="1"/>
        <rFont val="Calibri"/>
        <family val="2"/>
        <scheme val="minor"/>
      </rPr>
      <t xml:space="preserve"> estabelecidas. </t>
    </r>
  </si>
  <si>
    <r>
      <t xml:space="preserve">dez/10 </t>
    </r>
    <r>
      <rPr>
        <sz val="11"/>
        <color indexed="10"/>
        <rFont val="Calibri"/>
        <family val="2"/>
      </rPr>
      <t>(VER REPRORAMAÇÃO)</t>
    </r>
  </si>
  <si>
    <t>Ricardo Sawaya (Instituto Butantan), Otávio Marques (Instituto Butantan), Cibeli Lisboa (Zoológico de São Paulo), Marcelo Gomes (Zoológico de São Bernardo do Campo - SP), Denis Andrade (UNESP - Rio Claro), Augusto Abe (UNESP - Rio Claro), IBAMA – SP, Don Boyer (Zoológico de San Diego-EUA).</t>
  </si>
  <si>
    <t>Ação em andamento, porém, há que se rever o prazo final. 45 indivíduos de B. insularis estão em cativeiro no Inst. Butantan</t>
  </si>
  <si>
    <t>População em cativeiro de B. insularis estabelecida no Lab. Ecologia e Evol. Inst. Butantan e Instituto Vital Brasil.</t>
  </si>
  <si>
    <t>O Plantel será atualizado pelo Studbook. . Solicitar pedido de licença para coleta e cativeiro de B. Alcatraz</t>
  </si>
  <si>
    <r>
      <t>8.2.  Estabelecer protocolos de manejo ex situ para</t>
    </r>
    <r>
      <rPr>
        <i/>
        <sz val="11"/>
        <color indexed="8"/>
        <rFont val="Calibri"/>
        <family val="2"/>
      </rPr>
      <t xml:space="preserve"> Bothrops insularis</t>
    </r>
    <r>
      <rPr>
        <sz val="11"/>
        <color theme="1"/>
        <rFont val="Calibri"/>
        <family val="2"/>
        <scheme val="minor"/>
      </rPr>
      <t xml:space="preserve"> e </t>
    </r>
    <r>
      <rPr>
        <i/>
        <sz val="11"/>
        <color indexed="8"/>
        <rFont val="Calibri"/>
        <family val="2"/>
      </rPr>
      <t>B. alcatraz.</t>
    </r>
  </si>
  <si>
    <r>
      <t xml:space="preserve">Protocolos de manejo </t>
    </r>
    <r>
      <rPr>
        <i/>
        <sz val="11"/>
        <color indexed="8"/>
        <rFont val="Calibri"/>
        <family val="2"/>
      </rPr>
      <t>ex situ</t>
    </r>
    <r>
      <rPr>
        <sz val="11"/>
        <color theme="1"/>
        <rFont val="Calibri"/>
        <family val="2"/>
        <scheme val="minor"/>
      </rPr>
      <t xml:space="preserve"> para répteis elaborados.</t>
    </r>
  </si>
  <si>
    <r>
      <t>Dez/2011</t>
    </r>
    <r>
      <rPr>
        <sz val="11"/>
        <color indexed="10"/>
        <rFont val="Calibri"/>
        <family val="2"/>
      </rPr>
      <t xml:space="preserve"> (VER REPRORAMAÇÃO)</t>
    </r>
  </si>
  <si>
    <t>Ricardo Sawaya (Instituto Butantan), Otávio Marques (Instituto Butantan), Cibele Lisboa (Zôo de SP), Denis Andrade (UNESP-RC), Augusto Abe (UNESP-RC), Don Boyer (Zoológico de San Diego-EUA), Marcelo Gomes (Zôo São Bernardo do Campo – SP).</t>
  </si>
  <si>
    <r>
      <t xml:space="preserve"> R$ 5.000,00. </t>
    </r>
    <r>
      <rPr>
        <sz val="12"/>
        <color indexed="8"/>
        <rFont val="Calibri"/>
        <family val="2"/>
      </rPr>
      <t xml:space="preserve"> </t>
    </r>
  </si>
  <si>
    <t xml:space="preserve">Protocolos em elaboração para Bothrops insularis. </t>
  </si>
  <si>
    <t>Ausência de B. alcatraz em cativeiro impossibilita a elaboração do protocolo para a espécie</t>
  </si>
  <si>
    <t>Solicitar pedido de licença para coleta e cativeiro de B. Alcatraz</t>
  </si>
  <si>
    <r>
      <t xml:space="preserve">8.3. Estabelecer populações ex situ viáveis de </t>
    </r>
    <r>
      <rPr>
        <i/>
        <sz val="11"/>
        <color indexed="8"/>
        <rFont val="Calibri"/>
        <family val="2"/>
      </rPr>
      <t xml:space="preserve">Bothrops insularis </t>
    </r>
    <r>
      <rPr>
        <sz val="11"/>
        <color theme="1"/>
        <rFont val="Calibri"/>
        <family val="2"/>
        <scheme val="minor"/>
      </rPr>
      <t xml:space="preserve">e </t>
    </r>
    <r>
      <rPr>
        <i/>
        <sz val="11"/>
        <color indexed="8"/>
        <rFont val="Calibri"/>
        <family val="2"/>
      </rPr>
      <t xml:space="preserve">B. alcatraz </t>
    </r>
    <r>
      <rPr>
        <sz val="11"/>
        <color theme="1"/>
        <rFont val="Calibri"/>
        <family val="2"/>
        <scheme val="minor"/>
      </rPr>
      <t xml:space="preserve">em criadouros legalizados na região sudeste do Brasil. </t>
    </r>
  </si>
  <si>
    <r>
      <t xml:space="preserve">Populações </t>
    </r>
    <r>
      <rPr>
        <i/>
        <sz val="11"/>
        <color indexed="8"/>
        <rFont val="Calibri"/>
        <family val="2"/>
      </rPr>
      <t>ex-situ</t>
    </r>
    <r>
      <rPr>
        <sz val="11"/>
        <color theme="1"/>
        <rFont val="Calibri"/>
        <family val="2"/>
        <scheme val="minor"/>
      </rPr>
      <t xml:space="preserve"> viáveis estabelecidas. </t>
    </r>
  </si>
  <si>
    <t xml:space="preserve">Rogério Zacariotti (UNICSUL). </t>
  </si>
  <si>
    <t>Ricardo Sawaya (Instituto Butantan), Otávio Marques (Instituto Butantan), Cibeli Lisboa (Zoológico de São Paulo), Marcelo Gomes (Zoológico de São Bernardo do Campo - SP), Denis Andrade (UNESP - Rio Claro), Augusto Abe (UNESP - Rio Claro), IBAMA - SP, José Fontenelle (Orquidário Municipal de Santos), Don Boyer (Zoológico de San Diego-EUA).</t>
  </si>
  <si>
    <t xml:space="preserve">Licença para captura de 20 B. insularis já emitida. Estimativa do estabelecimento de outro grupo em cativeiro em Maio/2011, na UNICSUL. Realizada no V Fórum do RAN, em 2011, a reunião para definição da implementação do Studbook para serpentes (formação do Conselho de especialistas em serpentes,  definição e responsabilidades do studbook-keeper, Instituições mantemedoras e/ou parceiras
</t>
  </si>
  <si>
    <t>Licença de captura emitida</t>
  </si>
  <si>
    <t xml:space="preserve">9..População ex situ geneticamente viável e saudável, das espécies endêmicas e/ou ameaçadas de extinção de anfíbios das Ilhas dos Alcatrazes e da Queimada Grande, estabelecida em cinco anos.   </t>
  </si>
  <si>
    <t>9.1. Estabelecer criações ex situ piloto das espécies de anfíbios aparentadas das ameaçadas de extinção e/ou endêmicos das ilhas dos Alcatrazes e  da Queimada Grande.</t>
  </si>
  <si>
    <r>
      <t xml:space="preserve">Criações piloto </t>
    </r>
    <r>
      <rPr>
        <i/>
        <sz val="11"/>
        <rFont val="Calibri"/>
        <family val="2"/>
      </rPr>
      <t>ex-situ</t>
    </r>
    <r>
      <rPr>
        <sz val="11"/>
        <rFont val="Calibri"/>
        <family val="2"/>
      </rPr>
      <t xml:space="preserve"> estabelecidas (com espécies aparentadas).  </t>
    </r>
  </si>
  <si>
    <r>
      <t xml:space="preserve">Cínthia Brasileiro (UNIFESP-Diadema). </t>
    </r>
    <r>
      <rPr>
        <sz val="11"/>
        <color indexed="10"/>
        <rFont val="Calibri"/>
        <family val="2"/>
      </rPr>
      <t>(VER REPRORAMAÇÃO)</t>
    </r>
  </si>
  <si>
    <t>Rogério Zacariotti (UNICSUL), Ricardo Sawaya (Instituto Butantan), Otávio Marques (Instituto Butantan), Cibele Lisboa (Zôo de SP), Denis Andrade (UNESP - RC), Augusto Abe (UNESP – Rio Claro), Don Boyer (Zôo de San Diego - USA), Marcelo Gomes (Zôo São Bernardo do Campo – SP).</t>
  </si>
  <si>
    <t>Ação Concluída</t>
  </si>
  <si>
    <t xml:space="preserve">A criação piloto ex situ para  a espécie aparentada (Scinax perpusillus (parente proximo de S. alcatraz, S peixotori e S. faivovichi) foi realizada  no Zoo de SP.  Há completo domínio na realização de reprodução da espécie em cativeiro. </t>
  </si>
  <si>
    <t>Cybele Lisboa (Zoológico de São Paulo)</t>
  </si>
  <si>
    <r>
      <t xml:space="preserve"> 9.2. Estabelecer protocolos de manejo </t>
    </r>
    <r>
      <rPr>
        <i/>
        <sz val="11"/>
        <rFont val="Calibri"/>
        <family val="2"/>
      </rPr>
      <t>ex situ</t>
    </r>
    <r>
      <rPr>
        <sz val="11"/>
        <rFont val="Calibri"/>
        <family val="2"/>
      </rPr>
      <t xml:space="preserve"> para anfíbios ameaçados de extinção e/ou endêmicos das Ilhas dos Alcatrazes e da Queimada Grande, utilizando-se primeiramente de espécies aparentadas.</t>
    </r>
  </si>
  <si>
    <r>
      <t xml:space="preserve">protocolos de manejo </t>
    </r>
    <r>
      <rPr>
        <i/>
        <sz val="11"/>
        <rFont val="Calibri"/>
        <family val="2"/>
      </rPr>
      <t>ex situ</t>
    </r>
    <r>
      <rPr>
        <sz val="11"/>
        <rFont val="Calibri"/>
        <family val="2"/>
      </rPr>
      <t xml:space="preserve"> para anfíbios elaborados.</t>
    </r>
  </si>
  <si>
    <r>
      <t xml:space="preserve">Rogério Zacariotti (UNICSUL).  </t>
    </r>
    <r>
      <rPr>
        <sz val="11"/>
        <color indexed="10"/>
        <rFont val="Calibri"/>
        <family val="2"/>
      </rPr>
      <t xml:space="preserve">(VER REPRORAMAÇÃO) </t>
    </r>
  </si>
  <si>
    <t>Cínthia Brasileiro (UNIFESP-Diadema), Ricardo Sawaya (Instituto Butantan), Otávio Marques (Instituto Butantan), Cibele Lisboa (Zôo de SP), Denis Andrade (UNESP - RC), Augusto Abe (UNESP – Rio Claro), Don Boyer (Zôo de San Diego - USA), Marcelo Gomes (Zôo São Bernardo do Campo – SP).</t>
  </si>
  <si>
    <t>Protocolo em desenvolvimento por Cybele Lisboa do Zoo de São Paulo, que mantém um grupo de Scinax perpusillus em cativeiro como modelo para as espécies ameaçadas e endêmicas das ilhas</t>
  </si>
  <si>
    <t>Ainda não há protocolo para as espécies ameaçadas e/ou endêmicas, pois ainda não há criadouro piloto ex situ para elas.</t>
  </si>
  <si>
    <t>Em maio de 2011, foi solicitado  financiamento a Amphibian Ark para continuar o projeto e a diretoria do Zoologico solicitou verba à Secretaria do Meio Ambiente do estado de São Paulo para realização de viagens à ilha para coletar as matrizes das espécies alvos do PAN.  Assim que for aprovado, entrar com solicitação de caleta e manutenção em cativeiro, junto aos SISBIO</t>
  </si>
  <si>
    <r>
      <t xml:space="preserve">9.3.  Estabelecer criações </t>
    </r>
    <r>
      <rPr>
        <i/>
        <sz val="11"/>
        <rFont val="Calibri"/>
        <family val="2"/>
      </rPr>
      <t>ex situ</t>
    </r>
    <r>
      <rPr>
        <sz val="11"/>
        <rFont val="Calibri"/>
        <family val="2"/>
      </rPr>
      <t xml:space="preserve"> piloto das espécies de anfíbios ameaçados de extinção e/ou endêmicos das ilhas dos Alcatrazes e da Queimada Grande.  </t>
    </r>
  </si>
  <si>
    <r>
      <t xml:space="preserve">Populações </t>
    </r>
    <r>
      <rPr>
        <i/>
        <sz val="11"/>
        <rFont val="Calibri"/>
        <family val="2"/>
      </rPr>
      <t>ex-situ</t>
    </r>
    <r>
      <rPr>
        <sz val="11"/>
        <rFont val="Calibri"/>
        <family val="2"/>
      </rPr>
      <t xml:space="preserve"> viáveis estabelecidas. </t>
    </r>
  </si>
  <si>
    <r>
      <t xml:space="preserve"> Cínthia Brasileiro (UNIFESP-Diadema). </t>
    </r>
    <r>
      <rPr>
        <sz val="11"/>
        <color indexed="10"/>
        <rFont val="Calibri"/>
        <family val="2"/>
      </rPr>
      <t xml:space="preserve">(VER REPRORAMAÇÃO) </t>
    </r>
  </si>
  <si>
    <t>Rogério Zacariotti (UNICSUL), Ricardo Sawaya (Instituto Butantan), Otávio Marques (Instituto Butantan), Cibele Lisboa (Zôo de SP), Denis Andrade (UNESP – Rio Claro), Augusto Abe (UNESP – Rio Claro), Don Boyer (Zôo de San Diego - USA), Marcelo Gomes (Zôo São Bernardo do Campo – SP).</t>
  </si>
  <si>
    <t>Previsão de coleta de S. alcatraz no final de 2011</t>
  </si>
  <si>
    <t>Financiamento parcial para construção do laboratório no Zoo de São Paulo</t>
  </si>
  <si>
    <r>
      <t xml:space="preserve">9.4. Estabelecer populações </t>
    </r>
    <r>
      <rPr>
        <i/>
        <sz val="11"/>
        <rFont val="Calibri"/>
        <family val="2"/>
      </rPr>
      <t>ex situ</t>
    </r>
    <r>
      <rPr>
        <sz val="11"/>
        <rFont val="Calibri"/>
        <family val="2"/>
      </rPr>
      <t xml:space="preserve"> viáveis de anfíbios endêmicos e/ou ameaçados de extinção das Ilhas dos Alcatrazes e da Queimada Grande, em criadouros legalizados na região sudeste do Brasil.</t>
    </r>
  </si>
  <si>
    <t>Rogério Zacariotti (UNICSUL), Ricardo Sawaya (Instituto Butantan), Otávio Marques (Instituto Butantan), Cibele Lisboa (Zôo de SP), Denis Andrade (UNESP – Rio Claro), Augusto Abe (UNESP - Rio Claro), Don Boyer (Zôo de San Diego - USA), Marcelo Gomes (Zôo São Bernardo do Campo – SP).</t>
  </si>
  <si>
    <t>Realizada no V Fórum do RAN, em 2011, a reunião para definição da implementação do Studbook para anfíbios (formação do Conselho de especialistas em serpentes,  definição e responsabilidades do studbook-keeper, Instituições mantemedoras e/ou parceiras</t>
  </si>
  <si>
    <t>Ação depende da ação 9.2</t>
  </si>
  <si>
    <t>10. Projetos de recuperação de áreas degradadas, implantados em cinco anos.</t>
  </si>
  <si>
    <t>10.1. Levantar e mapear as espécies vegetais exóticas invasoras na região do Arquipélago dos Alcatrazes e da Ilha da Queimada Grande.</t>
  </si>
  <si>
    <t>Listas das espécies vegetais exóticas e mapas de localização gerados.</t>
  </si>
  <si>
    <t>Cíntia Coimbra (RAN/ICMBio)</t>
  </si>
  <si>
    <t>Wilson Lima (ARIE Ilhas da Queimada Pequena e Queimada Grande/ICMBio), Marcos Zinezzi (Marinha do Brasil), Osmar Correa (ESEC Tupinambás/ICMBio), Marli Penteado (ESEC Tupinambás/ICMBio), Daniela Bertani (Instituto Florestal), Vânia Pivello (USP), Ricardo Rodrigues (ESALQ - USP), Silvia  Ziller (Programa Global de Espécies Invasoras – GISP).</t>
  </si>
  <si>
    <t xml:space="preserve">Ação inserida em projeto aprovado pela DIBIO em 2011, porém com cortes. Segundo Marli há uma expedição programada para agosto de 2011, com ICMBio, Ibama e Marinha com relatório até o final do ano.(Só para Alcatrazes). </t>
  </si>
  <si>
    <t>O corte no projeto prejudicou a execução da ação, pois não foram aprovados os recursos suficientes para contratação do Consultor.</t>
  </si>
  <si>
    <t>Cintia Coimbra (RAN/ICMBio) e Marli Penteado (ESEC Tupinambás/ICMBio)</t>
  </si>
  <si>
    <t>Marli vai Fazer contato com Vânia Pivelo</t>
  </si>
  <si>
    <t xml:space="preserve">10.2.  Elaborar e implantar o Plano de Recuperação de Área Degradada (PRAD), no Arquipélago dos Alcatrazes e na ARIE Ilhas da Queimada Pequena e Queimada Grande. </t>
  </si>
  <si>
    <t xml:space="preserve"> PRADs implantados.</t>
  </si>
  <si>
    <t xml:space="preserve"> Marli Penteado (ESEC Tupinambás/ICMBio).</t>
  </si>
  <si>
    <t>Wilson Lima (ARIE Ilhas da Queimada Pequena e Queimada Grande/ICMBio), Lúcia Guaraldo (ESEC dos Tupiniquins), Marcos Zinezzi (Marinha do Brasil), Daniela Bertani (Instituto Florestal), Vânia Pivello (USP), Ricardo Rodrigues (ESALQ – USP).</t>
  </si>
  <si>
    <t>NÃO ESTIMADO</t>
  </si>
  <si>
    <t xml:space="preserve"> Parte da Ação inserida em projeto aprovado pela DIBIO em 2011. Projeto encaminhado e aprovado pela DIBIO, em 2011, porém com cortes.Previsão Termo de Compromisso Marinha do Brasil com aprovação do IBAMA de acordo com a IN 04/2011 (para Alcatrazes).</t>
  </si>
  <si>
    <t>11.  Programa de informação e educação ambiental elaborado e implantado em cinco anos.</t>
  </si>
  <si>
    <t>11.1. Criar um programa de Educação Ambiental que integre as diversas ações educativas, focando na preservação das espécies insulares ameaçadas de extinção e endêmicas.</t>
  </si>
  <si>
    <t>Programa elaborado.</t>
  </si>
  <si>
    <r>
      <t xml:space="preserve">nov/10 </t>
    </r>
    <r>
      <rPr>
        <sz val="11"/>
        <color indexed="10"/>
        <rFont val="Calibri"/>
        <family val="2"/>
      </rPr>
      <t>(VER REPROGRAMAÇÃO)</t>
    </r>
  </si>
  <si>
    <t>Luís Alfredo (RAN/ICMBio).</t>
  </si>
  <si>
    <t>Wilson Lima (ARIE Ilhas da Queimada Pequena e Queimada Grande/ICMBio), Marli Penteado (ESEC Tupinambás/ICMBio), Osmar Correa (ESEC Tupinambás/ICMBio), Lúcia Guaraldo (ESEC dos Tupiniquins/ICMBio), Alessandra Bizerra (Instituto Butantan), Rogério Zacariotti (UNICSUL), Otávio Marques (Instituto Butantan), Nilza Barbosa (RAN/ICMBio).</t>
  </si>
  <si>
    <t xml:space="preserve">O RAN fez visita à sedes das UCs, às prefeituras e ongs, em dez. de 2010, visando fazer o levantamento das atividades de ed. amb. realizadas pelas mesmas. Ação inserida em projeto aprovado pela DIBIO em 2011. </t>
  </si>
  <si>
    <t xml:space="preserve">O programa de ed. ambiental proposto pelo RAN será construído participativamente, durante as oficinas de capacitação dos parceiros, com base em metodologia previamente definida.  </t>
  </si>
  <si>
    <t>11.2. Capacitar professores, guias turísticos e lideranças comunitárias da região em educação ambiental para a conservação do ambiente, tendo como norteadores os répteis e anfíbios.</t>
  </si>
  <si>
    <t>Número de pessoas capacitadas.</t>
  </si>
  <si>
    <r>
      <t>JUN/11</t>
    </r>
    <r>
      <rPr>
        <sz val="11"/>
        <color indexed="10"/>
        <rFont val="Calibri"/>
        <family val="2"/>
      </rPr>
      <t xml:space="preserve"> (VER REPROGRAMAÇÃO)</t>
    </r>
  </si>
  <si>
    <t>Nilza Barbosa (RAN/ICMBio)</t>
  </si>
  <si>
    <t>Glaura Cardoso (RAN/ICMBio), Antônio Sampaio (RAN/ICMBio), Luís Alfredo (RAN/ICMBio), Fausto Campos (Instituto Florestal/SMA - SP e SDLB), Wilson Lima (ARIE Ilhas da Queimada Pequena e Queimada Grande/ICMBio),  Marli Penteado (ESEC Tupinambás/ICMBio), Osmar Correa (ESEC Tupinambás/ICMBio), Lúcia Guaraldo (ESEC dos Tupiniquins/ICMBio),  Vanessa Schwarz de Almeida (ONG Ambiental Brasil), Colônia de Pescadores Z13, Secretaria de Educação, FUNAI, Fundação Bradesco) e outras instituições.</t>
  </si>
  <si>
    <t xml:space="preserve"> Durante a visita do RAN às sedes das UCs, Projeto TAMAR em Ubatuba,às prefeituras e ongs, em dez. de 2010,  foi apresentada a proposta do curso de capacitação em educação ambiental voltado para conservação de espécies ameaçadas (40h) e identificado o públivo alvo (alunos e professores das Escolas municipais de São Sebastião, Itanhaém e Ubatuba). E  para colônia de pescadores de Ubattuba, será realizado um curso rápido (8h).
Ação inserida em projeto aprovado pela DIBIO em 2011. 
Parte da capacitação foi realizada pelo IVB (?????) em Itanhaem. ESEC Tupinambás tem como rotina a EA nas escolas, entidades parceiras e órgãos públicos </t>
  </si>
  <si>
    <t xml:space="preserve">Falta definir nova data da realização dos cursos que serão ministrados pelo Núcleo de EA do RAN. </t>
  </si>
  <si>
    <t>dez/2011 (contínuo)</t>
  </si>
  <si>
    <t xml:space="preserve">Incorporar todas as ações de capacitação regulares das UCs  </t>
  </si>
  <si>
    <r>
      <t xml:space="preserve">11.3.  Incorporar na certificação ambiental das marinas dos municípios costeiros o respeito às normas e restrições de acesso a ARIE Ilhas da Queimada Pequena e Queimada Grande e ESEC Tupinambás. </t>
    </r>
    <r>
      <rPr>
        <sz val="11"/>
        <color indexed="10"/>
        <rFont val="Calibri"/>
        <family val="2"/>
      </rPr>
      <t>(VER REPROGRAMAÇÃO)</t>
    </r>
  </si>
  <si>
    <r>
      <t xml:space="preserve">Normas incorporadas na certificação. </t>
    </r>
    <r>
      <rPr>
        <sz val="11"/>
        <color indexed="10"/>
        <rFont val="Calibri"/>
        <family val="2"/>
      </rPr>
      <t xml:space="preserve">(VER REPROGRAMAÇÃO) </t>
    </r>
  </si>
  <si>
    <r>
      <t>dez/11</t>
    </r>
    <r>
      <rPr>
        <sz val="11"/>
        <color indexed="10"/>
        <rFont val="Calibri"/>
        <family val="2"/>
      </rPr>
      <t xml:space="preserve"> (VER REPROGRAMAÇÃO)</t>
    </r>
  </si>
  <si>
    <t>Lúcia Guaraldo (ESEC dos Tupiniquins/ICMBio).</t>
  </si>
  <si>
    <t>Wilson Lima (ARIE Ilhas da Queimada Pequena e Queimada Grande /ICMBio), Marli Penteado (ESEC Tupinambás/ICMBio), Osmar Corrêa (ESEC Tupinambás/ICMBio), Alcyone (Viva Mar), Prefeitura de Itanhaém, Agência Ambiental de São Paulo, Marcos Campolim (APA Marinha Litoral Centro).</t>
  </si>
  <si>
    <t>Foram realizados contato com Marinas.</t>
  </si>
  <si>
    <t xml:space="preserve"> Na prática há uma descontinuidade no processo de  certificação por parte do estado.</t>
  </si>
  <si>
    <t>Orientar as  marinas dos municípios costeiros sobre o respeito às normas e restrições de acesso a ARIE Ilhas da Queimada Pequena e Queimada Grande e ESEC Tupinambás.</t>
  </si>
  <si>
    <t>Foi definido que o produto deve ser outro, porém qual?</t>
  </si>
  <si>
    <t>Dez/2011(contínuo)</t>
  </si>
  <si>
    <t>Essas orinetações não podem ser incorporadas nas normas. Será realizado um trabalho de orientação</t>
  </si>
  <si>
    <t>11.4. Construir um sítio eletrônico oficial específico para a ARIE Ilhas da Queimada Pequena e Queimada Grande e outro para a ESEC Tupinambás.</t>
  </si>
  <si>
    <t>Sítios eletrônicos implantados.</t>
  </si>
  <si>
    <t>Yeda Bataus (RAN/ICMBio).</t>
  </si>
  <si>
    <t>Laplace Júnior (RAN/ICMBio), Wilson Lima (ARIE Ilhas da Queimada Pequena e Queimada Grande/ICMBio), Marli Penteado (ESEC Tupinambás/ICMBio), Osmar Corrêa (ESEC Tupinambás/ICMBio), Lúcia Guaraldo (E</t>
  </si>
  <si>
    <t>No entanto, após a renovação do portal do ICMBio, em 2011, essa página não existe mais</t>
  </si>
  <si>
    <t xml:space="preserve">ESEC Tupiniquins com página no Portal  do ICMBio (/www.icmbio.gov.br/brasil/SP/estacao-ecologica-de-tupinambas). </t>
  </si>
  <si>
    <t>Tendo em vista que não era mais permitido às unidades descentralizadas do ICMBio criarem seus site (portais), cabendo apenas à CTI, e, que naquele momento não se estava criando nenhum portal para unidades, pois a prioridade era a revisão do portal do ICMBio. A alternativa foi criar páginas no portal do instituo ainda em operação. Sendo assim, foi solicitado aos representantes da ESEC Tupinambás, ESEC dos Tupiniquins e ARIE Ilhas da Queimada Pequena e Queimada Grande, material para edição da página das UCs no  portal do ICMBio. Somente a ESEC dos Tupinambás enviou material.</t>
  </si>
  <si>
    <t>O portal do PARNA da Boicaina foi criado pela CTI e existem vários outros na fila para serem implamtados. A sugestão é que os chefes das unidades do Instituto envolvidos no PAN, encaminhaem documento à CTI, com cópia para DIBIO, solicitando urgência na construção dos sites das unidades.</t>
  </si>
  <si>
    <t xml:space="preserve">11.5.  Elaborar e confeccionar material educacional para divulgação da ARIE Ilhas da Queimada Pequena e Queimada Grande e ESEC Tupinambás, e da fauna associada. </t>
  </si>
  <si>
    <t>Material confeccionado e divulgado.</t>
  </si>
  <si>
    <r>
      <t xml:space="preserve">jun/11 </t>
    </r>
    <r>
      <rPr>
        <sz val="11"/>
        <color indexed="10"/>
        <rFont val="Calibri"/>
        <family val="2"/>
      </rPr>
      <t>(VER REPROGRAMAÇÃO)</t>
    </r>
  </si>
  <si>
    <t xml:space="preserve"> Nilza Barbosa (RAN/ICMBio).</t>
  </si>
  <si>
    <t>Wilson Lima (ARIE Ilhas da Queimada Pequena e Queimada Grande /ICMBio), Marli Penteado (ESEC Tupinambás/ICMBio), Osmar Corrêa (ESEC Tupinambás/ICMBio), Lúcia Guaraldo (ESEC dos Tupiniquins/ICMBio), Ricardo Sawaya (Instituto Butantan), Otávio Marques (Instituto Butantan), Rogério Zacariotti (UNICSUL), Alexandre Hudson (RAN/ICMBio), Marinha do Brasil, Cínthia Brasileiro (UNIFESP-Diadema), Universidades, José Henrique Becker (TAMAR – Ubatuba/ICMBio), Fausto Campos (Instituto Florestal/SMA - SP e SDLB), Shirley Pacheco (Instituto Terra &amp; Mar), Ivan Amaral (RAN/ICMBio), Maria de Lourdes Cantarelli (RAN/ICMBio).</t>
  </si>
  <si>
    <t>Ação inserida em projeto aprovado pela DIBIO em 2011. Cordéis e livretos em fase de elaboração e publicação. Algum material produzido pelas Ucs.</t>
  </si>
  <si>
    <t xml:space="preserve">O conteúdo referente aos folders e cartazes terão a mesma identidade gráfica dos painéis de informação e divulgação utilizados na ação 11.6.
Levar a proposta aos patrocinadores para captação de recursos. Incorparar nas ações o material produzido pelas Ucs 
</t>
  </si>
  <si>
    <t>11.6. Confeccionar e instalar placas informativas no litoral (locais estratégicos) sobre a ARIE Ilhas da Queimada Pequena e Queimada Grande e a ESEC Tupinambás, além das suas espécies ameaçadas.</t>
  </si>
  <si>
    <t>Número de painés instalados.</t>
  </si>
  <si>
    <t xml:space="preserve">Marli Penteado (ESEC Tupinambás/ICMBio). </t>
  </si>
  <si>
    <t>Coordenação de sinalização de demarcação (DIUSP/ICMBio), Ricardo Portas (RAN/ICMBio), Wilson Lima (ARIE Ilhas da Queimada Pequena e Queimada Grande/ICMBio), Osmar Corrêa (ESEC Tupinambás/ICMBio), Marcos Zinezzi (Marinha do Brasil), Luís Alfredo (RAN/ICMBio).</t>
  </si>
  <si>
    <t xml:space="preserve"> Ação parcialmente realizada, necessitando de revisão de prazo. O conteúdo informativo, forma (painél e não placa), tamanho,  estrutura, localização de intalação foram definidos pelo RAN, UCs, prefeituras  São Sebastião, Itanhaém, Ubatuba,  Peruíbe/Cananéia e  DNIT.   O Lay out e a estrutura do painél será o modelo já utilizado pela Prefeitura Municipal de São Sebastião. Ação inserida em projeto aprovado pela DIBIO em 2011.</t>
  </si>
  <si>
    <t xml:space="preserve">Projeto dos painés está pronto. Com auxílio de patrocínio, foi confeccionado um protótipo em miniatura do painél para facilitar o entendimento da proposta pelos  possíveis patrocinadores. </t>
  </si>
  <si>
    <t xml:space="preserve">  Não há recursos na DIBIO  para confecção dos painés . No momento, UCs e RAN  estão em busca de  patrocinadores.    Banners também poderão serão produzidos. Levar a proposta aos patrocinadores para captação de recursos.</t>
  </si>
  <si>
    <t xml:space="preserve">Levar a proposta aos patrocinadores para captação de recursos. </t>
  </si>
  <si>
    <t xml:space="preserve"> 11.7. Instalar placas informativas sobre as normas e restrições das unidades de conservação, nos locais de acesso e de potencial desembarque nas ilhas da ARIE Ilhas da Queimada Pequena e Queimada Grande e ESEC Tupinambás. </t>
  </si>
  <si>
    <t>Número de placas instaladas.</t>
  </si>
  <si>
    <t>Coordenação de sinalização de demarcação (DIUSP/ICMBio), Ricardo Portas (RAN/ICMBio), Wilson Lima (ARIE Ilhas da Queimada Pequena e Queimada Grande/ICMBio), Lúcia Guaraldo (ESEC  dos Tupiniquins/ICMBio), Marcos Zinezzi (Marinha do Brasil), Luís Alfredo (RAN/ICMBio).</t>
  </si>
  <si>
    <t>Ação parcialmente realizada, necessitando de revisão de prazo. Projeto integrado ao Projeto de Painéis com mesma proposta gráfica   Falta da ESEC Tupinambás, que está aguardando a recategorização.</t>
  </si>
  <si>
    <t>Projeto das placas pronto. Placas na ARIE confeccionadas e instaladas.</t>
  </si>
  <si>
    <t xml:space="preserve">  Não há recursos na DIBIO  para confecção Das placas. No momento, UCs e RAN  estão em busca de  patrocinadores.   </t>
  </si>
  <si>
    <t>12. Termo de compromisso (711000/2008-001/00) entre MMA e Ministério da Defesa, com interveniência do IBAMA, ICMBio e Comando da Marinha do Brasil, implementado em 5 anos.</t>
  </si>
  <si>
    <t xml:space="preserve"> 12.1 Implementar o grupo de trabalho (GT) para acompanhar a execução do termo de compromisso (alínea “f” da cláusula quinta).</t>
  </si>
  <si>
    <r>
      <t>Primeira reunião realizada.</t>
    </r>
    <r>
      <rPr>
        <sz val="11"/>
        <color indexed="10"/>
        <rFont val="Calibri"/>
        <family val="2"/>
      </rPr>
      <t xml:space="preserve"> (VER REPROGRAMAÇÃO)</t>
    </r>
  </si>
  <si>
    <r>
      <t xml:space="preserve"> Marli Penteado (ESEC Tupinambás/ICMBio). </t>
    </r>
    <r>
      <rPr>
        <sz val="11"/>
        <color indexed="10"/>
        <rFont val="Calibri"/>
        <family val="2"/>
      </rPr>
      <t>(VER REPROGRAMAÇÃO)</t>
    </r>
  </si>
  <si>
    <t>Marcos Zinezzi (Marinha do Brasil), Rafael Magris (DIREP/ICMBio), Carlos Yamashita (IBAMA/SP) e Inácio Santos (IBAMA/Caraguatatuba).</t>
  </si>
  <si>
    <t>Ação Concluída: grupo implementado e reuniões realizadas. No entanto é uma ação contínua</t>
  </si>
  <si>
    <t>Grupo implementado</t>
  </si>
  <si>
    <t xml:space="preserve">Grupo de Trabalho implementado </t>
  </si>
  <si>
    <t>Nov/2010 (contínuo)</t>
  </si>
  <si>
    <t>Kelen Leite (ESEC Tupinambás/ICMBio)</t>
  </si>
  <si>
    <t>Kelen ficará no acompanhamento</t>
  </si>
  <si>
    <t>12.2.  Elaborar e executar projetos de monitoramento das populações de espécies e dos hábitats nas áreas de tiro e no entorno, antes e após os exercícios de tiro.</t>
  </si>
  <si>
    <t xml:space="preserve"> Porcentagem de exercícios de tiro amostrados.</t>
  </si>
  <si>
    <r>
      <t xml:space="preserve">jun/15 </t>
    </r>
    <r>
      <rPr>
        <sz val="11"/>
        <color indexed="10"/>
        <rFont val="Calibri"/>
        <family val="2"/>
      </rPr>
      <t>(VER REPROGRAMAÇÃO)</t>
    </r>
  </si>
  <si>
    <t>Márcio Martins (USP), Cínthia Brasileiro (UNIFESP-Diadema), Ricardo Sawaya (Instituto Butantan), Marli Penteado (ESEC Tupinambás), Fausto Campos (Instituto Florestal/SMA - SP e SDLB), Alexandre Hudson (RAN/ICMBio), Rogério Zacariotti (UNICSUL), Artur Brandt (DIBIO/ICMBio).</t>
  </si>
  <si>
    <t>R$ 160.000,00.</t>
  </si>
  <si>
    <t>Foi solicitado à Marinha vistorias prévia e após os exercícios. Inserir na equipe especialistas em anfíbios e aves. Já tem indicações das variáveis para serem avaliadas</t>
  </si>
  <si>
    <t>Dez/ 2012 (contínuo)</t>
  </si>
  <si>
    <t>Elaborar o projeto de monitoramento (metadologias) para serem aplicadas nos próximos excercícios de tiro.</t>
  </si>
  <si>
    <t xml:space="preserve">12.3. Realizar estudo de viabilidade técnica, econômica e ambiental visando alternativas de raias de tiro. </t>
  </si>
  <si>
    <t xml:space="preserve"> Número de alternativas apresentadas.</t>
  </si>
  <si>
    <t>Jun/15.</t>
  </si>
  <si>
    <t>Rafael Magris (DIREP/ICMBio), Carlos Yamashita (IBAMA/SP) e Inácio Santos (IBAMA/Caraguatatuba), Marli Penteado (ESEC Tupinambás), Comandante Pipper (Centro de Apoio de Sistemas Operativos da Marinha do Brasil – CASOP).</t>
  </si>
  <si>
    <t xml:space="preserve">Não estimado. </t>
  </si>
  <si>
    <t xml:space="preserve">Ação concluída: Segundo Informações da Marinha os estudos já foram realizados. Previsão de 10 anos para implementação do sistema de calibragem informatizada (virtual). </t>
  </si>
  <si>
    <t>Uma alternativa foi apresentada: Calibragem virtual do canhões</t>
  </si>
  <si>
    <t>Confirmar a existências dos estudos e a previsão de encerramento das atividade de tiro, mediante o uso da alternativa mencionada.</t>
  </si>
  <si>
    <t>12.4.  Adotar e avaliar as medidas de prevenção (aceiros) e combate a incêndio antes, durante e após cada exercício de tiro na enseada do Saco do Funil (alínea “c” da cláusula sétima).</t>
  </si>
  <si>
    <t xml:space="preserve"> Porcentagem de área queimada. </t>
  </si>
  <si>
    <r>
      <t xml:space="preserve"> Fev/2010  Contínuo (até jun/2015).  </t>
    </r>
    <r>
      <rPr>
        <sz val="11"/>
        <color indexed="10"/>
        <rFont val="Calibri"/>
        <family val="2"/>
      </rPr>
      <t>(VER REPROGRAMAÇÃO)</t>
    </r>
  </si>
  <si>
    <t>Marcos Zinezzi (Marinha do Brasil), Cínthia Brasileiro (UNIFESP-Diadema), Ricardo Sawaya (Instituto Butantan), Fausto Campos (Instituto Florestal/SMA - SP e SDLB), Rogério Zacariotti (UNICSUL).</t>
  </si>
  <si>
    <t xml:space="preserve"> Não estimado.</t>
  </si>
  <si>
    <t xml:space="preserve"> Os aceiros foram definidos e implementados até a data da 1ª. Monitoria do PAN. Contudo, trata-se de ação contínua. </t>
  </si>
  <si>
    <t>0% de área queimada.
Não houve nenhum incêndio durante os exercícios de tiro acompanhados até a data da 1ª. Monitoria do PAN</t>
  </si>
  <si>
    <r>
      <t xml:space="preserve">Problemas apontados em Relatório de acompanhamento de exercícios de tiro da Marinha do Brasil. </t>
    </r>
    <r>
      <rPr>
        <sz val="11"/>
        <color indexed="10"/>
        <rFont val="Calibri"/>
        <family val="2"/>
      </rPr>
      <t xml:space="preserve">(quais probelmas e qual a relação com a ação?) </t>
    </r>
    <r>
      <rPr>
        <sz val="11"/>
        <color theme="1"/>
        <rFont val="Calibri"/>
        <family val="2"/>
        <scheme val="minor"/>
      </rPr>
      <t>Dependência de outras instâncias do ICMBio e do GT de acompanhamento do Termo de Compromisso.</t>
    </r>
  </si>
  <si>
    <t xml:space="preserve"> Fev/2010  (Contínuo) </t>
  </si>
  <si>
    <t xml:space="preserve">Elaborar Plano Operativo para atividades de prevenção e combate de incêndio na Ilha pela CGPRO do ICMBio </t>
  </si>
  <si>
    <t>12.5. Remover os projéteis e fragmentos de material bélico encontrados em terra e no mar após o exercício de tiro (alínea “d” da cláusula sétima).</t>
  </si>
  <si>
    <t>Número de projéteis encontrados e retirados em relação ao número de tiros efetuados (relatórios por atividade de treinamento).</t>
  </si>
  <si>
    <r>
      <t>Contínuo até jun/2015.  (</t>
    </r>
    <r>
      <rPr>
        <sz val="11"/>
        <color indexed="10"/>
        <rFont val="Calibri"/>
        <family val="2"/>
      </rPr>
      <t>VER REPROGRAMAÇÃO</t>
    </r>
    <r>
      <rPr>
        <sz val="11"/>
        <color theme="1"/>
        <rFont val="Calibri"/>
        <family val="2"/>
        <scheme val="minor"/>
      </rPr>
      <t>)</t>
    </r>
  </si>
  <si>
    <t xml:space="preserve"> Marcos Zinezzi (Marinha do Brasil). </t>
  </si>
  <si>
    <t>Não estimado</t>
  </si>
  <si>
    <t xml:space="preserve">Até a data da 1ª. Monitoria todos os projéteis em terra foram retirados após os exercícios. Contudo, trata-se de ação contínua. </t>
  </si>
  <si>
    <t>Foram retirados todos os projeteis em terra, após os exercícios.</t>
  </si>
  <si>
    <t>Faz-se necessário acompanhar a retirada dos projéteis do mar</t>
  </si>
  <si>
    <t>Dez/2010 (contínuo)</t>
  </si>
  <si>
    <t xml:space="preserve">Avaliar a retirada dos projeteis no mar. </t>
  </si>
  <si>
    <t xml:space="preserve"> 12.6. Reestudar a possibilidade de substituição dos atuais alvos, empregados para aferimento inicial dos armamentos, por alvos artificiais (alínea “b” da cláusula sétima).</t>
  </si>
  <si>
    <t>Rafael Magris (DIREP/ICMBio), Carlos Yamashita (IBAMA/SP) e Inácio Santos (IBAMA/Caraguatatuba), Marli Penteado (ESEC Tupinambás/ICMBio), Comandante Pipper (Centro de Apoio de Sistemas Operativos da Marinha do Brasil – CASOP).</t>
  </si>
  <si>
    <r>
      <t xml:space="preserve">Aguardando o novo Decreto Lei para recategotização da ESEC Tupinambás em Parque Nacional Marinho. </t>
    </r>
    <r>
      <rPr>
        <sz val="11"/>
        <color indexed="10"/>
        <rFont val="Calibri"/>
        <family val="2"/>
      </rPr>
      <t>(qual a relação não me lembro mais..)</t>
    </r>
  </si>
  <si>
    <t>Confimrar a existencia desses estudo e da previsão de encerramento das atividade de tiro, mediante o uso da alternativa mencionada.</t>
  </si>
  <si>
    <t xml:space="preserve"> 12.7. Fazer gestão para normatização do período dos exercícios de tiro, dentro da estação de menor nidificação das aves marinhas e quando a vegetação rasteira está verde (novembro a abril), minimizando risco de incêndios. </t>
  </si>
  <si>
    <t>Norma publicada.</t>
  </si>
  <si>
    <t>Marcelo Reis (DIBIO/ICMBio).</t>
  </si>
  <si>
    <t>Walter Oliveira (RAN/ICMBio), Marcos Zinezzi (Marinha do Brasil), João Nascimento (CEMAV/ICMBio), Fausto Campos (Instituto Florestal/SMA - SP e SDLB), Marli Penteado (ESEC Tupinambás/ICMBio).</t>
  </si>
  <si>
    <t xml:space="preserve"> Sem custo.</t>
  </si>
  <si>
    <t>Até o  momento a Marinha tem respeitado o período proposto</t>
  </si>
  <si>
    <t>A norma ainda não foi publicada, pois aguarda-se o novo Decreto Lei para recategotização da ESEC Tupinambás em Parque Nacional Marinho e elaboração do Plano de Manejo (zoneamento da área do entorno)</t>
  </si>
  <si>
    <t>OBSERVAÇÕES: Esse PAN foi planejado quando ainda não havia uma diretriz definida para planejamento, monitoria e avaliação de PAN. Em 2012, a IN 25/ICMBio veio sanar esse problema, e ainda, nesse ano, foram elaborados dois  GUIAS orientadores: um para a  elaboração e planejamento de PAN e outro para monitorias e avaliações.
Paralelamente, foi elaborada essa planila eletrônica, para que pudéssemos acontamar a evolução/transformações dos PAN, após as oficinas de monitoria.
Diante disso, tivesmo que adaptar a planilha  original de planejamento do presente PAN e da 1ª. monitoria.</t>
  </si>
  <si>
    <t>OBJETIVO 11</t>
  </si>
  <si>
    <t>OBJETIVO 12</t>
  </si>
  <si>
    <t>2ª. MONITORIA ANUAL</t>
  </si>
  <si>
    <t>16  a 19 de JUNHO DE 2013, ACADEBIO, IPERÓ-SP</t>
  </si>
  <si>
    <t xml:space="preserve">1.Reduzir significativamente a remoção ilegal de espécimes de anfíbios e répteis nas ilhas da Queimada Grande e dos Alcatrazes. </t>
  </si>
  <si>
    <r>
      <t xml:space="preserve">Kelen Leite( ESEC Tupinambás/ ICMBio) </t>
    </r>
    <r>
      <rPr>
        <sz val="15"/>
        <color indexed="10"/>
        <rFont val="Calibri"/>
        <family val="2"/>
      </rPr>
      <t>(VER REPROGRAMAÇÃO)</t>
    </r>
  </si>
  <si>
    <t>Em 3 anos não houve registro de desembarque ilegal na ilha dos Alcatrazes</t>
  </si>
  <si>
    <t>Estratégia não efetiva para Queimada Grande.</t>
  </si>
  <si>
    <t xml:space="preserve">Kelen Leite( ESEC Tupinambás/ ICMBio) e 
Adriana Magalhães (AREI Ilhas da Queimada Pequena e Queimada Grande/ICMBio) </t>
  </si>
  <si>
    <t xml:space="preserve">Há necessidade de reprogramação pois a ação deve ser contínua. O método aplicado precisa ser revisto. </t>
  </si>
  <si>
    <r>
      <t xml:space="preserve">Quantificar </t>
    </r>
    <r>
      <rPr>
        <sz val="15"/>
        <rFont val="Calibri"/>
        <family val="2"/>
      </rPr>
      <t>o número de desembarques ilegais nas ilhas da Queimada Grande e dos Alcatrazes.</t>
    </r>
  </si>
  <si>
    <t>junho/2015 (ação contínua)</t>
  </si>
  <si>
    <t xml:space="preserve">Adriana Magalhães (AREI Ilhas da Queimada Pequena e Queimada Grande/ICMBio) </t>
  </si>
  <si>
    <t>Sugere-se a mudança de articulador da ação tendo em vista que não é um problema para Alcatraz e sim para Queimada Grande</t>
  </si>
  <si>
    <r>
      <t xml:space="preserve">O GT Alcatrazes em cumprimento ao termo de compromisso estabelecido em 2008, concluiu, em 18 de abril de 2013, ser exequível a instalação de uma fiscalização remota do Arquipélago de Alcatrazes, havendo interesse na sua implantação. As tratativas necessárias à execução do projeto serão discutidas fora do âmbito do GT. Funcionários do IBAMA juntamente com a Chefe da ESEC Tupinambás e Delegado da Capitania em São Sebastião estão firmando com as DOCAS de São Sebastião a possibilidade de financiamento do sistema remoto de vigilância de Alcatrazes. </t>
    </r>
    <r>
      <rPr>
        <b/>
        <sz val="15"/>
        <rFont val="Calibri"/>
        <family val="2"/>
      </rPr>
      <t>Devendo as tratativas com aquele porto serem finalizadas ainda em 2013.</t>
    </r>
  </si>
  <si>
    <t>Alto custo de implantação e manutenção.</t>
  </si>
  <si>
    <t xml:space="preserve"> </t>
  </si>
  <si>
    <t>Geraldo Netto (ESEC Tupinambás/ ICMBio)</t>
  </si>
  <si>
    <r>
      <t>Luís Oliveira (Polícia Federal - Santos), Lúcia Guaraldo (ESEC dos Tupiniquins), Murilo Rodrigues (Instituto Butantan), Marli Penteado (ESEC Tupinambás), Wilson Lima (ARIE Ilhas da Queimada Pequena e Queimada Grande/ICMBio), Marcos Zinezzi (Marinha do Brasil).
(</t>
    </r>
    <r>
      <rPr>
        <sz val="15"/>
        <color indexed="10"/>
        <rFont val="Calibri"/>
        <family val="2"/>
      </rPr>
      <t>VER REPROGRAMAÇÃO)</t>
    </r>
  </si>
  <si>
    <r>
      <t xml:space="preserve">Em 2010, </t>
    </r>
    <r>
      <rPr>
        <b/>
        <sz val="15"/>
        <rFont val="Calibri"/>
        <family val="2"/>
      </rPr>
      <t>7 câmeras</t>
    </r>
    <r>
      <rPr>
        <sz val="15"/>
        <rFont val="Calibri"/>
        <family val="2"/>
      </rPr>
      <t xml:space="preserve"> trap foram adquiridas pelo RAN com recursos da DIBIO. Em 2011,</t>
    </r>
    <r>
      <rPr>
        <b/>
        <sz val="15"/>
        <rFont val="Calibri"/>
        <family val="2"/>
      </rPr>
      <t xml:space="preserve"> </t>
    </r>
    <r>
      <rPr>
        <sz val="15"/>
        <rFont val="Calibri"/>
        <family val="2"/>
      </rPr>
      <t xml:space="preserve">
 com apoio do Capitão Marcelo (ESEC Tupiniquins) </t>
    </r>
    <r>
      <rPr>
        <b/>
        <sz val="15"/>
        <rFont val="Calibri"/>
        <family val="2"/>
      </rPr>
      <t>foram instaladas 5 câmera</t>
    </r>
    <r>
      <rPr>
        <sz val="15"/>
        <rFont val="Calibri"/>
        <family val="2"/>
      </rPr>
      <t xml:space="preserve">s fotográficas em diferentes pontos de entrada e passagem na ilha da Queimada Grande. Os pontos dos locais de instalação bem como, instruções para a manutenção das mesmas foram passadas para o então chefe da UC, Sr. Wilson Lima. 
Das 5 câmeras, foram retiradas 2 em 2012 (Adriana). 2 foram para Alcatrazes (Wilson). Segundo a Kelen, a ESEC Tupinambás tem 1 câmera mas não está instalada. Em maio de 2013, foram verificadas 3 câmeras instaladas na ARIE (Adriana). </t>
    </r>
  </si>
  <si>
    <t>Até o momento não há registro fotográfico confiável.</t>
  </si>
  <si>
    <t>O monitoramento não tem sido feito ou não tem sido informados resultados do mesmo, pois não temos conhecimento dos registros efetuados.
Dificuldade logística em estar presente com a frequencia necessária para a manutenção e coleta dos dados. Mudança na chefia da UC.</t>
  </si>
  <si>
    <t>Carlos Abrahão (RAN/ICMBio) e Carlos Azevedo (ARIE ilhas da Queimada Pequena e Queimada Grande), Adriana Magalhães ( ARIE ilhas da Queimada Pequena e Queimada Grande)</t>
  </si>
  <si>
    <t>Instalar sistema de vigilância por meio de armadilhas fotográficas nas ilhas da Queimada Grande e Alcatrazes e realizar o monitoramento dos resultados.</t>
  </si>
  <si>
    <t>jun/2015 (ação contínua)</t>
  </si>
  <si>
    <t>Carlos Azevedo (ARIE Ilhas da Queimada Pequena e Queimada Grande/ICMBio)</t>
  </si>
  <si>
    <t>Excluir a ação. No futuro verificar se a ação é exequível para Alcatrazes.</t>
  </si>
  <si>
    <r>
      <t xml:space="preserve">1.5. Implantar sistema de rádio VHF nas unidades de conservação: ARIE Ilhas da Queimada Pequena e Queimada Grande e ESEC Tupinambás, para uma melhor comunicação sobre ocorrência de ilícitos. </t>
    </r>
    <r>
      <rPr>
        <sz val="15"/>
        <color indexed="10"/>
        <rFont val="Calibri"/>
        <family val="2"/>
      </rPr>
      <t>(VER REPROGRAMAÇÃO)</t>
    </r>
  </si>
  <si>
    <r>
      <t xml:space="preserve">Número de UCs com sistema de rádio instalado. </t>
    </r>
    <r>
      <rPr>
        <sz val="15"/>
        <color indexed="10"/>
        <rFont val="Calibri"/>
        <family val="2"/>
      </rPr>
      <t>(VER REPROGRAMAÇÃO)</t>
    </r>
  </si>
  <si>
    <r>
      <t xml:space="preserve">DEZ/2012 </t>
    </r>
    <r>
      <rPr>
        <sz val="15"/>
        <color indexed="10"/>
        <rFont val="Calibri"/>
        <family val="2"/>
      </rPr>
      <t>(VER REPROGRAMAÇÃO)</t>
    </r>
  </si>
  <si>
    <r>
      <t xml:space="preserve">Wilson Lima (ARIE Ilhas da Queimada Pequena e Queimada Grande/ICMBio). </t>
    </r>
    <r>
      <rPr>
        <sz val="15"/>
        <color indexed="10"/>
        <rFont val="Calibri"/>
        <family val="2"/>
      </rPr>
      <t>(VER REPROGRAMAÇÃO)</t>
    </r>
  </si>
  <si>
    <r>
      <t xml:space="preserve">Rogério Zacariotti (UNICSUL), Fábio Amorim (DPF - Santos), Osmar Correa (ESEC Tupinambás/ICMBio), Lúcia Guaraldo (ESEC dos Tupiniquins/ICMBio); Paulo Carneiro (CGPRO/ICMBio) </t>
    </r>
    <r>
      <rPr>
        <sz val="15"/>
        <color indexed="10"/>
        <rFont val="Calibri"/>
        <family val="2"/>
      </rPr>
      <t>(VER REPROGRAMAÇÃO)</t>
    </r>
  </si>
  <si>
    <r>
      <rPr>
        <sz val="15"/>
        <rFont val="Calibri"/>
        <family val="2"/>
      </rPr>
      <t>R$ 4.000,00</t>
    </r>
    <r>
      <rPr>
        <sz val="15"/>
        <color indexed="10"/>
        <rFont val="Calibri"/>
        <family val="2"/>
      </rPr>
      <t xml:space="preserve"> ( revisão do custo)</t>
    </r>
  </si>
  <si>
    <t xml:space="preserve">Ação não iniciada é já estorou o prazo. O gestor do PARNA Jurubatiba-RJ informou que aquela UC está licitando equipamentos digitais, com frequencia exclusiva para o ICMBio já homologada. O sistema digital deverá ser adotado pelo ICMBio futuramente.  
</t>
  </si>
  <si>
    <t xml:space="preserve">Carlos Azevedo (ARIE Ilhas da Queimada Pequena e Queimada Grande/ICMBio). </t>
  </si>
  <si>
    <r>
      <rPr>
        <sz val="15"/>
        <rFont val="Calibri"/>
        <family val="2"/>
      </rPr>
      <t>Implantar sistema de  comunicação nos escritórios das unidades de conservação: ARIE Ilhas da Queimada Pequena e Queimada Grande e ESEC Tupinambás</t>
    </r>
    <r>
      <rPr>
        <strike/>
        <sz val="15"/>
        <color indexed="8"/>
        <rFont val="Calibri"/>
        <family val="2"/>
      </rPr>
      <t/>
    </r>
  </si>
  <si>
    <t>Sistema de comunicação implantado nas unidades.</t>
  </si>
  <si>
    <r>
      <t xml:space="preserve">Número de denúncias, inquéritos instaurados, laudos técnicos efetuados, pessoas indiciadas. </t>
    </r>
    <r>
      <rPr>
        <sz val="15"/>
        <color indexed="10"/>
        <rFont val="Calibri"/>
        <family val="2"/>
      </rPr>
      <t>(VER REPROGRAMAÇÃO)</t>
    </r>
  </si>
  <si>
    <r>
      <t xml:space="preserve">JAN/2011(CONTÍNUA) </t>
    </r>
    <r>
      <rPr>
        <sz val="15"/>
        <color indexed="10"/>
        <rFont val="Calibri"/>
        <family val="2"/>
      </rPr>
      <t xml:space="preserve"> (VER REPROGRAMAÇÃO)</t>
    </r>
  </si>
  <si>
    <r>
      <t>Wilson Lima (ARIE Ilhas da Queimada Pequena e Queimada Grande/ICMBio).</t>
    </r>
    <r>
      <rPr>
        <sz val="15"/>
        <color indexed="10"/>
        <rFont val="Calibri"/>
        <family val="2"/>
      </rPr>
      <t xml:space="preserve"> (VER REPROGRAMAÇÃO)</t>
    </r>
  </si>
  <si>
    <r>
      <t>Paulo Carneiro (CGPRO/ICMBio), Luís Carlos (DPF - Santos), Ivan Amaral (RAN/ICMBio), Luciano Evaristo (DIPRO/IBAMA), Lúcia Guaraldo (ESEC dos Tupiniquins/ICMBio), Rogério Zacariotti (UNICSUL), Osmar Correa (ESEC Tupinambás/ICMBio), Otávio Marques (Instituto Butantan), Wilson Lima (ARIE Ilhas da Queimada Pequena e Queimada Grande/ICMBio).</t>
    </r>
    <r>
      <rPr>
        <sz val="15"/>
        <color indexed="10"/>
        <rFont val="Calibri"/>
        <family val="2"/>
      </rPr>
      <t xml:space="preserve"> (VER REPROGRAMAÇÃO)</t>
    </r>
  </si>
  <si>
    <t>Serviço de inteligência atuando.</t>
  </si>
  <si>
    <t xml:space="preserve">Carlos Azevedo (ARIE Ilhas da Queimada Pequena e Queimada Grande/ICMBio). 
Adriana Magalhães (ARIE Ilhas da Queimada Pequena e Queimada Grande/ICMBio). </t>
  </si>
  <si>
    <t>JUN/2015 (ação contínua)</t>
  </si>
  <si>
    <r>
      <t xml:space="preserve">Número de operações anuais realizadas. </t>
    </r>
    <r>
      <rPr>
        <sz val="15"/>
        <color indexed="10"/>
        <rFont val="Calibri"/>
        <family val="2"/>
      </rPr>
      <t>(VER REPROGRAMAÇÃO)</t>
    </r>
  </si>
  <si>
    <r>
      <t xml:space="preserve">dez/2010(CONTÍNUA) </t>
    </r>
    <r>
      <rPr>
        <sz val="15"/>
        <color indexed="10"/>
        <rFont val="Calibri"/>
        <family val="2"/>
      </rPr>
      <t>(VER REPROGRAMAÇÃO)</t>
    </r>
  </si>
  <si>
    <r>
      <t xml:space="preserve">Luís Oliveira (DPF de Santos), Paulo Carneiro (CGPRO/ICMBio), Marinha do Brasil (Santos - SP), APA Marinha Litoral Centro (Fundação Florestal de São Paulo), Ingrid Olberg (IBAMA/Santos), Tenente Marcus Vinícius Donato (Polícia Ambiental de São Paulo), Ivan Amaral (RAN/ICMBio), José Edmilson Araújo de Mello Júnior (Parque Estadual Marinho da Laje de Santos). </t>
    </r>
    <r>
      <rPr>
        <sz val="15"/>
        <color indexed="10"/>
        <rFont val="Calibri"/>
        <family val="2"/>
      </rPr>
      <t>(VER REPROGRAMAÇÃO</t>
    </r>
    <r>
      <rPr>
        <sz val="15"/>
        <rFont val="Calibri"/>
        <family val="2"/>
      </rPr>
      <t>)</t>
    </r>
  </si>
  <si>
    <t>O desembarque arriscado na ilha Queimada Grande diminui a frequência das visitas. Há a necessidade de reparos na embarcação Asteriks, cedida para a ARIE pela Justiça Federal. No momento aguarda-se cadastramento de oficina náutica no contrato nacional Maxi Frota.</t>
  </si>
  <si>
    <t xml:space="preserve">Carlos Azevedo (ARIE Ilhas da Queimada Pequena e Queimada Grande/ICMBio) e 
Adriana Magalhães (ARIE Ilhas da Queimada Pequena e Queimada Grande/ICMBio). </t>
  </si>
  <si>
    <t>Necessário pensar em estrutura para desembarque seguro na ilha Queimada Grande</t>
  </si>
  <si>
    <t xml:space="preserve">Carlos Azevedo (AREI Ilhas da Queimada Pequena e Queimada Grande/ICMBio) </t>
  </si>
  <si>
    <r>
      <t xml:space="preserve">Número de dias em campo </t>
    </r>
    <r>
      <rPr>
        <sz val="15"/>
        <color indexed="10"/>
        <rFont val="Calibri"/>
        <family val="2"/>
      </rPr>
      <t>(VER REPROGRAMAÇÃO)</t>
    </r>
  </si>
  <si>
    <r>
      <t>dez/2010(CONTÍNUA)</t>
    </r>
    <r>
      <rPr>
        <sz val="15"/>
        <color indexed="10"/>
        <rFont val="Calibri"/>
        <family val="2"/>
      </rPr>
      <t xml:space="preserve"> (VER REPROGRAMAÇÃO)</t>
    </r>
  </si>
  <si>
    <t>Ação vem sendo realizada anualmente</t>
  </si>
  <si>
    <t xml:space="preserve">Em 2012 foram 36 dias em campo e até agora, em 2013, foram  44 dias </t>
  </si>
  <si>
    <r>
      <t xml:space="preserve">1/12/2011 </t>
    </r>
    <r>
      <rPr>
        <sz val="15"/>
        <color indexed="10"/>
        <rFont val="Calibri"/>
        <family val="2"/>
      </rPr>
      <t>(VER REPROGRAMAÇÃO)</t>
    </r>
  </si>
  <si>
    <r>
      <t xml:space="preserve">Policia Civil, Polícia Militar Ambiental, Polícia Federal, IBAMA/SP, Marinha do Brasil, Secretarias Estaduais do Meio Ambiente e Ministério Público, Osmar Corrêa (ESEC Tupinambás/ICMBio), José Roberto de Jesus dos Reis (ESEC Tupinambás/ICMBio). </t>
    </r>
    <r>
      <rPr>
        <sz val="15"/>
        <color indexed="10"/>
        <rFont val="Calibri"/>
        <family val="2"/>
      </rPr>
      <t>(VER REPROGRAMAÇÃO)</t>
    </r>
  </si>
  <si>
    <r>
      <rPr>
        <b/>
        <sz val="15"/>
        <rFont val="Calibri"/>
        <family val="2"/>
      </rPr>
      <t xml:space="preserve"> Ação concluída, </t>
    </r>
    <r>
      <rPr>
        <sz val="15"/>
        <rFont val="Calibri"/>
        <family val="2"/>
      </rPr>
      <t xml:space="preserve">realizamos ações conjuntas com a Fundação Florestal, Policia Militar Ambiental ( Pelotão Marítimo), polícia Federal, Marinha do Brasil, Ibama. </t>
    </r>
  </si>
  <si>
    <t xml:space="preserve">A parceria com o IBAMA e Marinha está formalizada no termo de compromisso interministerial e começou a funcionar esse ano. Formalizamos recentemente a parceria com a Fundação florestal. Com os outros órgãos não é formal. </t>
  </si>
  <si>
    <r>
      <rPr>
        <sz val="15"/>
        <rFont val="Calibri"/>
        <family val="2"/>
      </rPr>
      <t xml:space="preserve">  2. Buscar a recategorização de unidades de conservação e ampliação dos seus limites.</t>
    </r>
    <r>
      <rPr>
        <sz val="15"/>
        <color indexed="8"/>
        <rFont val="Calibri"/>
        <family val="2"/>
      </rPr>
      <t xml:space="preserve">
 </t>
    </r>
  </si>
  <si>
    <r>
      <t>2.1. Fazer gestão sobre processo de recategorização e ampliação da ARIE Ilhas da Queimada Pequena e Queimada Grande.</t>
    </r>
    <r>
      <rPr>
        <sz val="15"/>
        <color indexed="10"/>
        <rFont val="Calibri"/>
        <family val="2"/>
      </rPr>
      <t xml:space="preserve"> (VER REPROGRAMAÇÃO)</t>
    </r>
  </si>
  <si>
    <r>
      <t>Decreto de Lei publicado</t>
    </r>
    <r>
      <rPr>
        <sz val="11"/>
        <color indexed="10"/>
        <rFont val="Calibri"/>
        <family val="2"/>
      </rPr>
      <t/>
    </r>
  </si>
  <si>
    <r>
      <t xml:space="preserve">01/12/2014 </t>
    </r>
    <r>
      <rPr>
        <sz val="15"/>
        <color indexed="10"/>
        <rFont val="Calibri"/>
        <family val="2"/>
      </rPr>
      <t>(VER REPROGRAMAÇÃO)</t>
    </r>
  </si>
  <si>
    <r>
      <t xml:space="preserve">Rafael Magris (DIREP/ICMBio). </t>
    </r>
    <r>
      <rPr>
        <sz val="15"/>
        <color indexed="10"/>
        <rFont val="Calibri"/>
        <family val="2"/>
      </rPr>
      <t>(VER REPROGRAMAÇÃO)</t>
    </r>
  </si>
  <si>
    <r>
      <t xml:space="preserve">Lúcia Guaraldo (ESEC dos Tupiniquins/ICMBio), Wilson Lima (ARIE Ilhas da Queimada Pequena e Queimada Grande/ICMBio), MMA/DAP, Marcos Zinezzi (Marinha do Brasil), Fausto Campos (SDLB e Instituto Florestal de São Paulo), Otávio Marques (Instituto Butantan). </t>
    </r>
    <r>
      <rPr>
        <sz val="15"/>
        <color indexed="10"/>
        <rFont val="Calibri"/>
        <family val="2"/>
      </rPr>
      <t>(VER REPROGRAMAÇÃO)</t>
    </r>
  </si>
  <si>
    <t xml:space="preserve"> Adriana Magalhães (AREI Ilhas da Queimada Pequena e Queimada Grande/ICMBio)</t>
  </si>
  <si>
    <t xml:space="preserve"> É preciso fazer um trabalho de sensibilização, fortalecimento do turismo local, programas de geração de renda, etc.</t>
  </si>
  <si>
    <r>
      <t xml:space="preserve">2.2. Efetuar estudos complementares para subsidiar a redefinição da categoria da unidade ARIE Ilhas da Queimada Pequena e Queimada Grande e de seus limites. </t>
    </r>
    <r>
      <rPr>
        <sz val="15"/>
        <color indexed="10"/>
        <rFont val="Calibri"/>
        <family val="2"/>
      </rPr>
      <t xml:space="preserve"> (VER REPROGRAMAÇÃO)</t>
    </r>
  </si>
  <si>
    <r>
      <t xml:space="preserve">Estudos para a recategorização e ampliação finalizados. </t>
    </r>
    <r>
      <rPr>
        <sz val="15"/>
        <color indexed="10"/>
        <rFont val="Calibri"/>
        <family val="2"/>
      </rPr>
      <t>(VER REPROGRAMAÇÃO)</t>
    </r>
  </si>
  <si>
    <r>
      <t xml:space="preserve">01/12/2012 </t>
    </r>
    <r>
      <rPr>
        <sz val="15"/>
        <color indexed="10"/>
        <rFont val="Calibri"/>
        <family val="2"/>
      </rPr>
      <t>(VER REPROGRAMAÇÃO)</t>
    </r>
  </si>
  <si>
    <r>
      <t xml:space="preserve">Lúcia Guaraldo (ESEC dos Tupiniquins/ICMBio), Wilson Lima (ARIE Ilhas da Queimada Pequena e Queimada Grande/ICMBio), MMA/DAP, Otávio Marques (Instituto Butantan), Cínthia Brasileiro (UNIFESP-Diadema), Rogério Zacariotti (UNICSUL), Ricardo Sawaya (Instituto Butantan), Vanessa Schwarz de Almeida (ONG Ambiental Brasil), Fausto Campos (SDLB e Instituto Florestal de São Paulo), IBAMA/SP, APA - Cananéia, Iguape e Peruíbe/ICMBio. </t>
    </r>
    <r>
      <rPr>
        <sz val="15"/>
        <color indexed="10"/>
        <rFont val="Calibri"/>
        <family val="2"/>
      </rPr>
      <t>(VER REPROGRAMAÇÃO)</t>
    </r>
  </si>
  <si>
    <t>Não se tem conhecimento dos estudos já realizados.</t>
  </si>
  <si>
    <t xml:space="preserve">3 Buscar a criação de unidade de conservação, incluindo parte terrestre da ilha dos Alcatrazes e demais formações do arquipélago.
</t>
  </si>
  <si>
    <r>
      <t xml:space="preserve">Decreto Lei publicado </t>
    </r>
    <r>
      <rPr>
        <sz val="11"/>
        <color indexed="10"/>
        <rFont val="Calibri"/>
        <family val="2"/>
      </rPr>
      <t/>
    </r>
  </si>
  <si>
    <r>
      <t xml:space="preserve">01/12/2011 </t>
    </r>
    <r>
      <rPr>
        <sz val="15"/>
        <color indexed="10"/>
        <rFont val="Calibri"/>
        <family val="2"/>
      </rPr>
      <t>(VER REPROGRAMAÇÃO)</t>
    </r>
  </si>
  <si>
    <r>
      <t xml:space="preserve">Marcelo Cavallini (DIREP/ICMBio), IBAMA/RJ, Osmar Correa (ESEC Tupinambás/ICMBio), Marli Penteado (ESEC Tupinambás/ICMBio), Vera Luz (RAN/ICMBio). </t>
    </r>
    <r>
      <rPr>
        <sz val="15"/>
        <color indexed="10"/>
        <rFont val="Calibri"/>
        <family val="2"/>
      </rPr>
      <t>(VER REPROGRAMAÇÃO)</t>
    </r>
  </si>
  <si>
    <t>Geraldo Ottoni (ESEC Tupinambás)</t>
  </si>
  <si>
    <t>Kelen Leite (ESEC Tupinambás)</t>
  </si>
  <si>
    <t xml:space="preserve"> Grupo de Trabalho criado</t>
  </si>
  <si>
    <t>Ação concluída  desde a 1ª monitoria</t>
  </si>
  <si>
    <t xml:space="preserve">4. Buscar a implementação das unidades de conservação.
</t>
  </si>
  <si>
    <r>
      <t>01/12/2014 (</t>
    </r>
    <r>
      <rPr>
        <sz val="15"/>
        <color indexed="10"/>
        <rFont val="Calibri"/>
        <family val="2"/>
      </rPr>
      <t>VER REPROGRAMAÇÃO)</t>
    </r>
  </si>
  <si>
    <r>
      <t xml:space="preserve">Lúcia Guaraldo (ESEC dos Tupiniquins) MMA (DAP), Otávio Marques (Instituto Butantan), Cínthia Brasileiro (UNIFESP-Diadema), Rogério Zacariotti (UNICSUL), Ricardo Sawaya (Instituto Butantan), Vanessa Schwarz de Almeida(Ama Ecoturismo), Fausto Campos (SDLB e Instituto Florestal de São Paulo), IBAMA/SP, APA - Cananéia, Iguape e Peruíbe/ICMBio, Fábio Motta (SOS Mata Atlântica), José Henrique Becker (TAMAR-Ubatuba/ICMBio) Alexandre Hudson (RAN/ICMBio), Ivan Amaral  (RAN/ICMBio), Daniela Bertani (Instituto Florestal de São Paulo), Carlos Renato de Azevedo (ICMBio). </t>
    </r>
    <r>
      <rPr>
        <sz val="15"/>
        <color indexed="10"/>
        <rFont val="Calibri"/>
        <family val="2"/>
      </rPr>
      <t>(VER REPROGRAMAÇÃO)</t>
    </r>
  </si>
  <si>
    <t>Adriana Magalhães (AREI Ilhas da Queimada Pequena e Queimada Grande/ICMBio) e Carlos Azevedo (AREI Ilhas da Queimada Pequena e Queimada Grande/ICMBio)</t>
  </si>
  <si>
    <t>É preciso resgatar as informações com Marly Penteado e Wilson Lima</t>
  </si>
  <si>
    <t>Carlos Azevedo (AREI Ilhas da Queimada Pequena e Queimada Grande/ICMBio)</t>
  </si>
  <si>
    <r>
      <t>dez/2012 (</t>
    </r>
    <r>
      <rPr>
        <sz val="15"/>
        <color indexed="10"/>
        <rFont val="Calibri"/>
        <family val="2"/>
      </rPr>
      <t>VER REPROGRAMAÇÃO)</t>
    </r>
  </si>
  <si>
    <r>
      <t xml:space="preserve">Marli Penteado (ESEC Tupinambás/ICMBio) </t>
    </r>
    <r>
      <rPr>
        <sz val="15"/>
        <color indexed="10"/>
        <rFont val="Calibri"/>
        <family val="2"/>
      </rPr>
      <t>(VER REPROGRAMAÇÃO)</t>
    </r>
  </si>
  <si>
    <t>Lilian Hangae (ESEC Tupinambás)</t>
  </si>
  <si>
    <r>
      <t xml:space="preserve">1/11/2011 </t>
    </r>
    <r>
      <rPr>
        <sz val="15"/>
        <color indexed="10"/>
        <rFont val="Calibri"/>
        <family val="2"/>
      </rPr>
      <t>(VER REPROGRAMAÇÃO)</t>
    </r>
  </si>
  <si>
    <r>
      <t xml:space="preserve">Otávio Marques (Instituto Butantan). </t>
    </r>
    <r>
      <rPr>
        <sz val="15"/>
        <color indexed="10"/>
        <rFont val="Calibri"/>
        <family val="2"/>
      </rPr>
      <t>(VER REPROGRAMAÇÃO)</t>
    </r>
  </si>
  <si>
    <t>Ação não inciada.</t>
  </si>
  <si>
    <t>Fausto Barbo (Museu de Zoologia da UPS)</t>
  </si>
  <si>
    <t>Cínthia Brasileiro (UNIFESP-Diadema), Ricardo Sawaya (UNIFESP-Diadema), Fausto Campos (Instituto Florestal/SMA-SP e SDLB), Rogério Zacariotti (UNICSUL), Márcio Martins (USP), Célio Haddad (UNESP - Rio Claro), Marli Penteado (ESEC Tupinambás/ICMBio), Osmar Corrêa (ESEC Tupinambás/ICMBio), Airton Lourenço (CEVAP/UNESP), Selma Santos (Instituto Butantan), Breno danasceno (CEAM Galápagos)</t>
  </si>
  <si>
    <t xml:space="preserve">Aquisição de equipamento de acondicionamento e transporte de material biológico </t>
  </si>
  <si>
    <r>
      <rPr>
        <sz val="15"/>
        <rFont val="Calibri"/>
        <family val="2"/>
      </rPr>
      <t xml:space="preserve">Não iniciada em nenhuma das unidades. </t>
    </r>
    <r>
      <rPr>
        <sz val="15"/>
        <color indexed="10"/>
        <rFont val="Calibri"/>
        <family val="2"/>
      </rPr>
      <t xml:space="preserve">
</t>
    </r>
  </si>
  <si>
    <t>Excluir a ação</t>
  </si>
  <si>
    <r>
      <t xml:space="preserve">4.5. Dotar as unidades ARIE Ilhas da Queimada Pequena e Queimada Grande e ESEC Tupinambás de recurso náutico e pessoal para inspeções de rotina planejadas. </t>
    </r>
    <r>
      <rPr>
        <sz val="15"/>
        <color indexed="10"/>
        <rFont val="Calibri"/>
        <family val="2"/>
      </rPr>
      <t>(VER REPROGRAMAÇÃO)</t>
    </r>
  </si>
  <si>
    <r>
      <t xml:space="preserve">Aquisição de equipamentos náuticos e recurso pessoal necessários. </t>
    </r>
    <r>
      <rPr>
        <sz val="15"/>
        <color indexed="10"/>
        <rFont val="Calibri"/>
        <family val="2"/>
      </rPr>
      <t xml:space="preserve">(Ver reprogramação)  </t>
    </r>
  </si>
  <si>
    <r>
      <rPr>
        <sz val="15"/>
        <rFont val="Calibri"/>
        <family val="2"/>
      </rPr>
      <t xml:space="preserve">dez/11 </t>
    </r>
    <r>
      <rPr>
        <sz val="15"/>
        <color indexed="10"/>
        <rFont val="Calibri"/>
        <family val="2"/>
      </rPr>
      <t>(VER REPROGRAMAÇÃO)</t>
    </r>
    <r>
      <rPr>
        <sz val="15"/>
        <color indexed="8"/>
        <rFont val="Calibri"/>
        <family val="2"/>
      </rPr>
      <t xml:space="preserve">
</t>
    </r>
  </si>
  <si>
    <r>
      <t xml:space="preserve">Wilson Lima (ARIE Ilhas da Queimada Pequena e Queimada Grande/ICMBio),  Marli Penteado (ESEC Tupinambás/ICMBio), Rafael Magris (DIREP/ICMBio), Vera Luz (RAN/ICMBio), Osmar Corrêa (ESEC Tupinambás/ICMBio).  </t>
    </r>
    <r>
      <rPr>
        <sz val="15"/>
        <color indexed="10"/>
        <rFont val="Calibri"/>
        <family val="2"/>
      </rPr>
      <t>(VER REPROGRAMAÇÃO)</t>
    </r>
  </si>
  <si>
    <t>ESEC Tupinambás possui hoje 2 embarcações e 6 pessoas que trabalham no mar. ARIE possui 1 embarcação.</t>
  </si>
  <si>
    <t>Kelen Leite( ESEC Tupinambás/ ICMBio) 
Adriana Magalhães (ARIE Ilhas da Queimada Pequena e Queimada Grande/ICMBio)</t>
  </si>
  <si>
    <t>ESEC Tupinambás: média de 6 a 10 dias de presença na unidade por mês</t>
  </si>
  <si>
    <t xml:space="preserve"> Dotar as unidades ARIE Ilhas da Queimada Pequena e Queimada Grande e ESEC Tupinambás de recurso náutico, viaturas, gps, máquina fotográfica e pessoal para inspeções de rotina planejadas. </t>
  </si>
  <si>
    <t xml:space="preserve">Equipamentos náuticos, viaturas, gps, máquina fotográfica e recurso pessoal necessários. </t>
  </si>
  <si>
    <r>
      <t xml:space="preserve">4.6. Implantar uma base para pesquisadores (alojamento e laboratório) próxima às “ruínas dos Faroleiros” na Ilha dos Alcatrazes. </t>
    </r>
    <r>
      <rPr>
        <sz val="15"/>
        <color indexed="10"/>
        <rFont val="Calibri"/>
        <family val="2"/>
      </rPr>
      <t>(VER REPROGRAMAÇÃO)</t>
    </r>
  </si>
  <si>
    <r>
      <t xml:space="preserve">Marcos Zinezzi (Marinha do Brasil), DIPLAN/ICMBio, Marcelo Reis (DIBIO/ICMBio), Rafael Magris (DIREP/ICMBio), Osmar Corrêa (ESEC Tupinambás/ICMBio). </t>
    </r>
    <r>
      <rPr>
        <sz val="15"/>
        <color indexed="10"/>
        <rFont val="Calibri"/>
        <family val="2"/>
      </rPr>
      <t>(VER REPROGRAMAÇÃO)</t>
    </r>
  </si>
  <si>
    <t>Não foi iniciada na ESEC Tupinambás, pois a equipe da ESEC entende que a construção da base não é a solução mais adequada.</t>
  </si>
  <si>
    <t xml:space="preserve">A ESEC defende a aquisição de uma embarcação que sirva de base para pesquisa e presença institucional em substituição à base na ilha. A embarcação seria mais fácil e barato de gerir. Entende-se que a embarcação juntamente com o sistema de vigilância remoto seria mais que suficiente para garantir a proteção, presença institucional e estrutura de pesquisa no Arquipélago. O ICMBio tem o Soloncy Moura que está parado no CEPSul e poderia cumprir esse papel além de apoiar outras unidade marinhas. </t>
  </si>
  <si>
    <t>Adquirir uma embarcação que sirva de base aos pesquisadores (alojamento e laboratório) na Ilha dos Alcatrazes.</t>
  </si>
  <si>
    <t>Embarcação adquirida.</t>
  </si>
  <si>
    <r>
      <rPr>
        <sz val="15"/>
        <rFont val="Calibri"/>
        <family val="2"/>
      </rPr>
      <t>5. Reduzir o risco de introdução de doenças  e de espécies invasoras nas unidades de conservação e na ilha dos Alcatrazes.</t>
    </r>
    <r>
      <rPr>
        <sz val="15"/>
        <color indexed="8"/>
        <rFont val="Calibri"/>
        <family val="2"/>
      </rPr>
      <t xml:space="preserve">
</t>
    </r>
  </si>
  <si>
    <r>
      <t>01/11/2011 (</t>
    </r>
    <r>
      <rPr>
        <sz val="15"/>
        <color indexed="10"/>
        <rFont val="Calibri"/>
        <family val="2"/>
      </rPr>
      <t>VER REPROGRAMAÇÃO)</t>
    </r>
  </si>
  <si>
    <r>
      <t xml:space="preserve">Elmer Alexander (FMVZ - USP), Marcelo Labruna (FMVZ - USP) Eliana Matushima (FMVZ - USP), Alexandre Hudson (RAN/ICMBio). Marli Penteado (ESEC Tupinambás/ICMBio), Osmar Corrêa (ESEC Tupinambás/ICMBio), Wilson Lima (ARIE Ilhas da Queimada Pequena e Queimada Grande/ICMBio). </t>
    </r>
    <r>
      <rPr>
        <sz val="15"/>
        <color indexed="10"/>
        <rFont val="Calibri"/>
        <family val="2"/>
      </rPr>
      <t>(VER REPROGRAMAÇÃO)</t>
    </r>
  </si>
  <si>
    <t>Fora do prazo de final</t>
  </si>
  <si>
    <t>Rogério Zacariotti (UNICSUL)</t>
  </si>
  <si>
    <r>
      <t xml:space="preserve">5.2.  Incorporar o protocolo sanitário de acesso às Ilhas, às normas da Marinha do Brasil (Ilha dos Alcatrazes), ao SISBIO e aos planos de manejo das unidades ARIE Ilhas da Queimada Pequena e Queimada Grande e ESEC Tupinambás. </t>
    </r>
    <r>
      <rPr>
        <sz val="15"/>
        <color indexed="10"/>
        <rFont val="Calibri"/>
        <family val="2"/>
      </rPr>
      <t>(VER REPROGRAMAÇÃO)</t>
    </r>
  </si>
  <si>
    <r>
      <t xml:space="preserve">01/06/2012 </t>
    </r>
    <r>
      <rPr>
        <sz val="15"/>
        <color indexed="10"/>
        <rFont val="Calibri"/>
        <family val="2"/>
      </rPr>
      <t>(VER REPROGRAMAÇÃO)</t>
    </r>
  </si>
  <si>
    <r>
      <t xml:space="preserve">Marcelo Reis (DIBIO/ICMBio) </t>
    </r>
    <r>
      <rPr>
        <sz val="15"/>
        <color indexed="10"/>
        <rFont val="Calibri"/>
        <family val="2"/>
      </rPr>
      <t>(VER REPROGRAMAÇÃO)</t>
    </r>
  </si>
  <si>
    <r>
      <t xml:space="preserve">Isaías Reis (RAN/ICMBio), Rogério Zacariotti (UNICSUL), Alexandre Hudson (RAN/ICMBio), Marcos Zinezzi (Marinha do Brasil), Lúcia Guaraldo (ESEC dos Tupiniquins/ICMBio) e Marli Penteado (ESEC Tupinambás/ICMBio), Wilson Lima (ARIE Ilhas da Queimada Pequena e Queimada Grande/ICMBio), Osmar Corrêa (ESEC Tupinambás/ICMBio). </t>
    </r>
    <r>
      <rPr>
        <sz val="15"/>
        <color indexed="10"/>
        <rFont val="Calibri"/>
        <family val="2"/>
      </rPr>
      <t xml:space="preserve">(VER REPROGRAMAÇÃO)  </t>
    </r>
  </si>
  <si>
    <t>Ação não iniciada</t>
  </si>
  <si>
    <t>Depende das ações 5.1  que não foi iniciada e da nova ação inserida ao PAN referente ao  protocolo de contenção de espécies invasoras</t>
  </si>
  <si>
    <t>Yeda Bataus (RAN/ICMBio</t>
  </si>
  <si>
    <t>Yeda Bataus (RAN/ICMBio)</t>
  </si>
  <si>
    <t xml:space="preserve">6.Realizar estudos detalhados sobre ecologia de populações de anfíbios, répteis e suas presas.
</t>
  </si>
  <si>
    <r>
      <t xml:space="preserve"> 6.1. Realizar projetos para estimar a estrutura, dinâmica e tamanho da população de anfíbios, na ARIE Ilhas da Queimada Pequena e Queimada Grande, ESEC Tupinambás e Ilha dos Alcatrazes. </t>
    </r>
    <r>
      <rPr>
        <sz val="15"/>
        <color indexed="10"/>
        <rFont val="Calibri"/>
        <family val="2"/>
      </rPr>
      <t>(VER REPROGRAMAÇÃO)</t>
    </r>
  </si>
  <si>
    <r>
      <t xml:space="preserve">Ricardo Sawaya (Instituto Butantan), Alexandre Hudson (RAN/ICMBio), Rogério Zacariotti (UNICSUL), Leôncio Lima (RAN/ICMBio), Ivan Amaral (RAN/ICMBio), Otávio Marques (Instituto Butantan), Márcio Martins (USP), Célio Haddad (UNESP - Rio Claro), Hugo Bonfim (RAN/ICMBio). </t>
    </r>
    <r>
      <rPr>
        <sz val="15"/>
        <color indexed="10"/>
        <rFont val="Calibri"/>
        <family val="2"/>
      </rPr>
      <t>(VER REPROGRAMAÇÃO</t>
    </r>
    <r>
      <rPr>
        <sz val="15"/>
        <color indexed="8"/>
        <rFont val="Calibri"/>
        <family val="2"/>
      </rPr>
      <t>)</t>
    </r>
  </si>
  <si>
    <r>
      <t xml:space="preserve"> </t>
    </r>
    <r>
      <rPr>
        <sz val="15"/>
        <rFont val="Calibri"/>
        <family val="2"/>
      </rPr>
      <t>Realizar estudos</t>
    </r>
    <r>
      <rPr>
        <sz val="15"/>
        <color indexed="8"/>
        <rFont val="Calibri"/>
        <family val="2"/>
      </rPr>
      <t xml:space="preserve"> para estimar a estrutura, dinâmica e tamanho da população de anfíbios, na ARIE Ilhas da Queimada Pequena e Queimada Grande, ESEC Tupinambás e Ilha dos Alcatrazes.</t>
    </r>
  </si>
  <si>
    <r>
      <t xml:space="preserve">6.2. Realizar projetos para estimar a estrutura, dinâmica e tamanho da população de répteis, na ARIE Ilhas da Queimada Pequena e Queimada Grande, ESEC Tupinambás e Ilha dos Alcatrazes. </t>
    </r>
    <r>
      <rPr>
        <sz val="15"/>
        <color indexed="10"/>
        <rFont val="Calibri"/>
        <family val="2"/>
      </rPr>
      <t>(VER REPROGRAMAÇÃO)</t>
    </r>
  </si>
  <si>
    <t>Ricardo Sawaya (UNIFESP).</t>
  </si>
  <si>
    <r>
      <t xml:space="preserve">Alexandre Hudson (RAN/ICMBio), Rogério Zacariotti (UNICSUL), Leôncio Lima (RAN/ICMBio), Ivan Amaral (RAN/ICMBio), Otávio Marques (Instituto Butantan), Márcio Martins (USP), Cínthia Brasileiro (UNIFESP-Diadema), Hugo Bonfim (RAN/ICMBio). </t>
    </r>
    <r>
      <rPr>
        <sz val="15"/>
        <color indexed="10"/>
        <rFont val="Calibri"/>
        <family val="2"/>
      </rPr>
      <t>(VER REPROGRAMAÇÃO)</t>
    </r>
  </si>
  <si>
    <r>
      <t xml:space="preserve">Projeto do Otávio com </t>
    </r>
    <r>
      <rPr>
        <i/>
        <sz val="15"/>
        <color indexed="8"/>
        <rFont val="Calibri"/>
        <family val="2"/>
      </rPr>
      <t xml:space="preserve">B. insularis </t>
    </r>
    <r>
      <rPr>
        <sz val="15"/>
        <color indexed="8"/>
        <rFont val="Calibri"/>
        <family val="2"/>
      </rPr>
      <t xml:space="preserve">e </t>
    </r>
    <r>
      <rPr>
        <i/>
        <sz val="15"/>
        <color indexed="8"/>
        <rFont val="Calibri"/>
        <family val="2"/>
      </rPr>
      <t>B. alcatraz</t>
    </r>
    <r>
      <rPr>
        <sz val="15"/>
        <color indexed="8"/>
        <rFont val="Calibri"/>
        <family val="2"/>
      </rPr>
      <t xml:space="preserve"> aprovado pela FAPESP. 
Projeto do Breno com </t>
    </r>
    <r>
      <rPr>
        <i/>
        <sz val="15"/>
        <color indexed="8"/>
        <rFont val="Calibri"/>
        <family val="2"/>
      </rPr>
      <t xml:space="preserve">B. insularis </t>
    </r>
    <r>
      <rPr>
        <sz val="15"/>
        <color indexed="8"/>
        <rFont val="Calibri"/>
        <family val="2"/>
      </rPr>
      <t xml:space="preserve">sendo elaborado para encaminhar à FAPEMIG. 
Em breve será submetido o projeto de pós doutorado da Karina, sobre estrutura e ecologia de </t>
    </r>
    <r>
      <rPr>
        <i/>
        <sz val="15"/>
        <color indexed="8"/>
        <rFont val="Calibri"/>
        <family val="2"/>
      </rPr>
      <t>B. alcatraz</t>
    </r>
    <r>
      <rPr>
        <sz val="15"/>
        <color indexed="8"/>
        <rFont val="Calibri"/>
        <family val="2"/>
      </rPr>
      <t xml:space="preserve"> </t>
    </r>
  </si>
  <si>
    <r>
      <t xml:space="preserve">1 tese com </t>
    </r>
    <r>
      <rPr>
        <i/>
        <sz val="15"/>
        <color indexed="8"/>
        <rFont val="Calibri"/>
        <family val="2"/>
      </rPr>
      <t>Bothrops insularis</t>
    </r>
    <r>
      <rPr>
        <sz val="15"/>
        <color indexed="8"/>
        <rFont val="Calibri"/>
        <family val="2"/>
      </rPr>
      <t xml:space="preserve"> - UNICAMP, publicação no prelo (Murilo Guimarães - Estimando taxas vitais com detecção imperfeita em populações de anfíbios e répteis).</t>
    </r>
  </si>
  <si>
    <t>Otávio Marques (Instituto Butantan), Breno Damasceno (CEAM Galápagos), Karina Kasperoviczus (Instituto Butantan), Selma Santos (Instituto Butantan), Fausto Barbo (Museu de Zoologia da USP)</t>
  </si>
  <si>
    <t>Realizar estudos para estimar a estrutura, dinâmica e tamanho da população de répteis, na ARIE Ilhas da Queimada Pequena e Queimada Grande, ESEC Tupinambás e Ilha dos Alcatrazes.</t>
  </si>
  <si>
    <r>
      <t xml:space="preserve">Cínthia Brasileiro (UNIFESP-Diadema), Hugo Bonfim (RAN/ICMBio), Kelly Zamudio (Universidade de Cornell - USA) Felipe Graziotin (MZUSP), Maria José da Silva (Instituto Butantan), José Patané (Instituto Butantan), Nanci Oguiura (Instituto Butantan). </t>
    </r>
    <r>
      <rPr>
        <sz val="15"/>
        <color indexed="10"/>
        <rFont val="Calibri"/>
        <family val="2"/>
      </rPr>
      <t>(VER REPROGRAMAÇÃO)</t>
    </r>
  </si>
  <si>
    <r>
      <t xml:space="preserve">Projeto </t>
    </r>
    <r>
      <rPr>
        <sz val="15"/>
        <color indexed="10"/>
        <rFont val="Calibri"/>
        <family val="2"/>
      </rPr>
      <t>ou é estudo em andamento???</t>
    </r>
    <r>
      <rPr>
        <sz val="15"/>
        <color indexed="8"/>
        <rFont val="Calibri"/>
        <family val="2"/>
      </rPr>
      <t xml:space="preserve">? de pós doutorado de Felipe Grazziotin (MZUSP) com serpentes insulares e continentais (Fausto)
Estudo de Kely Zamudio em andamento com B. insularis (já tem tecidos suficientes) e será amostrado B. alcatraz - fazer estimativa do tamanho da população através de estudos genéticos (Otávio)
</t>
    </r>
    <r>
      <rPr>
        <sz val="15"/>
        <color indexed="10"/>
        <rFont val="Calibri"/>
        <family val="2"/>
      </rPr>
      <t>VERIFICAR COM CINTHIA E RICARDO</t>
    </r>
  </si>
  <si>
    <r>
      <t xml:space="preserve">Não se sabe se foram feitos trabalhos com anfíbios e outras espécies de répteis </t>
    </r>
    <r>
      <rPr>
        <sz val="15"/>
        <color indexed="10"/>
        <rFont val="Calibri"/>
        <family val="2"/>
      </rPr>
      <t>(VERIFICAR  COM A CÍNTHIA E POSSIVELMENTE MUDAR A COR DA AÇÃO)</t>
    </r>
  </si>
  <si>
    <t>Fausto Barbo ( Museu de Zoologia da USP) e Otávio Marques (Instituto Butantan)</t>
  </si>
  <si>
    <t xml:space="preserve">7. Monitorar as populações de anfíbios, répteis, recursos naturais associados e clima.
</t>
  </si>
  <si>
    <r>
      <t xml:space="preserve">Daniela Bertani (Instituto Florestal de São Paulo), Márcia Strapazzon (RAN/ICMBio), Fausto Campos (Instituto Florestal/SMA - SP e SDLB), Cíntia Coimbra (RAN/ICMBio), Marcos Zinezzi (Marinha do Brasil), Willian Magnusson (INPA),  Lúcia Guaraldo (ESEC dos Tupiniquins/ICMBio), Ricardo Sawaya (Instituto Butantan), Rogério Zacariotti (UNICSUL), Otávio Marques (Instituto Butantan), Andréa Costa (NM-UFRJ), </t>
    </r>
    <r>
      <rPr>
        <sz val="15"/>
        <color indexed="10"/>
        <rFont val="Calibri"/>
        <family val="2"/>
      </rPr>
      <t>(VER REPROGRAMAÇÃO)</t>
    </r>
  </si>
  <si>
    <t>Trlha implantada na ESEC Tupinambás (Ilha dos Alcatrazes)</t>
  </si>
  <si>
    <t>Kelen Leite( ESEC Tupinambás/ ICMBio) 
Carlos Azevedo (ARIE Ilhas da Queimada Pequena e Queimada Grande/ICMBio)</t>
  </si>
  <si>
    <t>Breno Damasceno (CEAM Galápagos)</t>
  </si>
  <si>
    <r>
      <t xml:space="preserve">7.2. Definir o sistema amostral para monitoramento na ARIE Ilhas da Queimada Pequena e Queimada Grande, ESEC Tupinambás e Ilha dos Alcatrazes. </t>
    </r>
    <r>
      <rPr>
        <sz val="15"/>
        <color indexed="10"/>
        <rFont val="Calibri"/>
        <family val="2"/>
      </rPr>
      <t>(VER REPROGRAMAÇÃO)</t>
    </r>
  </si>
  <si>
    <r>
      <t xml:space="preserve">Sistema amostral definido </t>
    </r>
    <r>
      <rPr>
        <sz val="15"/>
        <color indexed="10"/>
        <rFont val="Calibri"/>
        <family val="2"/>
      </rPr>
      <t>(VER REPROGRAMAÇÃO)</t>
    </r>
  </si>
  <si>
    <r>
      <t>de/11</t>
    </r>
    <r>
      <rPr>
        <sz val="15"/>
        <color indexed="10"/>
        <rFont val="Calibri"/>
        <family val="2"/>
      </rPr>
      <t xml:space="preserve"> (VER REPROGRAMAÇÃO)</t>
    </r>
  </si>
  <si>
    <r>
      <t xml:space="preserve">Ricardo Sawaya (Instituto Butantan). </t>
    </r>
    <r>
      <rPr>
        <sz val="15"/>
        <color indexed="10"/>
        <rFont val="Calibri"/>
        <family val="2"/>
      </rPr>
      <t>(VER REPROGRAMAÇÃO)</t>
    </r>
  </si>
  <si>
    <r>
      <t>Márcio Martins (USP), Marli Penteado (ESEC Tupinambás), Lúcia Guaraldo (ESEC dos Tupiniquins/ICMBio), Rogério Zacariotti (UNICSUL), Otávio Marques (Instituto Butantan), Alexandre Hudson (RAN/ICMBio), Artur Brandt (DIBIO/ICMBio).</t>
    </r>
    <r>
      <rPr>
        <sz val="15"/>
        <color indexed="10"/>
        <rFont val="Calibri"/>
        <family val="2"/>
      </rPr>
      <t xml:space="preserve"> (VER REPROGRAMAÇÃO)</t>
    </r>
  </si>
  <si>
    <t>Adriana  Magalhães (ARIE Ilhas da Queimada Pequena e Queimada Grande/ICMBio) , Carlos Azevedo (ARIE Ilhas da Queimada Pequena e Queimada Grande/ICMBio) e Yeda Bataus (RAN/ICMBio)</t>
  </si>
  <si>
    <t>Programa de monitoramento elaborado.</t>
  </si>
  <si>
    <t xml:space="preserve">Márcio Martins (USP), Ricardo Sawaya (Instituto Butantan), Rogério Zacariotti (UNICSUL), Alexandre (RAN/ICMBio), Hugo (RAN/ICMBio), José Henrique Becker (TAMAR – Ubatuba/ICMBio), Fausto Campos (Instituto Florestal/SMA - SP e SDLB), Artur Brandt (DIBIO/ICMBio). </t>
  </si>
  <si>
    <t xml:space="preserve">José Henrique Becker (TAMAR – Ubatuba/ICMBio). </t>
  </si>
  <si>
    <t>Excluri a ação</t>
  </si>
  <si>
    <r>
      <t xml:space="preserve">7.6.  Efetuar estudo de monitoramento de passeriformes nas Ilhas Queimada Pequena e Queimada Grande (item alimentar da Bothropoides inuslaris). </t>
    </r>
    <r>
      <rPr>
        <sz val="15"/>
        <color indexed="10"/>
        <rFont val="Calibri"/>
        <family val="2"/>
      </rPr>
      <t>(VER REPROGRAMAÇÃO)</t>
    </r>
  </si>
  <si>
    <r>
      <t>Fausto Campos (Instituto Florestal/SMA - SP e SDLB), Pedro Develey (Birdfife) Arthur Macarrão (UNESP), Marco Granzinolli (Probiota), Artur Brandt (DIBIO/ICMBio).</t>
    </r>
    <r>
      <rPr>
        <sz val="15"/>
        <color indexed="10"/>
        <rFont val="Calibri"/>
        <family val="2"/>
      </rPr>
      <t xml:space="preserve"> (VER REPROGRAMAÇÃO)</t>
    </r>
  </si>
  <si>
    <t>Desconhecimento de pesquisador especialista para trabalhar na área até o momento.</t>
  </si>
  <si>
    <t>Otávio Marques (Instituto Butantan) e Yeda Bataus (RAN/ICMBio)</t>
  </si>
  <si>
    <t xml:space="preserve"> Efetuar estudo de monitoramento de passeriformes nas Ilhas Queimada Pequena e Queimada Grande (item alimentar da Bothrops inuslaris).</t>
  </si>
  <si>
    <r>
      <rPr>
        <sz val="15"/>
        <rFont val="Calibri"/>
        <family val="2"/>
      </rPr>
      <t>Mapa de fitofisionomia da Ilha dos Alcatrazes revisado como produto do plano de manejo da ESEC Tupinambás.</t>
    </r>
    <r>
      <rPr>
        <sz val="15"/>
        <color indexed="10"/>
        <rFont val="Calibri"/>
        <family val="2"/>
      </rPr>
      <t xml:space="preserve"> </t>
    </r>
    <r>
      <rPr>
        <sz val="15"/>
        <rFont val="Calibri"/>
        <family val="2"/>
      </rPr>
      <t xml:space="preserve">Caracterização da fitofisionomia e lista de espécies (Plano de Manejo Alcatrazes). </t>
    </r>
    <r>
      <rPr>
        <sz val="15"/>
        <color indexed="10"/>
        <rFont val="Calibri"/>
        <family val="2"/>
      </rPr>
      <t>VERIFICAR, não seria PM da ESEC??? (Yeda)</t>
    </r>
  </si>
  <si>
    <r>
      <t xml:space="preserve">7.9.  Efetuar estudo de distribuição, densidade e mapeamento de bromélias nas Ilhas dos Alcatrazes e Queimada Grande (nicho da perereca-de-alcatrazes). </t>
    </r>
    <r>
      <rPr>
        <sz val="15"/>
        <color indexed="10"/>
        <rFont val="Calibri"/>
        <family val="2"/>
      </rPr>
      <t>(VER REPROGRAMAÇÃO)</t>
    </r>
    <r>
      <rPr>
        <sz val="15"/>
        <color indexed="8"/>
        <rFont val="Calibri"/>
        <family val="2"/>
      </rPr>
      <t xml:space="preserve"> </t>
    </r>
  </si>
  <si>
    <r>
      <t xml:space="preserve">DEZ/11 </t>
    </r>
    <r>
      <rPr>
        <sz val="15"/>
        <color indexed="10"/>
        <rFont val="Calibri"/>
        <family val="2"/>
      </rPr>
      <t xml:space="preserve">(VER REPROGRAMAÇÃO) </t>
    </r>
  </si>
  <si>
    <r>
      <t>Cíntia Coimbra (RAN/ICMBio), Márcia Strapazzon (RAN/ICMBio), Karina Hmeljevisk (Jardim Botânico), Daniela Bertani (Instituto Florestal de São Paulo), Andréa Costa (NM-UFRJ).</t>
    </r>
    <r>
      <rPr>
        <sz val="15"/>
        <color indexed="10"/>
        <rFont val="Calibri"/>
        <family val="2"/>
      </rPr>
      <t xml:space="preserve"> (VER REPROGRAMAÇÃO) </t>
    </r>
  </si>
  <si>
    <r>
      <t xml:space="preserve"> Efetuar estudo de distribuição, densidade e mapeamento de bromélias nas Ilhas dos Alcatrazes (nicho da </t>
    </r>
    <r>
      <rPr>
        <i/>
        <sz val="15"/>
        <rFont val="Calibri"/>
        <family val="2"/>
      </rPr>
      <t>Scinax alcatra</t>
    </r>
    <r>
      <rPr>
        <sz val="15"/>
        <rFont val="Calibri"/>
        <family val="2"/>
      </rPr>
      <t xml:space="preserve">z ) e Queimada Grande ( nicho da </t>
    </r>
    <r>
      <rPr>
        <i/>
        <sz val="15"/>
        <rFont val="Calibri"/>
        <family val="2"/>
      </rPr>
      <t>Scinax peixotoi)</t>
    </r>
    <r>
      <rPr>
        <sz val="15"/>
        <rFont val="Calibri"/>
        <family val="2"/>
      </rPr>
      <t xml:space="preserve"> </t>
    </r>
    <r>
      <rPr>
        <strike/>
        <sz val="15"/>
        <color indexed="8"/>
        <rFont val="Calibri"/>
        <family val="2"/>
      </rPr>
      <t/>
    </r>
  </si>
  <si>
    <r>
      <t xml:space="preserve">7.10. Levantamento do estado sanitário de anfíbios, répteis e aves na ARIE Ilhas da Queimada Pequena e Queimada Grande (Passeriformes), ESEC Tupinambás e Ilha dos Alcatrazes (aves marinhas).  </t>
    </r>
    <r>
      <rPr>
        <sz val="15"/>
        <color indexed="10"/>
        <rFont val="Calibri"/>
        <family val="2"/>
      </rPr>
      <t>(VER REPROGRAMAÇÃO)</t>
    </r>
  </si>
  <si>
    <r>
      <t xml:space="preserve">Márcio Martins (USP), Ricardo Sawaya (Instituto Butantan), Otávio Marques (Instituto Butantan), Leôncio Lima (RAN/ICMBio), Ivan Amaral (RAN/ICMBio), José Henrique Becker (TAMAR-Ubatuba/ICMBio), Fausto Campos (Instituto Florestal/SMA - SP e SDLB), Célio Haddad (UNESP - Rio Claro), Elmer Alexander (FMVZ - USP), Marcelo Labruna (FMVZ - USP) Eliana Matushima (FMVZ - USP) Cátia Dejuste (FMVZ – USP). </t>
    </r>
    <r>
      <rPr>
        <sz val="15"/>
        <color indexed="10"/>
        <rFont val="Calibri"/>
        <family val="2"/>
      </rPr>
      <t>(VER REPROGRAMAÇÃO)</t>
    </r>
    <r>
      <rPr>
        <sz val="15"/>
        <color indexed="8"/>
        <rFont val="Calibri"/>
        <family val="2"/>
      </rPr>
      <t xml:space="preserve"> </t>
    </r>
  </si>
  <si>
    <t xml:space="preserve">
Otávio Marques (Instituto Butantan), Breno Damasceno (CEAM Galápagos), Karina Kasperoviczus (Instituto Butantan), Selma Santos (Instituto Butantan),
 Carlos Abrahão (RAN/ICMBio), Airton Lourenço (CAVAP/UNESP) e  Rogerio Zacariotti (UNICSUL)</t>
  </si>
  <si>
    <t xml:space="preserve">Fazer o levantamento do estado sanitário de anfíbios, répteis e aves na ARIE Ilhas da Queimada Pequena e Queimada Grande (Passeriformes), ESEC Tupinambás e Ilha dos Alcatrazes (aves marinhas). </t>
  </si>
  <si>
    <r>
      <t xml:space="preserve">Marli Penteado (ESEC Tupinambás/ICMBio). </t>
    </r>
    <r>
      <rPr>
        <sz val="15"/>
        <color indexed="10"/>
        <rFont val="Calibri"/>
        <family val="2"/>
      </rPr>
      <t xml:space="preserve">(VER REPROGRAMAÇÃO) </t>
    </r>
  </si>
  <si>
    <r>
      <t>Marinha do Brasil, Jaci (Instituto Astronômico e Geofísico da USP – IAG), Coordenador de plano de manejo/DIREP/ICMBio, DIPLAN/ICMBio, Rogério Zacariotti (UNICSUL) e Murilo Rodrigues (Instituto Butantan), Jacyra Ramos Soares, (Instituto Astronômico e Geofísico da USP – IAG), Amauri Oliveira (IAG/USP), Wilson Lima (ARIE Ilhas da Queimada Pequena e Queimada Grande/ICMBio).</t>
    </r>
    <r>
      <rPr>
        <sz val="15"/>
        <color indexed="10"/>
        <rFont val="Calibri"/>
        <family val="2"/>
      </rPr>
      <t xml:space="preserve"> (VER REPROGRAMAÇÃO) </t>
    </r>
  </si>
  <si>
    <r>
      <t xml:space="preserve">500.000,00 </t>
    </r>
    <r>
      <rPr>
        <sz val="15"/>
        <color indexed="10"/>
        <rFont val="Calibri"/>
        <family val="2"/>
      </rPr>
      <t xml:space="preserve">(VER REPROG) </t>
    </r>
  </si>
  <si>
    <t>Kelen Leite( ESEC Tupinambás/ ICMBio), Carlos Abrahão (RAN/ICMBio) e Breno Damasceno (CEAM Galápagos)</t>
  </si>
  <si>
    <t>7.12. Caracterizar as pescarias na região da ARIE Ilhas da Queimada Pequena e  Queimada Grande e ESEC Tupinambás, detalhando as características da frota pesqueira, petrechos utilizados e espécies-alvo.</t>
  </si>
  <si>
    <t xml:space="preserve">Dez. 2012 </t>
  </si>
  <si>
    <r>
      <t xml:space="preserve">Alteração sugerida incorporada à norma. </t>
    </r>
    <r>
      <rPr>
        <sz val="15"/>
        <color indexed="10"/>
        <rFont val="Calibri"/>
        <family val="2"/>
      </rPr>
      <t>(VER REPROGRAMAÇÃO)</t>
    </r>
  </si>
  <si>
    <r>
      <t>Marcos Zinezzi (Marinha do Brasil).</t>
    </r>
    <r>
      <rPr>
        <sz val="15"/>
        <color indexed="10"/>
        <rFont val="Calibri"/>
        <family val="2"/>
      </rPr>
      <t>VER REPROGRAMAÇÃO)</t>
    </r>
  </si>
  <si>
    <t>Marinha repassa as autorizações de acesso à área DELTA para análise da ESEC.</t>
  </si>
  <si>
    <t>Autorizações de acesso à área DELTA repassadas para análise da ESEC.</t>
  </si>
  <si>
    <t>Marcos Zinezzi (Marinha do Brasil) e Grupo de Trabalho interministerial (MMA e Ministério da Defesa).</t>
  </si>
  <si>
    <t xml:space="preserve">Ação em andamento. FNMA abriu edital em 2012 para ações de PANs. </t>
  </si>
  <si>
    <r>
      <t xml:space="preserve">8. Estabelecer população </t>
    </r>
    <r>
      <rPr>
        <i/>
        <sz val="15"/>
        <rFont val="Calibri"/>
        <family val="2"/>
      </rPr>
      <t>ex situ</t>
    </r>
    <r>
      <rPr>
        <sz val="15"/>
        <rFont val="Calibri"/>
        <family val="2"/>
      </rPr>
      <t xml:space="preserve"> geneticamente viável e saudável, das espécies endêmicas e/ou ameaçadas de extinção de répteis terrestres das ilhas da Queimada Grande e dos Alcatrazes.
</t>
    </r>
  </si>
  <si>
    <r>
      <t xml:space="preserve">8.1.   Estabelecer uma criação piloto </t>
    </r>
    <r>
      <rPr>
        <i/>
        <sz val="15"/>
        <color indexed="8"/>
        <rFont val="Calibri"/>
        <family val="2"/>
      </rPr>
      <t xml:space="preserve">ex situ </t>
    </r>
    <r>
      <rPr>
        <sz val="15"/>
        <color indexed="8"/>
        <rFont val="Calibri"/>
        <family val="2"/>
      </rPr>
      <t xml:space="preserve">de </t>
    </r>
    <r>
      <rPr>
        <i/>
        <sz val="15"/>
        <color indexed="8"/>
        <rFont val="Calibri"/>
        <family val="2"/>
      </rPr>
      <t xml:space="preserve">Bothrops insularis </t>
    </r>
    <r>
      <rPr>
        <sz val="15"/>
        <color indexed="8"/>
        <rFont val="Calibri"/>
        <family val="2"/>
      </rPr>
      <t xml:space="preserve">e </t>
    </r>
    <r>
      <rPr>
        <i/>
        <sz val="15"/>
        <color indexed="8"/>
        <rFont val="Calibri"/>
        <family val="2"/>
      </rPr>
      <t>B. alcatra</t>
    </r>
    <r>
      <rPr>
        <sz val="15"/>
        <color indexed="8"/>
        <rFont val="Calibri"/>
        <family val="2"/>
      </rPr>
      <t xml:space="preserve">z, voltada para a consolidação de técnicas de manejo e sucesso reprodutivo em cativeiro. </t>
    </r>
    <r>
      <rPr>
        <sz val="15"/>
        <color indexed="10"/>
        <rFont val="Calibri"/>
        <family val="2"/>
      </rPr>
      <t>(VER REPROGRAMAÇÃO)</t>
    </r>
  </si>
  <si>
    <r>
      <t xml:space="preserve">Criações piloto </t>
    </r>
    <r>
      <rPr>
        <i/>
        <sz val="15"/>
        <color indexed="8"/>
        <rFont val="Calibri"/>
        <family val="2"/>
      </rPr>
      <t>ex-situ</t>
    </r>
    <r>
      <rPr>
        <sz val="15"/>
        <color indexed="8"/>
        <rFont val="Calibri"/>
        <family val="2"/>
      </rPr>
      <t xml:space="preserve"> estabelecidas. </t>
    </r>
  </si>
  <si>
    <r>
      <t xml:space="preserve">Rogério Zacariotti (UNICSUL). </t>
    </r>
    <r>
      <rPr>
        <sz val="15"/>
        <color indexed="10"/>
        <rFont val="Calibri"/>
        <family val="2"/>
      </rPr>
      <t>(VER REPROGRAMAÇÃO)</t>
    </r>
  </si>
  <si>
    <r>
      <t xml:space="preserve">Ricardo Sawaya (Instituto Butantan), Selma Santos (Instituto Butantan),Otávio Marques (Instituto Butantan), Cibeli Lisboa (Zoológico de São Paulo), Marcelo Gomes (Zoológico de São Bernardo do Campo - SP), Denis Andrade (UNESP - Rio Claro), Augusto Abe (UNESP - Rio Claro), IBAMA – SP, Anibal Melgarejo (Vital Brasil), Don Boyer (Zoológico de San Diego-EUA). </t>
    </r>
    <r>
      <rPr>
        <sz val="15"/>
        <color indexed="10"/>
        <rFont val="Calibri"/>
        <family val="2"/>
      </rPr>
      <t>(VER REPROGRAMAÇÃO)</t>
    </r>
  </si>
  <si>
    <r>
      <t xml:space="preserve">Criação piloto ex situ de </t>
    </r>
    <r>
      <rPr>
        <i/>
        <sz val="15"/>
        <color indexed="8"/>
        <rFont val="Calibri"/>
        <family val="2"/>
      </rPr>
      <t xml:space="preserve">B. insularis </t>
    </r>
    <r>
      <rPr>
        <sz val="15"/>
        <color indexed="8"/>
        <rFont val="Calibri"/>
        <family val="2"/>
      </rPr>
      <t>estabelecida.</t>
    </r>
  </si>
  <si>
    <t>Carlos Azevedo (ARIE Ilhas da Queimada Pequena e Queimada Grande/ICMBio), Otávio Marques (Instituto Butantan) e Selma Santos (Instituto Butantan)</t>
  </si>
  <si>
    <r>
      <t xml:space="preserve">No relatório do Instituto Vital Brazil foi relatado 5 indivíduos de </t>
    </r>
    <r>
      <rPr>
        <i/>
        <sz val="15"/>
        <color indexed="8"/>
        <rFont val="Calibri"/>
        <family val="2"/>
      </rPr>
      <t xml:space="preserve">B. isularis </t>
    </r>
    <r>
      <rPr>
        <sz val="15"/>
        <color indexed="8"/>
        <rFont val="Calibri"/>
        <family val="2"/>
      </rPr>
      <t>(Carlos Azevedo).</t>
    </r>
  </si>
  <si>
    <t>Pessoal, na ação indicamos 1 criação piloto e sugerimos a correçao do produto, no entanto,  na prática, temos 3. Sendo assim sugiro, corrigirmos a ação, o produto e considerarmos como produto alcançado as cirações da UNICSUL e do IVB, o que acham????</t>
  </si>
  <si>
    <r>
      <t xml:space="preserve"> Estabelecer </t>
    </r>
    <r>
      <rPr>
        <b/>
        <strike/>
        <sz val="15"/>
        <color indexed="10"/>
        <rFont val="Calibri"/>
        <family val="2"/>
      </rPr>
      <t xml:space="preserve">uma </t>
    </r>
    <r>
      <rPr>
        <sz val="15"/>
        <rFont val="Calibri"/>
        <family val="2"/>
      </rPr>
      <t xml:space="preserve">criação piloto ex situ de </t>
    </r>
    <r>
      <rPr>
        <i/>
        <sz val="15"/>
        <rFont val="Calibri"/>
        <family val="2"/>
      </rPr>
      <t>Bothrops insularis</t>
    </r>
    <r>
      <rPr>
        <sz val="15"/>
        <rFont val="Calibri"/>
        <family val="2"/>
      </rPr>
      <t xml:space="preserve"> e </t>
    </r>
    <r>
      <rPr>
        <i/>
        <sz val="15"/>
        <rFont val="Calibri"/>
        <family val="2"/>
      </rPr>
      <t>B. alcatraz</t>
    </r>
    <r>
      <rPr>
        <sz val="15"/>
        <rFont val="Calibri"/>
        <family val="2"/>
      </rPr>
      <t xml:space="preserve">, voltada para a consolidação de técnicas de manejo e reprodução em cativeiro. 
</t>
    </r>
  </si>
  <si>
    <t>Selma Santos (Instituto Butantan)</t>
  </si>
  <si>
    <r>
      <t xml:space="preserve">8.2.  Estabelecer protocolos de manejo </t>
    </r>
    <r>
      <rPr>
        <i/>
        <sz val="15"/>
        <color indexed="8"/>
        <rFont val="Calibri"/>
        <family val="2"/>
      </rPr>
      <t>ex situ</t>
    </r>
    <r>
      <rPr>
        <sz val="15"/>
        <color indexed="8"/>
        <rFont val="Calibri"/>
        <family val="2"/>
      </rPr>
      <t xml:space="preserve"> para </t>
    </r>
    <r>
      <rPr>
        <i/>
        <sz val="15"/>
        <color indexed="8"/>
        <rFont val="Calibri"/>
        <family val="2"/>
      </rPr>
      <t xml:space="preserve">Bothrops insularis </t>
    </r>
    <r>
      <rPr>
        <sz val="15"/>
        <color indexed="8"/>
        <rFont val="Calibri"/>
        <family val="2"/>
      </rPr>
      <t xml:space="preserve">e </t>
    </r>
    <r>
      <rPr>
        <i/>
        <sz val="15"/>
        <color indexed="8"/>
        <rFont val="Calibri"/>
        <family val="2"/>
      </rPr>
      <t>B. alcatraz</t>
    </r>
    <r>
      <rPr>
        <sz val="15"/>
        <color indexed="8"/>
        <rFont val="Calibri"/>
        <family val="2"/>
      </rPr>
      <t>.</t>
    </r>
  </si>
  <si>
    <r>
      <t xml:space="preserve">Rogério Zacariotti (UNICSUL). </t>
    </r>
    <r>
      <rPr>
        <sz val="15"/>
        <color indexed="10"/>
        <rFont val="Calibri"/>
        <family val="2"/>
      </rPr>
      <t>(VER REPROG)</t>
    </r>
  </si>
  <si>
    <r>
      <t xml:space="preserve">Ricardo Sawaya (Instituto Butantan), Selma Santos (Instituto Butantan), Otávio Marques (Instituto Butantan), Cybele Lisboa (Zôo de SP), Denis Andrade (UNESP-RC), Augusto Abe (UNESP-RC), Don Boyer (Zoológico de San Diego-EUA), Marcelo Gomes (Zôo São Bernardo do Campo – SP). </t>
    </r>
    <r>
      <rPr>
        <sz val="15"/>
        <color indexed="10"/>
        <rFont val="Calibri"/>
        <family val="2"/>
      </rPr>
      <t>(VER REPROGRAMAÇÃO)</t>
    </r>
  </si>
  <si>
    <t>Otávio Marques (Instituto Butantan) e Selma Santos (Instituto Butantan) e  Airton Lourenço (CEVAP/UNESP)</t>
  </si>
  <si>
    <r>
      <t xml:space="preserve">8.3. Estabelecer populações </t>
    </r>
    <r>
      <rPr>
        <i/>
        <sz val="15"/>
        <color indexed="8"/>
        <rFont val="Calibri"/>
        <family val="2"/>
      </rPr>
      <t xml:space="preserve">ex situ </t>
    </r>
    <r>
      <rPr>
        <sz val="15"/>
        <color indexed="8"/>
        <rFont val="Calibri"/>
        <family val="2"/>
      </rPr>
      <t xml:space="preserve">viáveis de </t>
    </r>
    <r>
      <rPr>
        <i/>
        <sz val="15"/>
        <color indexed="8"/>
        <rFont val="Calibri"/>
        <family val="2"/>
      </rPr>
      <t xml:space="preserve">Bothrops insularis </t>
    </r>
    <r>
      <rPr>
        <sz val="15"/>
        <color indexed="8"/>
        <rFont val="Calibri"/>
        <family val="2"/>
      </rPr>
      <t xml:space="preserve">e </t>
    </r>
    <r>
      <rPr>
        <i/>
        <sz val="15"/>
        <color indexed="8"/>
        <rFont val="Calibri"/>
        <family val="2"/>
      </rPr>
      <t>B. alcatraz</t>
    </r>
    <r>
      <rPr>
        <sz val="15"/>
        <color indexed="8"/>
        <rFont val="Calibri"/>
        <family val="2"/>
      </rPr>
      <t xml:space="preserve"> em criadouros legalizados na região sudeste do Brasil. </t>
    </r>
  </si>
  <si>
    <r>
      <t xml:space="preserve">Populações </t>
    </r>
    <r>
      <rPr>
        <i/>
        <sz val="15"/>
        <color indexed="8"/>
        <rFont val="Calibri"/>
        <family val="2"/>
      </rPr>
      <t>ex-situ</t>
    </r>
    <r>
      <rPr>
        <sz val="15"/>
        <color indexed="8"/>
        <rFont val="Calibri"/>
        <family val="2"/>
      </rPr>
      <t xml:space="preserve"> viáveis estabelecidas. </t>
    </r>
  </si>
  <si>
    <r>
      <t>Rogério Zacariotti (UNICSUL).</t>
    </r>
    <r>
      <rPr>
        <sz val="15"/>
        <color indexed="10"/>
        <rFont val="Calibri"/>
        <family val="2"/>
      </rPr>
      <t xml:space="preserve"> (VER REPROGRAMAÇÃO)</t>
    </r>
  </si>
  <si>
    <r>
      <t xml:space="preserve">Ricardo Sawaya (Instituto Butantan), Selma Santos (Instituto Butantan), Otávio Marques (Instituto Butantan), Cibeli Lisboa (Zoológico de São Paulo), Marcelo Gomes (Zoológico de São Bernardo do Campo - SP), Denis Andrade (UNESP - Rio Claro), Augusto Abe (UNESP - Rio Claro), IBAMA - SP, José Fontenelle (Orquidário Municipal de Santos), Anibal Melgarejo (Vital Brasil), Don Boyer (Zoológico de San Diego-EUA). </t>
    </r>
    <r>
      <rPr>
        <sz val="15"/>
        <color indexed="10"/>
        <rFont val="Calibri"/>
        <family val="2"/>
      </rPr>
      <t>(VER REPROGRAMAÇÃO)</t>
    </r>
  </si>
  <si>
    <t xml:space="preserve">Otávio Marques (Instituto Butantan) e Selma Santos (Instituto Butantan) </t>
  </si>
  <si>
    <r>
      <t xml:space="preserve">9. Estabelecer população </t>
    </r>
    <r>
      <rPr>
        <i/>
        <sz val="15"/>
        <rFont val="Calibri"/>
        <family val="2"/>
      </rPr>
      <t>ex situ</t>
    </r>
    <r>
      <rPr>
        <sz val="15"/>
        <rFont val="Calibri"/>
        <family val="2"/>
      </rPr>
      <t xml:space="preserve"> geneticamente viável e saudável, das espécies endêmicas e/ou ameaçadas de extinção de anfíbios das Ilhas dos Alcatrazes e da Queimada Grande. 
 </t>
    </r>
  </si>
  <si>
    <r>
      <t xml:space="preserve">Criações piloto </t>
    </r>
    <r>
      <rPr>
        <i/>
        <sz val="15"/>
        <color indexed="8"/>
        <rFont val="Calibri"/>
        <family val="2"/>
      </rPr>
      <t>ex-situ</t>
    </r>
    <r>
      <rPr>
        <sz val="15"/>
        <color indexed="8"/>
        <rFont val="Calibri"/>
        <family val="2"/>
      </rPr>
      <t xml:space="preserve"> estabelecidas (com espécies aparentadas).  </t>
    </r>
  </si>
  <si>
    <r>
      <t xml:space="preserve"> 01/12/2011 </t>
    </r>
    <r>
      <rPr>
        <sz val="15"/>
        <color indexed="10"/>
        <rFont val="Calibri"/>
        <family val="2"/>
      </rPr>
      <t>(VER REPROGRAMAÇÃO)</t>
    </r>
  </si>
  <si>
    <r>
      <t>Rogério Zacariotti (UNICSUL), Ricardo Sawaya (Instituto Butantan), Carlos Giaretti (Instituto Butantan), Carlos Giusepe (Instituto Butantan) Otávio Marques (Instituto Butantan),  Denis Andrade (UNESP - RC), Augusto Abe (UNESP – Rio Claro), Don Boyer (Zôo de San Diego - USA), Marcelo Gomes (Zôo São Bernardo do Campo – SP).</t>
    </r>
    <r>
      <rPr>
        <sz val="15"/>
        <color indexed="10"/>
        <rFont val="Calibri"/>
        <family val="2"/>
      </rPr>
      <t xml:space="preserve"> (VER REPROGRAMAÇÃO)</t>
    </r>
  </si>
  <si>
    <r>
      <t xml:space="preserve">Ainda não há reprodução em cativeiro para </t>
    </r>
    <r>
      <rPr>
        <i/>
        <sz val="15"/>
        <color indexed="8"/>
        <rFont val="Calibri"/>
        <family val="2"/>
      </rPr>
      <t xml:space="preserve">Cycloranphus eleutherodactylus </t>
    </r>
    <r>
      <rPr>
        <sz val="15"/>
        <color indexed="8"/>
        <rFont val="Calibri"/>
        <family val="2"/>
      </rPr>
      <t xml:space="preserve">(aparentada da nova espécie alvo </t>
    </r>
    <r>
      <rPr>
        <i/>
        <sz val="15"/>
        <color indexed="8"/>
        <rFont val="Calibri"/>
        <family val="2"/>
      </rPr>
      <t>C. faustoi)</t>
    </r>
  </si>
  <si>
    <r>
      <t xml:space="preserve"> 9.2. Estabelecer protocolos de manejo </t>
    </r>
    <r>
      <rPr>
        <i/>
        <sz val="15"/>
        <rFont val="Calibri"/>
        <family val="2"/>
      </rPr>
      <t>ex situ</t>
    </r>
    <r>
      <rPr>
        <sz val="15"/>
        <rFont val="Calibri"/>
        <family val="2"/>
      </rPr>
      <t xml:space="preserve"> para anfíbios ameaçados de extinção e/ou endêmicos das Ilhas dos Alcatrazes e da Queimada Grande, utilizando-se primeiramente de espécies aparentadas.</t>
    </r>
  </si>
  <si>
    <r>
      <t xml:space="preserve">protocolos de manejo </t>
    </r>
    <r>
      <rPr>
        <i/>
        <sz val="15"/>
        <color indexed="8"/>
        <rFont val="Calibri"/>
        <family val="2"/>
      </rPr>
      <t>ex situ</t>
    </r>
    <r>
      <rPr>
        <sz val="15"/>
        <color indexed="8"/>
        <rFont val="Calibri"/>
        <family val="2"/>
      </rPr>
      <t xml:space="preserve"> para anfíbios elaborados.</t>
    </r>
  </si>
  <si>
    <r>
      <t xml:space="preserve">Cínthia Brasileiro (UNIFESP-Diadema), Ricardo Sawaya (Instituto Butantan), Carlos Giaretti (Instituto Butantan), Carlos Giusepe (Instituto Butantan) Otávio Marques (Instituto Butantan),  Denis Andrade (UNESP - RC), Augusto Abe (UNESP – Rio Claro), Don Boyer (Zôo de San Diego - USA), Marcelo Gomes (Zôo São Bernardo do Campo – SP).  </t>
    </r>
    <r>
      <rPr>
        <sz val="15"/>
        <color indexed="10"/>
        <rFont val="Calibri"/>
        <family val="2"/>
      </rPr>
      <t>(VER REPROGRAMAÇÃO)</t>
    </r>
  </si>
  <si>
    <r>
      <t xml:space="preserve">Cínthia Brasileiro (UNIFESP-Diadema), Ricardo Sawaya (Instituto Butantan), Carlos Giaretti (Instituto Butantan), Carlos Giusepe (Instituto Butantan) Otávio Marques (Instituto Butantan),  Denis Andrade (UNESP - RC), Augusto Abe (UNESP – Rio Claro), Don Boyer (Zôo de San Diego - USA), Marcelo Gomes (Zôo São Bernardo do Campo – SP). </t>
    </r>
    <r>
      <rPr>
        <sz val="15"/>
        <color indexed="10"/>
        <rFont val="Calibri"/>
        <family val="2"/>
      </rPr>
      <t>OUTROS????</t>
    </r>
  </si>
  <si>
    <r>
      <t xml:space="preserve">9.3.  Estabelecer criações </t>
    </r>
    <r>
      <rPr>
        <i/>
        <sz val="15"/>
        <rFont val="Calibri"/>
        <family val="2"/>
      </rPr>
      <t>ex situ</t>
    </r>
    <r>
      <rPr>
        <sz val="15"/>
        <rFont val="Calibri"/>
        <family val="2"/>
      </rPr>
      <t xml:space="preserve"> piloto das espécies de anfíbios ameaçados de extinção e/ou endêmicos das ilhas dos Alcatrazes e da Queimada Grande.  </t>
    </r>
  </si>
  <si>
    <r>
      <t xml:space="preserve">01/12/2013 </t>
    </r>
    <r>
      <rPr>
        <sz val="15"/>
        <color indexed="10"/>
        <rFont val="Calibri"/>
        <family val="2"/>
      </rPr>
      <t>(VER REPROGRAMAÇÃO)</t>
    </r>
  </si>
  <si>
    <r>
      <t xml:space="preserve">Rogério Zacariotti (UNICSUL), Carlos Giaretti (Instituto Butantan), Carlos Giusepe (Instituto Butantan), Ricardo Sawaya (Instituto Butantan), Otávio Marques (Instituto Butantan), Cybele Lisboa (Zôo de SP), Denis Andrade (UNESP – Rio Claro), Augusto Abe (UNESP – Rio Claro), Don Boyer (Zôo de San Diego - USA), Marcelo Gomes (Zôo São Bernardo do Campo – SP). </t>
    </r>
    <r>
      <rPr>
        <sz val="15"/>
        <color indexed="10"/>
        <rFont val="Calibri"/>
        <family val="2"/>
      </rPr>
      <t>(VER REPROGRAMAÇÃO)</t>
    </r>
  </si>
  <si>
    <t>Carlos Abrahão (RAN/ICMBio) e Cybele Lisboa (Zoológico de São Paulo)</t>
  </si>
  <si>
    <r>
      <t xml:space="preserve">Rogério Zacariotti (UNICSUL), Carlos Giaretti (Instituto Butantan), Carlos Giusepe (Instituto Butantan), Ricardo Sawaya (Instituto Butantan), Otávio Marques (Instituto Butantan), Cybele Lisboa (Zôo de SP), Denis Andrade (UNESP – Rio Claro), Augusto Abe (UNESP – Rio Claro), Don Boyer (Zôo de San Diego - USA), Marcelo Gomes (Zôo São Bernardo do Campo – SP). </t>
    </r>
    <r>
      <rPr>
        <sz val="15"/>
        <color indexed="10"/>
        <rFont val="Calibri"/>
        <family val="2"/>
      </rPr>
      <t>OUTROS????</t>
    </r>
  </si>
  <si>
    <r>
      <t xml:space="preserve">9.4. Estabelecer populações </t>
    </r>
    <r>
      <rPr>
        <i/>
        <sz val="15"/>
        <rFont val="Calibri"/>
        <family val="2"/>
      </rPr>
      <t>ex situ</t>
    </r>
    <r>
      <rPr>
        <sz val="15"/>
        <rFont val="Calibri"/>
        <family val="2"/>
      </rPr>
      <t xml:space="preserve"> viáveis de anfíbios endêmicos e/ou ameaçados de extinção das Ilhas dos Alcatrazes e da Queimada Grande, em criadouros legalizados na região sudeste do Brasil.</t>
    </r>
  </si>
  <si>
    <r>
      <t xml:space="preserve">Rogério Zacariotti (UNICSUL), Carlos Giaretti (Instituto Butantan), Carlos Giusepe (Instituto Butantan), Ricardo Sawaya (Instituto Butantan), Otávio Marques (Instituto Butantan), Cybele Lisboa (Zôo de SP), Denis Andrade (UNESP – Rio Claro), Augusto Abe (UNESP - Rio Claro), Don Boyer (Zôo de San Diego - USA), Marcelo Gomes (Zôo São Bernardo do Campo – SP). </t>
    </r>
    <r>
      <rPr>
        <sz val="15"/>
        <color indexed="10"/>
        <rFont val="Calibri"/>
        <family val="2"/>
      </rPr>
      <t>(VER REPROGRAMAÇÃO)</t>
    </r>
  </si>
  <si>
    <t xml:space="preserve">10. Implantar projeto de recuperação de áreas degradadas.
</t>
  </si>
  <si>
    <r>
      <t xml:space="preserve">mar/2012 </t>
    </r>
    <r>
      <rPr>
        <sz val="15"/>
        <color indexed="10"/>
        <rFont val="Calibri"/>
        <family val="2"/>
      </rPr>
      <t>(VER REPROGRAMAÇÃO)</t>
    </r>
  </si>
  <si>
    <r>
      <t xml:space="preserve">Cíntia Coimbra (RAN/ICMBio) </t>
    </r>
    <r>
      <rPr>
        <sz val="15"/>
        <color indexed="10"/>
        <rFont val="Calibri"/>
        <family val="2"/>
      </rPr>
      <t>(VER REPROGRAMAÇÃO)</t>
    </r>
  </si>
  <si>
    <r>
      <t xml:space="preserve">Wilson Lima (ARIE Ilhas da Queimada Pequena e Queimada Grande/ICMBio), Marcos Zinezzi (Marinha do Brasil), Osmar Correa (ESEC Tupinambás/ICMBio), Marli Penteado (ESEC Tupinambás/ICMBio), Daniela Bertani (Instituto Florestal), Vânia Pivello (USP), Ricardo Rodrigues (ESALQ - USP), Silvia  Ziller (Programa Global de Espécies Invasoras – GISP). </t>
    </r>
    <r>
      <rPr>
        <sz val="15"/>
        <color indexed="10"/>
        <rFont val="Calibri"/>
        <family val="2"/>
      </rPr>
      <t>(VER REPROGRAMAÇÃO)</t>
    </r>
  </si>
  <si>
    <t>Cintia Coimbra (RAN/ICMBio)
Bruno Damasceno (CEAM Galápagos) e  Adriana Magalhães (ARIE Ilhas da Queimada Pequena e Queimada Grande)</t>
  </si>
  <si>
    <r>
      <t xml:space="preserve">Verificar se ocorreu esse levantamento no Plano de Manejo da ESEC.
</t>
    </r>
    <r>
      <rPr>
        <b/>
        <sz val="15"/>
        <color indexed="10"/>
        <rFont val="Calibri"/>
        <family val="2"/>
      </rPr>
      <t>(KELEN OU GERALDO)</t>
    </r>
  </si>
  <si>
    <r>
      <t xml:space="preserve"> Marli Penteado (ESEC Tupinambás/ICMBio)</t>
    </r>
    <r>
      <rPr>
        <sz val="15"/>
        <color indexed="10"/>
        <rFont val="Calibri"/>
        <family val="2"/>
      </rPr>
      <t xml:space="preserve">.(VER REPROGRAMAÇÃO) </t>
    </r>
    <r>
      <rPr>
        <b/>
        <sz val="15"/>
        <color indexed="10"/>
        <rFont val="Calibri"/>
        <family val="2"/>
      </rPr>
      <t>ESQUECEMOS DE SUGERIR UM NOVO ARTICULADOR</t>
    </r>
  </si>
  <si>
    <r>
      <t>Wilson Lima (ARIE Ilhas da Queimada Pequena e Queimada Grande/ICMBio), Lúcia Guaraldo (ESEC dos Tupiniquins), Marcos Zinezzi (Marinha do Brasil), Daniela Bertani (Instituto Florestal), Vânia Pivello (USP), Ricardo Rodrigues (ESALQ – USP).</t>
    </r>
    <r>
      <rPr>
        <sz val="15"/>
        <color indexed="10"/>
        <rFont val="Calibri"/>
        <family val="2"/>
      </rPr>
      <t xml:space="preserve"> (VER REPROGRAMAÇÃO)</t>
    </r>
  </si>
  <si>
    <t>Geraldo Ottoni (ESEC Tupinambás) e Adriana Magalhães (ARIE Ilhas da Queimada Pequena e Queimada Grande)</t>
  </si>
  <si>
    <t>SUGESTÃO: Geraldo ou Adriana, talvaz o mais aproriado seja o Geraldo, pois na Arie ainda vamos avaliar se é necessário um PRAD....</t>
  </si>
  <si>
    <r>
      <t xml:space="preserve">Wilson Lima (ARIE Ilhas da Queimada Pequena e Queimada Grande/ICMBio), Lúcia Guaraldo (ESEC dos Tupiniquins), Marcos Zinezzi (Marinha do Brasil), Daniela Bertani (Instituto Florestal), Vânia Pivello (USP), Ricardo Rodrigues (ESALQ – USP). </t>
    </r>
    <r>
      <rPr>
        <sz val="15"/>
        <color indexed="10"/>
        <rFont val="Calibri"/>
        <family val="2"/>
      </rPr>
      <t>OUTROS???</t>
    </r>
  </si>
  <si>
    <t xml:space="preserve">11.   Elaborar e implementar programa de informação e educação ambiental. 
</t>
  </si>
  <si>
    <r>
      <t xml:space="preserve">11.1. Criar um programa de Educação Ambiental que integre as diversas ações educativas, focando na preservação das espécies insulares ameaçadas de extinção e endêmicas. </t>
    </r>
    <r>
      <rPr>
        <sz val="15"/>
        <color indexed="10"/>
        <rFont val="Calibri"/>
        <family val="2"/>
      </rPr>
      <t>(VER REPROGRAMAÇÃO)</t>
    </r>
  </si>
  <si>
    <r>
      <t xml:space="preserve">Programa elaborado. </t>
    </r>
    <r>
      <rPr>
        <sz val="15"/>
        <color indexed="10"/>
        <rFont val="Calibri"/>
        <family val="2"/>
      </rPr>
      <t>(VER REPROGRAMAÇÃO)</t>
    </r>
  </si>
  <si>
    <r>
      <t xml:space="preserve">JUN/2012 </t>
    </r>
    <r>
      <rPr>
        <sz val="15"/>
        <color indexed="10"/>
        <rFont val="Calibri"/>
        <family val="2"/>
      </rPr>
      <t>(VER REPROGRAMAÇÃO)</t>
    </r>
  </si>
  <si>
    <r>
      <t>Luís Alfredo (RAN/ICMBio).</t>
    </r>
    <r>
      <rPr>
        <sz val="15"/>
        <color indexed="10"/>
        <rFont val="Calibri"/>
        <family val="2"/>
      </rPr>
      <t xml:space="preserve"> (VER REPROGRAMAÇÃO)</t>
    </r>
  </si>
  <si>
    <r>
      <t>Wilson Lima (ARIE Ilhas da Queimada Pequena e Queimada Grande/ICMBio), Marli Penteado (ESEC Tupinambás/ICMBio), Osmar Correa (ESEC Tupinambás/ICMBio), Lúcia Guaraldo (ESEC dos Tupiniquins/ICMBio), Alessandra Bizerra (Instituto Butantan), Rogério Zacariotti (UNICSUL), Otávio Marques (Instituto Butantan), Nilza Barbosa (RAN/ICMBio).</t>
    </r>
    <r>
      <rPr>
        <sz val="15"/>
        <color indexed="10"/>
        <rFont val="Calibri"/>
        <family val="2"/>
      </rPr>
      <t xml:space="preserve"> (VER REPROGRAMAÇÃO)</t>
    </r>
  </si>
  <si>
    <t>Luis Alfredo (RAN/ICMBio), Adriana Magalhães (ARIE Ilhas da Queimada Pequena e Queimada Grande) e Carlos Azevedo Adriana Magalhães (ARIE Ilhas da Queimada Pequena e Queimada Grande)</t>
  </si>
  <si>
    <t>CEAM Galápagos tem um projeto elaborado e existe a possibilidade de agregar com o programa a ser proposto na ARIE (Breno)
Sugere-se promover uma reunião no Butantan para discutir os programas (Otávio).</t>
  </si>
  <si>
    <t>Programa de educação ambiental implementado na ARIE.
Programa de educação ambiental implementado na ESEC. Relatórios anuais.</t>
  </si>
  <si>
    <t>Adriana Magalhães (AREI Ilhas da Queimada Pequena e Queimada Grande/ICMBio)</t>
  </si>
  <si>
    <r>
      <t xml:space="preserve">Wilson Lima (ARIE Ilhas da Queimada Pequena e Queimada Grande/ICMBio), Marli Penteado (ESEC Tupinambás/ICMBio), Osmar Correa (ESEC Tupinambás/ICMBio), Lúcia Guaraldo (ESEC dos Tupiniquins/ICMBio), Alessandra Bizerra (Instituto Butantan), Rogério Zacariotti (UNICSUL), Otávio Marques (Instituto Butantan), Nilza Barbosa (RAN/ICMBio), Luís Alfredo (RAN/ICMBio), Carlos Azevedo (AREI Ilhas da Queimada Pequena e Queimada Grande/ICMBio) Nilza Barbosa (RAN/ICMBio),  Breno Damasceno (CEAM Galápagos), Érika </t>
    </r>
    <r>
      <rPr>
        <sz val="15"/>
        <color indexed="10"/>
        <rFont val="Calibri"/>
        <family val="2"/>
      </rPr>
      <t>???????</t>
    </r>
    <r>
      <rPr>
        <sz val="15"/>
        <color indexed="8"/>
        <rFont val="Calibri"/>
        <family val="2"/>
      </rPr>
      <t xml:space="preserve"> (Museu Biológico do Instituto Butantan) e Giuseppe </t>
    </r>
    <r>
      <rPr>
        <sz val="15"/>
        <color indexed="10"/>
        <rFont val="Calibri"/>
        <family val="2"/>
      </rPr>
      <t>??????(</t>
    </r>
    <r>
      <rPr>
        <sz val="15"/>
        <color indexed="8"/>
        <rFont val="Calibri"/>
        <family val="2"/>
      </rPr>
      <t xml:space="preserve">Museu Biológico do Instituto Butantan), Kelen Leite ( ESEC Tupinambás), Geraldo Ottoni (ESEC Tupinambás), Edelcio Muscat (Estação Ecológica DACNIS), </t>
    </r>
    <r>
      <rPr>
        <sz val="15"/>
        <color indexed="10"/>
        <rFont val="Calibri"/>
        <family val="2"/>
      </rPr>
      <t>OUTROS???</t>
    </r>
  </si>
  <si>
    <r>
      <t xml:space="preserve">dez/2011 (contínuo) </t>
    </r>
    <r>
      <rPr>
        <sz val="15"/>
        <color indexed="10"/>
        <rFont val="Calibri"/>
        <family val="2"/>
      </rPr>
      <t>(VER REPROGRAMAÇÃO)</t>
    </r>
  </si>
  <si>
    <r>
      <t xml:space="preserve">Nilza Barbosa (RAN/ICMBio) </t>
    </r>
    <r>
      <rPr>
        <sz val="15"/>
        <color indexed="10"/>
        <rFont val="Calibri"/>
        <family val="2"/>
      </rPr>
      <t>(VER REPROGRAMAÇÃO)</t>
    </r>
  </si>
  <si>
    <r>
      <t xml:space="preserve">Glaura Cardoso (RAN/ICMBio), Antônio Sampaio (RAN/ICMBio), Luís Alfredo (RAN/ICMBio), Fausto Campos (Instituto Florestal/SMA - SP e SDLB), Wilson Lima (ARIE Ilhas da Queimada Pequena e Queimada Grande/ICMBio),  Marli Penteado (ESEC Tupinambás/ICMBio), Osmar Correa (ESEC Tupinambás/ICMBio), Lúcia Guaraldo (ESEC dos Tupiniquins/ICMBio),  Vanessa Schwarz de Almeida (ONG Ambiental Brasil), Colônia de Pescadores Z13, Secretaria de Educação, FUNAI, Fundação Bradesco) e outras instituições. </t>
    </r>
    <r>
      <rPr>
        <sz val="15"/>
        <color indexed="10"/>
        <rFont val="Calibri"/>
        <family val="2"/>
      </rPr>
      <t>(VER REPROGRAMAÇÃO)</t>
    </r>
  </si>
  <si>
    <r>
      <t xml:space="preserve">Ação em andamento. I Seminário de Educação Ambiental das Unidades de Conservação do Litoral Norte de São Paulo,  foi realizado nos dias 04 e 05 de </t>
    </r>
    <r>
      <rPr>
        <b/>
        <sz val="15"/>
        <rFont val="Calibri"/>
        <family val="2"/>
      </rPr>
      <t xml:space="preserve">junho de 2013 </t>
    </r>
    <r>
      <rPr>
        <sz val="15"/>
        <rFont val="Calibri"/>
        <family val="2"/>
      </rPr>
      <t>(16h de duração)</t>
    </r>
    <r>
      <rPr>
        <b/>
        <sz val="15"/>
        <rFont val="Calibri"/>
        <family val="2"/>
      </rPr>
      <t>,</t>
    </r>
    <r>
      <rPr>
        <sz val="15"/>
        <rFont val="Calibri"/>
        <family val="2"/>
      </rPr>
      <t xml:space="preserve"> para educadores multiplicadores da rede municipal e estadual dos municípios da região, com a  colaboração técnica e financeira do RAN e Petrobrás, e organização da ESEC Tupinambás (Luís)
Na ARIE não houve cursos de capacitação (Adriana)</t>
    </r>
  </si>
  <si>
    <t>Luis Alfredo (RAN/ICMBio) e Adriana Magalhães (AREI Ilhas da Queimada Pequena e Queimada Grande/ICMBio)</t>
  </si>
  <si>
    <t>11.3.Orientar as  marinas dos municípios costeiros sobre o respeito às normas e restrições de acesso a ARIE Ilhas da Queimada Pequena e Queimada Grande e ESEC Tupinambás.</t>
  </si>
  <si>
    <r>
      <t xml:space="preserve">Normas incorporadas na certificação. </t>
    </r>
    <r>
      <rPr>
        <sz val="15"/>
        <color indexed="10"/>
        <rFont val="Calibri"/>
        <family val="2"/>
      </rPr>
      <t>(VER REPROGRAMAÇÃO)</t>
    </r>
  </si>
  <si>
    <r>
      <t xml:space="preserve">Dez/2011(contínuo) </t>
    </r>
    <r>
      <rPr>
        <sz val="15"/>
        <color indexed="10"/>
        <rFont val="Calibri"/>
        <family val="2"/>
      </rPr>
      <t>(VER REPROGRAMAÇÃO)</t>
    </r>
  </si>
  <si>
    <r>
      <t xml:space="preserve">Lúcia Guaraldo (ESEC dos Tupiniquins/ICMBio). </t>
    </r>
    <r>
      <rPr>
        <sz val="15"/>
        <color indexed="10"/>
        <rFont val="Calibri"/>
        <family val="2"/>
      </rPr>
      <t>(VER REPROGRAMAÇÃO)</t>
    </r>
  </si>
  <si>
    <r>
      <t xml:space="preserve">Wilson Lima (ARIE Ilhas da Queimada Pequena e Queimada Grande /ICMBio), Marli Penteado (ESEC Tupinambás/ICMBio), Osmar Corrêa (ESEC Tupinambás/ICMBio), Alcyone (Viva Mar), Prefeitura de Itanhaém, Agência Ambiental de São Paulo, Marcos Campolim (APA Marinha Litoral Centro). </t>
    </r>
    <r>
      <rPr>
        <sz val="15"/>
        <color indexed="10"/>
        <rFont val="Calibri"/>
        <family val="2"/>
      </rPr>
      <t>(VER REPROGRAMAÇÃO)</t>
    </r>
  </si>
  <si>
    <t>Ação executada nas marinas de São Sebastião, Ilhabela, Bertioga e iniciando em Ubatuba (municípios próximos à ESEC Tupinambás)
Na ARIE a ação foi iniciada em 2011 e é contínua.</t>
  </si>
  <si>
    <t>Kelen Leite( ESEC Tupinambás/ ICMBio)
Adriana Magalhães (AREI Ilhas da Queimada Pequena e Queimada Grande/ICMBio)</t>
  </si>
  <si>
    <t>Porcentagem de marinas informadas</t>
  </si>
  <si>
    <r>
      <t xml:space="preserve">Yeda Bataus (RAN/ICMBio). </t>
    </r>
    <r>
      <rPr>
        <sz val="16"/>
        <color indexed="10"/>
        <rFont val="Calibri"/>
        <family val="2"/>
      </rPr>
      <t>(VER REPROGRAMAÇÃO)</t>
    </r>
  </si>
  <si>
    <r>
      <t xml:space="preserve">Laplace Júnior (RAN/ICMBio), Wilson Lima (ARIE Ilhas da Queimada Pequena e Queimada Grande/ICMBio), Marli Penteado (ESEC Tupinambás/ICMBio), Osmar Corrêa (ESEC Tupinambás/ICMBio), Lúcia Guaraldo (E </t>
    </r>
    <r>
      <rPr>
        <sz val="15"/>
        <color indexed="10"/>
        <rFont val="Calibri"/>
        <family val="2"/>
      </rPr>
      <t>(VER REPROGRAMAÇÃO)</t>
    </r>
  </si>
  <si>
    <t>ARIE já solicitou à CTI a criação de um site.
ESEC tem um site através de CTI, porém é preciso de melhorias.</t>
  </si>
  <si>
    <t xml:space="preserve">Prazo vencido antes da conclusão da ação, mas ação foi iniciada. </t>
  </si>
  <si>
    <t>Carlos Azevedo (ESEC Tupinambás) e Adriana Magalhães (AREI Ilhas da Queimada Pequena e Queimada Grande/ICMBio)</t>
  </si>
  <si>
    <t>Carlos Azevedo (ESEC Tupinambás/ICMBio)</t>
  </si>
  <si>
    <r>
      <t>mar/2012 (</t>
    </r>
    <r>
      <rPr>
        <sz val="15"/>
        <color indexed="10"/>
        <rFont val="Calibri"/>
        <family val="2"/>
      </rPr>
      <t>VER REPROGRAMAÇÃO)</t>
    </r>
  </si>
  <si>
    <r>
      <t>Coordenação de sinalização de demarcação (DIUSP/ICMBio), Ricardo Portas (RAN/ICMBio), Wilson Lima (ARIE Ilhas da Queimada Pequena e Queimada Grande/ICMBio), Osmar Corrêa (ESEC Tupinambás/ICMBio), Marcos Zinezzi (Marinha do Brasil), Luís Alfredo (RAN/ICMBio).</t>
    </r>
    <r>
      <rPr>
        <sz val="15"/>
        <color indexed="10"/>
        <rFont val="Calibri"/>
        <family val="2"/>
      </rPr>
      <t xml:space="preserve"> (VER REPROGRAMAÇÃO</t>
    </r>
    <r>
      <rPr>
        <sz val="15"/>
        <color indexed="8"/>
        <rFont val="Calibri"/>
        <family val="2"/>
      </rPr>
      <t>)</t>
    </r>
  </si>
  <si>
    <r>
      <t xml:space="preserve">Ação parcialmente realizada, </t>
    </r>
    <r>
      <rPr>
        <b/>
        <sz val="15"/>
        <rFont val="Calibri"/>
        <family val="2"/>
      </rPr>
      <t xml:space="preserve"> desde 2011,</t>
    </r>
    <r>
      <rPr>
        <sz val="15"/>
        <rFont val="Calibri"/>
        <family val="2"/>
      </rPr>
      <t xml:space="preserve"> o conteúdo informativo, forma (painél e não placa), tamanho,  estrutura, localização de intalação foram definidos pelo RAN, UCs, prefeituras  São Sebastião, Itanhaém, Ubatuba,  Peruíbe/Cananéia e  DNIT.   O layout e a estrutura do painél será o modelo já utilizado pela Prefeitura Municipal de São Sebastião. 
Ação está inserida em projeto do RAN aprovado pela DIBIO para o </t>
    </r>
    <r>
      <rPr>
        <b/>
        <sz val="15"/>
        <rFont val="Calibri"/>
        <family val="2"/>
      </rPr>
      <t>exercício 2013,</t>
    </r>
    <r>
      <rPr>
        <sz val="15"/>
        <rFont val="Calibri"/>
        <family val="2"/>
      </rPr>
      <t xml:space="preserve"> visando a contratação Serviço de concepção artística  para dois tipos de paineis com 12 ilustrações em aquarela, com formato 125x70cm, design e texto
Breno tem um projeto com o layout de uma placa para ser colocada no continente (Praia do Sonho) e disponibiliza o projeto para ser utilizado.</t>
    </r>
  </si>
  <si>
    <t>Kelen Leite( ESEC Tupinambás/ ICMBio)  Yeda Bataus (RAN/ICMBio), Breno Damasceno (CEAM Galápagos)</t>
  </si>
  <si>
    <t>???????</t>
  </si>
  <si>
    <r>
      <t xml:space="preserve">jun/2012 </t>
    </r>
    <r>
      <rPr>
        <sz val="15"/>
        <color indexed="10"/>
        <rFont val="Calibri"/>
        <family val="2"/>
      </rPr>
      <t>(VER REPROGRAMAÇÃO)</t>
    </r>
  </si>
  <si>
    <r>
      <t xml:space="preserve"> Marli Penteado (ESEC Tupinambás/ICMBio). </t>
    </r>
    <r>
      <rPr>
        <sz val="15"/>
        <color indexed="10"/>
        <rFont val="Calibri"/>
        <family val="2"/>
      </rPr>
      <t>(VER REPROGRAMAÇÃO)</t>
    </r>
  </si>
  <si>
    <r>
      <t xml:space="preserve">Coordenação de sinalização de demarcação (DIUSP/ICMBio), Ricardo Portas (RAN/ICMBio), Wilson Lima (ARIE Ilhas da Queimada Pequena e Queimada Grande/ICMBio), Lúcia Guaraldo (ESEC  dos Tupiniquins/ICMBio), Marcos Zinezzi (Marinha do Brasil), Luís Alfredo (RAN/ICMBio). </t>
    </r>
    <r>
      <rPr>
        <sz val="15"/>
        <color indexed="10"/>
        <rFont val="Calibri"/>
        <family val="2"/>
      </rPr>
      <t>(VER REPROGRAMAÇÃO)</t>
    </r>
  </si>
  <si>
    <t>1 placa na ARIE</t>
  </si>
  <si>
    <t>Kelen Leite( ESEC Tupinambás/ ICMBio) e Carlos Azevedo (AREI Ilhas da Queimada Pequena e Queimada Grande/ICMBio)</t>
  </si>
  <si>
    <t xml:space="preserve">12.  Implantar o Termo de compromisso (711000/2008-001/00) entre MMA e Ministério da Defesa, com interveniência do IBAMA, ICMBio e Comando da Marinha do Brasil.
</t>
  </si>
  <si>
    <r>
      <t xml:space="preserve"> 12.1 Implementar o grupo de trabalho (GT) para acompanhar a execução do termo de compromisso (alínea “f” da cláusula quinta). </t>
    </r>
    <r>
      <rPr>
        <sz val="15"/>
        <color indexed="10"/>
        <rFont val="Calibri"/>
        <family val="2"/>
      </rPr>
      <t>(VER REPROGRAMAÇÃO)</t>
    </r>
  </si>
  <si>
    <r>
      <t xml:space="preserve">Grupo de Trabalho implementado </t>
    </r>
    <r>
      <rPr>
        <sz val="15"/>
        <color indexed="10"/>
        <rFont val="Calibri"/>
        <family val="2"/>
      </rPr>
      <t/>
    </r>
  </si>
  <si>
    <t xml:space="preserve">Nov/2010 (contínuo) </t>
  </si>
  <si>
    <t>Desde a 1ª monitoria a Kelen Leite (ESEC Tupinambás/ICMBio) ,  disponibilizou-se  para acompanhar a atuação do GT . (yeda)</t>
  </si>
  <si>
    <t xml:space="preserve">Implementar o grupo de trabalho (GT) para acompanhar a execução do Termo de Compromisso firmado entre o Ministério da Defesa e Ministério do Meio Ambiente, conforme disposto na alínea  “f” da cláusula quinta. </t>
  </si>
  <si>
    <t xml:space="preserve">Não iniciada. A partir de 2013 a raia de tiro será na Ilha da Sapata, portanto foi proposta a exclusão da ação </t>
  </si>
  <si>
    <r>
      <t xml:space="preserve">Rafael Magris (DIREP/ICMBio), Carlos Yamashita (IBAMA/SP) e Inácio Santos (IBAMA/Caraguatatuba), Marli Penteado (ESEC Tupinambás), Comandante Pipper (Centro de Apoio de Sistemas Operativos da Marinha do Brasil – CASOP). </t>
    </r>
    <r>
      <rPr>
        <sz val="15"/>
        <color indexed="10"/>
        <rFont val="Calibri"/>
        <family val="2"/>
      </rPr>
      <t>(VER REPROGRAMAÇÃO)</t>
    </r>
  </si>
  <si>
    <t>Não há mais  necessidade dos aceiros (relatório técnico de vistoria IBAMA/ICMBio), além disso os aceiros expõe o frágil solo da ilha à erosões.</t>
  </si>
  <si>
    <t xml:space="preserve">Número de projéteis encontrados e retirados em relação ao número de tiros efetuados (relatórios por atividade de treinamento). </t>
  </si>
  <si>
    <t>PTC quantidade de exercícios de Apoio de Fogo Naval realizados e quantidade de tiros: 
Uno) 2008 - 02 exercícios, total de 110 Tiros; 
Dois) 2009 - 02 exercícios, total de 86 Tiros; 
Três) 2010 - 01 exercício, total de 82 tiros; 
Quatro) 2011 - 01 exercício, total de 48 tiros; 
Cinco) 2012 - 01 exercício, total de 40 tiros; e 
Seis) 2013 - 02 exercícios, total de 44 tiros. 
O recolhimento dos projéteis está sendo cumprido após os exercícios de tiro, a Marinha não tem como quantificar quantos projeteis  foram recolhidos.
Ação em andamento, porém, foi proposta sua exclusão pois a nova raia de tiro (Ilha da Sapata) fica fora da ESEC, fora da proposta do PARNA Marinho e não tem ocorrência das espécies alvo do PAN.</t>
  </si>
  <si>
    <t>CONSIDERANDO A NECESSIDADE DE ADEQUAÇÃO DOS PANS À IN-ICMBIO NO. 25, DE 12/04/12, A REDAÇÀO DOS OBJETIVOS ESPECÍFICOS DESTE PAN FOI MODIFICADA NA NOVA PORTARIA DE APROVAÇÃO DO MESMO (Portaria 194, de 28/05/2013), RECOMENDADAS PELO DIRETOR DA DIBIO</t>
  </si>
  <si>
    <t>AÇÕES</t>
  </si>
  <si>
    <t>4. Buscar a implementação das unidades de conservação.</t>
  </si>
  <si>
    <r>
      <rPr>
        <sz val="15"/>
        <color indexed="10"/>
        <rFont val="Calibri"/>
        <family val="2"/>
      </rPr>
      <t xml:space="preserve">4.7. </t>
    </r>
    <r>
      <rPr>
        <sz val="15"/>
        <rFont val="Calibri"/>
        <family val="2"/>
      </rPr>
      <t>Implantar uma base fixa de apoio à pesquisa (alojamento e laboratório) na antiga laje da casa dos faroleiros na ARIE Ilha das Queimada Pequena e Queimada Grande.</t>
    </r>
  </si>
  <si>
    <t>Base instalada.</t>
  </si>
  <si>
    <r>
      <t xml:space="preserve"> </t>
    </r>
    <r>
      <rPr>
        <sz val="15"/>
        <rFont val="Calibri"/>
        <family val="2"/>
      </rPr>
      <t>Geraldo Ottoni (ESEC Tupinambás) Carlos Azevedo (ARIE Ihas da Queimada Pequena e Queimada Grande), Adriana Magalhães  (ARIE Ihas da Queimada Pequena e Queimada Grande), Karina Kasperoviczus (Instituto Butantan), Otávio Marques (Instituto butantan, Fausto Barbo (Museu de Zoologia da USP), Airton Lourenço (CEVAP/UNESP),</t>
    </r>
    <r>
      <rPr>
        <sz val="15"/>
        <color indexed="10"/>
        <rFont val="Calibri"/>
        <family val="2"/>
      </rPr>
      <t xml:space="preserve"> ALGUEM ??? (Instituto Vital Brasil), ALGUEM ????? (USIMINAS) outros????</t>
    </r>
  </si>
  <si>
    <t>Conteiners; Já existem 2 projetos para a implementação da ação (o projeto do Breno recebeu apoio do Instituto Vital Brazil; o projeto da USIMINAS foi encaminhado); para o acondicionamento dos equipamentos, alimentos e todos os aparatos necessários aos pesquidores na ilha. ((BRENO)</t>
  </si>
  <si>
    <t>5. Reduzir o risco de introdução de doenças  e de espécies invasoras nas unidades de conservação e na ilha dos Alcatrazes.</t>
  </si>
  <si>
    <r>
      <rPr>
        <sz val="15"/>
        <color indexed="10"/>
        <rFont val="Calibri"/>
        <family val="2"/>
      </rPr>
      <t>5.3.</t>
    </r>
    <r>
      <rPr>
        <sz val="15"/>
        <color indexed="8"/>
        <rFont val="Calibri"/>
        <family val="2"/>
      </rPr>
      <t xml:space="preserve"> Elaborar o protocolo de contenção de espécies </t>
    </r>
    <r>
      <rPr>
        <sz val="15"/>
        <rFont val="Calibri"/>
        <family val="2"/>
      </rPr>
      <t xml:space="preserve">invasoras </t>
    </r>
    <r>
      <rPr>
        <sz val="15"/>
        <color indexed="8"/>
        <rFont val="Calibri"/>
        <family val="2"/>
      </rPr>
      <t>na ARIE Ilhas da Queimada Pequena e Queimada Grande, ESEC Tupinambás e Ilha dos Alcatrazes.</t>
    </r>
  </si>
  <si>
    <t>Protocolo de contenção de espécies invasoras</t>
  </si>
  <si>
    <t>Bruno Kurtz (jardim Botânico do RJ)</t>
  </si>
  <si>
    <r>
      <t xml:space="preserve"> 
Carlos Azevedo (ARIE Ihas da Queimada Pequena e Queimada Grande/ICMBio), Adriana Magalhães  (ARIE Ihas da Queimada Pequena e Queimada Grande/ICMBio), Airton Lourenço (CEVAP/UNESP), Sílvia Ziller (Instituto Horus) </t>
    </r>
    <r>
      <rPr>
        <sz val="15"/>
        <color indexed="10"/>
        <rFont val="Calibri"/>
        <family val="2"/>
      </rPr>
      <t>outros????</t>
    </r>
  </si>
  <si>
    <t>???????falta estimar</t>
  </si>
  <si>
    <t xml:space="preserve">1.Reduzir significativamente a remoçao ilegal de espécimes de anfíbios e répteis nas ilhas da Queimada Grande e dos Alcatrazes. </t>
  </si>
  <si>
    <r>
      <rPr>
        <sz val="15"/>
        <color indexed="10"/>
        <rFont val="Calibri"/>
        <family val="2"/>
      </rPr>
      <t>1.10.</t>
    </r>
    <r>
      <rPr>
        <sz val="15"/>
        <color indexed="8"/>
        <rFont val="Calibri"/>
        <family val="2"/>
      </rPr>
      <t xml:space="preserve"> Fazer levantamento sobre ilícitos ambientais na região do arquipélago dos Alcatrazes e da ARIE Ilhas da Queimada Pequena e Queimada Grande.</t>
    </r>
  </si>
  <si>
    <t>Banco de dados de ilícitos</t>
  </si>
  <si>
    <t>Adriana Magalhães  (ARIE Ihas da Queimada Pequena e Queimada Grande/ICMBio)</t>
  </si>
  <si>
    <r>
      <t xml:space="preserve">Alexandre </t>
    </r>
    <r>
      <rPr>
        <sz val="15"/>
        <color indexed="10"/>
        <rFont val="Calibri"/>
        <family val="2"/>
      </rPr>
      <t>?????</t>
    </r>
    <r>
      <rPr>
        <sz val="15"/>
        <color indexed="8"/>
        <rFont val="Calibri"/>
        <family val="2"/>
      </rPr>
      <t xml:space="preserve">(ESEC Tupinambás/ICMBio),  Kelen Leite ESEC Tupinambás/ICMBio), Geraldo Ottoni (ESEC Tupinambás/ICMBio), Yeda Bataus (RAN/ICMBio), Carlos Azevedo (ARIE Ihas da Queimada Pequena e Queimada Grande/ICMBio), </t>
    </r>
    <r>
      <rPr>
        <sz val="15"/>
        <color indexed="10"/>
        <rFont val="Calibri"/>
        <family val="2"/>
      </rPr>
      <t>outros????</t>
    </r>
  </si>
  <si>
    <t>7. Monitorar as populações de anfíbios, répteis, recursos naturais associados e clima.</t>
  </si>
  <si>
    <t>Efetuar estudos de caracterização, classificação e mapeamento da vegetação em bases georreferenciadas da Ilha da Queimada Grande.</t>
  </si>
  <si>
    <t>Mapa fitofisionômico atualizado. Publicações da caracterização fitofisionômica.</t>
  </si>
  <si>
    <r>
      <t xml:space="preserve">Bruno Kurtz (Jardim Botânico do RJ), Breno Damasceno (CEAM Galápagos), Jorge Caruzo </t>
    </r>
    <r>
      <rPr>
        <sz val="15"/>
        <color indexed="10"/>
        <rFont val="Calibri"/>
        <family val="2"/>
      </rPr>
      <t>(de onde????)</t>
    </r>
    <r>
      <rPr>
        <sz val="15"/>
        <color indexed="8"/>
        <rFont val="Calibri"/>
        <family val="2"/>
      </rPr>
      <t xml:space="preserve">, Otávio Marques (Instituto Butantan) </t>
    </r>
    <r>
      <rPr>
        <sz val="15"/>
        <color indexed="10"/>
        <rFont val="Calibri"/>
        <family val="2"/>
      </rPr>
      <t>e outrs???</t>
    </r>
  </si>
  <si>
    <t>Existe um mapa de vegetação (Daniela Bertani - IF)</t>
  </si>
  <si>
    <r>
      <t xml:space="preserve">20 dias de campo em 2012 </t>
    </r>
    <r>
      <rPr>
        <sz val="15"/>
        <color indexed="10"/>
        <rFont val="Calibri"/>
        <family val="2"/>
      </rPr>
      <t>(VER DADOS DE 2013 até a data da monitoria)</t>
    </r>
  </si>
  <si>
    <t>Caso o projeto de doutorado esteja finalizado colocar o nome da tese aqui (Carol)</t>
  </si>
  <si>
    <r>
      <t xml:space="preserve">Não finalizada no prazo, dificuldade de acerto de agendas. </t>
    </r>
    <r>
      <rPr>
        <b/>
        <sz val="15"/>
        <color indexed="10"/>
        <rFont val="Calibri"/>
        <family val="2"/>
      </rPr>
      <t>Por que não houve cursos para a ARIE??Não anotamos o motivo....</t>
    </r>
  </si>
  <si>
    <r>
      <t>Marcos Zinezzi (Marinha do Brasil), 8º. Distrito Naval (Marinha do Brasil), Inacy Pereira (DPF</t>
    </r>
    <r>
      <rPr>
        <sz val="15"/>
        <rFont val="Calibri"/>
        <family val="2"/>
      </rPr>
      <t>), Virgílio</t>
    </r>
    <r>
      <rPr>
        <sz val="15"/>
        <color indexed="8"/>
        <rFont val="Calibri"/>
        <family val="2"/>
      </rPr>
      <t xml:space="preserve"> Paulo Carneiro (CGPRO/ICMBio), Marinha do Brasil (São Sebastião - SP), </t>
    </r>
    <r>
      <rPr>
        <sz val="15"/>
        <rFont val="Calibri"/>
        <family val="2"/>
      </rPr>
      <t>Lucila (APA Marinha Litoral Norte) (Fundaç</t>
    </r>
    <r>
      <rPr>
        <sz val="15"/>
        <color indexed="8"/>
        <rFont val="Calibri"/>
        <family val="2"/>
      </rPr>
      <t>ão Florestal de São Pau</t>
    </r>
    <r>
      <rPr>
        <sz val="15"/>
        <rFont val="Calibri"/>
        <family val="2"/>
      </rPr>
      <t>lo), Junior</t>
    </r>
    <r>
      <rPr>
        <sz val="15"/>
        <color indexed="8"/>
        <rFont val="Calibri"/>
        <family val="2"/>
      </rPr>
      <t xml:space="preserve"> (Parque Estadual Marinho da Laje de Santos), Polícia Ambiental de São Sebastião, Ivan Amaral (RAN/ICMBio), IBAMA/SP - Fiscalização, Escritório Regional/IBAMA -Escritório Regional de Caraguatatuba – SP,  Osmar Corrêa (ESEC Tupinambás/ICMBio), ]osé Roberto de Jesus dos Reis (ESEC Tupinambás/ICMBio). </t>
    </r>
    <r>
      <rPr>
        <sz val="15"/>
        <color indexed="10"/>
        <rFont val="Calibri"/>
        <family val="2"/>
      </rPr>
      <t>(VER REPROGRAMAÇÃO)</t>
    </r>
  </si>
  <si>
    <r>
      <t>Cínthia Brasileiro (UNIFESP-Diadema), Ricardo Sawaya</t>
    </r>
    <r>
      <rPr>
        <sz val="15"/>
        <rFont val="Calibri"/>
        <family val="2"/>
      </rPr>
      <t xml:space="preserve"> (UNIFESP-Diadema</t>
    </r>
    <r>
      <rPr>
        <sz val="15"/>
        <color indexed="8"/>
        <rFont val="Calibri"/>
        <family val="2"/>
      </rPr>
      <t xml:space="preserve">), Fausto Campos (Instituto Florestal/SMA-SP e SDLB), Rogério Zacariotti (UNICSUL), Márcio Martins (USP), Célio Haddad (UNESP - Rio Claro), Marli Penteado (ESEC Tupinambás/ICMBio), Osmar Corrêa (ESEC Tupinambás/ICMBio). </t>
    </r>
    <r>
      <rPr>
        <sz val="15"/>
        <color indexed="10"/>
        <rFont val="Calibri"/>
        <family val="2"/>
      </rPr>
      <t>(VER REPROGRAMAÇÃO)</t>
    </r>
  </si>
  <si>
    <t>17 a 19 de junho de 2013</t>
  </si>
  <si>
    <t>Plano de Manejo elaborado</t>
  </si>
  <si>
    <r>
      <t xml:space="preserve">Plano de Manejo publicado. </t>
    </r>
    <r>
      <rPr>
        <sz val="15"/>
        <color indexed="10"/>
        <rFont val="Calibri"/>
        <family val="2"/>
      </rPr>
      <t>VER REPROGRAMAÇAO</t>
    </r>
  </si>
  <si>
    <r>
      <t>4.2. Elaborar o plano de manejo da ESEC Tupinambás.</t>
    </r>
    <r>
      <rPr>
        <sz val="15"/>
        <color indexed="10"/>
        <rFont val="Calibri"/>
        <family val="2"/>
      </rPr>
      <t xml:space="preserve"> VER REPROGRAMÇAO</t>
    </r>
  </si>
  <si>
    <t>Elaborar e publicar o plano de manejo da ESEC Tupinambás.</t>
  </si>
  <si>
    <t>50 educadores multiplicadores da rede municipal e estadual dos municípios da região do litoral norte de SP</t>
  </si>
  <si>
    <t>Otto Gadig (UNESP/São Vicente), Alessandra Bizerra (USP), Nilza Barbosa (RAN/ICMBio), Shirley Pacheco (Instituto Terra e Mar), José Henrique Becker (TAMAR – Ubatuba/ICMBio), Fausto Campos (SDLB e Instituto Florestal de São Paulo), Marli Penteado (ESEC Tupinambás), Lúcia Guaraldo (ESEC dos Tupiniquins), Vanessa Schwarz de Almeida (ONG Ambiental Brasil), Wilson Lima (ARIE Ilhas da Queimada Pequena e Queimada Grande/ICMBio).Kelen Leite (ESEC Tupinambás/ ICMBio), Carlos Azevedo (AREI Ilhas da Queimada Pequena e Queimada Grande/ICMBio), Geraldo Ottoni (ESEC Tupinambás/ICMBio), Breno Damasceno (CEAM Calápagos), Edelcio Muscat (Estação Ecológica DACNIS)</t>
  </si>
  <si>
    <r>
      <t xml:space="preserve">1 .1. Quantificar, por meio de entrevistas com pescadores locais, o número de desembarques ilegais nas ilhas da Queimada Grande e dos Alcatrazes. </t>
    </r>
    <r>
      <rPr>
        <sz val="15"/>
        <color indexed="10"/>
        <rFont val="Calibri"/>
        <family val="2"/>
      </rPr>
      <t xml:space="preserve">(VER REPROGRAMAÇÃO) </t>
    </r>
  </si>
  <si>
    <r>
      <t xml:space="preserve">Porcentagem de pescadores locais entrevistados </t>
    </r>
    <r>
      <rPr>
        <sz val="15"/>
        <color indexed="10"/>
        <rFont val="Calibri"/>
        <family val="2"/>
      </rPr>
      <t>(REPROGRAMAÇÃO)</t>
    </r>
  </si>
  <si>
    <r>
      <t xml:space="preserve">1/2/2012 </t>
    </r>
    <r>
      <rPr>
        <sz val="15"/>
        <color indexed="10"/>
        <rFont val="Calibri"/>
        <family val="2"/>
      </rPr>
      <t>(VER REPROGRAMAÇÃO)</t>
    </r>
  </si>
  <si>
    <r>
      <t>Otto Gadig (UNESP/São Vicente), Alessandra Bizerra (</t>
    </r>
    <r>
      <rPr>
        <sz val="15"/>
        <color indexed="10"/>
        <rFont val="Calibri"/>
        <family val="2"/>
      </rPr>
      <t>USP</t>
    </r>
    <r>
      <rPr>
        <sz val="15"/>
        <color indexed="8"/>
        <rFont val="Calibri"/>
        <family val="2"/>
      </rPr>
      <t>), Nilza Barbosa (RAN/ICMBio), Shirley Pacheco (Instituto Terra e Mar), José Henrique Becker (TAMAR – Ubatuba/ICMBio), Fausto Campos (SDLB e Instituto Florestal de São Paulo), Marli Penteado (ESEC Tupinambás), Lúcia Guaraldo (ESEC dos Tupiniquins), Vanessa Schwarz de Almeida (ONG Ambiental Brasil), Wilson Lima (ARIE Ilhas da Queimada Pequena e Queimada Grande/ICMBio).</t>
    </r>
    <r>
      <rPr>
        <sz val="15"/>
        <color indexed="10"/>
        <rFont val="Calibri"/>
        <family val="2"/>
      </rPr>
      <t xml:space="preserve"> (VER REPROGRAMAÇÃO) </t>
    </r>
  </si>
  <si>
    <t>Ação parcialmente concluída no prazo. Pois na ESCE Tupinambás, após 3 anos de levantamento dos autos de infração e pressão da pesca amadora sobre a ilha dos Alcatrazes, não foi registrado nenhum desembarque ilegal.
Quanto a Queimada Grande: foi passado um questionário (estagiários) em 2012 para os pescadores de Itanhaém e verificou-se que não foi uma boa estratégia pois o resultado não foi confiável. Existe uma proposta de elaboração de nova estratégia.</t>
  </si>
  <si>
    <r>
      <t>Vera Luz (RAN/ICMBio), Fábio Amorim (DPF - Santos), Osmar Correa (ESEC Tupinambás), Rafael Magris (DIREP/ICMBio), Jayme Cabral (RAN/ICMBio), Wilson Lima (Chefe da ARIE Ilhas da Queimada Pequena e Queimada Grande/ICMBio).</t>
    </r>
    <r>
      <rPr>
        <sz val="15"/>
        <color indexed="10"/>
        <rFont val="Calibri"/>
        <family val="2"/>
      </rPr>
      <t xml:space="preserve"> (VER REPROGRAMAÇÃO) </t>
    </r>
  </si>
  <si>
    <t>ESEC Tupiniquins  irá fazer um teste com esse sistema na ilha Queimada Pequena, que também está inserida nessa UC.
Para a ARIE Ilhas da Queimada Pequena e Queimada Grande será elaborado um projeto visando a utilização de recursos de compensação amiental para o litoral.</t>
  </si>
  <si>
    <r>
      <t xml:space="preserve">Kelen Leite ( ESEC Tupinambás/ ICMBio) </t>
    </r>
    <r>
      <rPr>
        <sz val="15"/>
        <color indexed="10"/>
        <rFont val="Calibri"/>
        <family val="2"/>
      </rPr>
      <t xml:space="preserve">(VER REPROGRAMAÇÃO) </t>
    </r>
  </si>
  <si>
    <r>
      <t xml:space="preserve">400000 </t>
    </r>
    <r>
      <rPr>
        <sz val="15"/>
        <color indexed="10"/>
        <rFont val="Calibri"/>
        <family val="2"/>
      </rPr>
      <t xml:space="preserve">(VER REPROGRAMAÇÃO) </t>
    </r>
  </si>
  <si>
    <r>
      <t xml:space="preserve">1.3. Instalar sistema de vigilância piloto por meio de armadilhas fotográficas na ilha da Queimada Grande. </t>
    </r>
    <r>
      <rPr>
        <sz val="15"/>
        <color indexed="10"/>
        <rFont val="Calibri"/>
        <family val="2"/>
      </rPr>
      <t xml:space="preserve">(VER REPROGRAMAÇÃO) </t>
    </r>
  </si>
  <si>
    <r>
      <t xml:space="preserve">JAN/2012 (CONTÍNUA)  </t>
    </r>
    <r>
      <rPr>
        <sz val="15"/>
        <color indexed="10"/>
        <rFont val="Calibri"/>
        <family val="2"/>
      </rPr>
      <t xml:space="preserve">(VER REPROGRAMAÇÃO) </t>
    </r>
  </si>
  <si>
    <r>
      <t xml:space="preserve">Carlos Abrahão (RAN/ICMBio) </t>
    </r>
    <r>
      <rPr>
        <sz val="15"/>
        <color indexed="10"/>
        <rFont val="Arial"/>
        <family val="2"/>
      </rPr>
      <t xml:space="preserve">(VER REPROGRAMAÇÃO) </t>
    </r>
  </si>
  <si>
    <t>Inicialmente, faz-se necessário varificar onde se encontram as 7 câmaras adquiridas, retirar os equipamentos para conferência da funcionabilidade e manutenção do que não estiver funcionando, inclusive com revisão na fábrica se for o caso. Rever com base nos dados obtidos (caso haja) a necessidade e efetividade da ação bem como estratégias futuras para a mesma.
Sugere-se que os chefes das UCs tenham o registro do ponto de localização georeferenciado das câmeras em sua unidade, verifiquem a situação das mesmas (inventário) e apresentem (À COORDENAÇÃO DO PAN) um relatório com os resultados obtidos e situação atual das câmeras.</t>
  </si>
  <si>
    <r>
      <t xml:space="preserve">1.4. Efetuar gestão para que o “PREPS” (Sistema de rastreamento de embarcações pesqueiras por satélite) incorpore embarcações  de pesca esportiva e de recreio e lazer no seu sistema de controle, na região do arquipélago dos Alcatrazes e da ARIE Ilhas da Queimada Pequena e Queimada. </t>
    </r>
    <r>
      <rPr>
        <sz val="15"/>
        <color indexed="10"/>
        <rFont val="Calibri"/>
        <family val="2"/>
      </rPr>
      <t>(VER ANDAMENTO)</t>
    </r>
  </si>
  <si>
    <t xml:space="preserve">Havendo recursos, verificar a possibilidade de participar da licitação.
Deixar um termo de referência pronto para adquirir sistema de comunicação adotado pelo ICMBio.
Carlos Azevedo verificará o sistema homologado pelo ICMBio e repassará a informação para a Chefe da ESEC Tupinambás
</t>
  </si>
  <si>
    <t>Atuação do serviço de inteligência  da Polícia Federal</t>
  </si>
  <si>
    <r>
      <rPr>
        <sz val="15"/>
        <rFont val="Calibri"/>
        <family val="2"/>
      </rPr>
      <t xml:space="preserve"> Virgílio Ferraz (CGP</t>
    </r>
    <r>
      <rPr>
        <sz val="15"/>
        <color indexed="8"/>
        <rFont val="Calibri"/>
        <family val="2"/>
      </rPr>
      <t xml:space="preserve">RO/ICMBio), Luís Carlos (Polícia Federal - Santos/SP), </t>
    </r>
    <r>
      <rPr>
        <sz val="15"/>
        <color indexed="8"/>
        <rFont val="Calibri"/>
        <family val="2"/>
      </rPr>
      <t xml:space="preserve">Luciano Evaristo (DIPRO/IBAMA), Lúcia Guaraldo (ESEC dos Tupiniquins/ICMBio), Rogério Zacariotti (UNICSUL), Otávio Marques (Instituto Butantan), </t>
    </r>
    <r>
      <rPr>
        <sz val="15"/>
        <rFont val="Calibri"/>
        <family val="2"/>
      </rPr>
      <t>Wilson Lima (ARIE Ilhas da Queimada Pequena e Queimada Grande/ICMBio).</t>
    </r>
    <r>
      <rPr>
        <sz val="15"/>
        <color indexed="10"/>
        <rFont val="Calibri"/>
        <family val="2"/>
      </rPr>
      <t xml:space="preserve">  </t>
    </r>
  </si>
  <si>
    <t>As ações de fiscalização acontecem em parceria com a ESEC dos Tupiniquins. 
 Houve ações de fiscalização de 2011 até a data da 2ª. Monitoria, no entanto, no momento não dispomos dos dados (serão recuperados em breve - Adriana e Carlos)</t>
  </si>
  <si>
    <t>Número de dias em campo na AREI Ilhas da Queimada Pequena e Queimada Grande</t>
  </si>
  <si>
    <r>
      <t xml:space="preserve">Luís Oliveira (Polícia Federal - Santos/SP), </t>
    </r>
    <r>
      <rPr>
        <sz val="15"/>
        <rFont val="Calibri"/>
        <family val="2"/>
      </rPr>
      <t>Virgílio Ferraz (CGPRO/ICMBio), Marinha do B</t>
    </r>
    <r>
      <rPr>
        <sz val="15"/>
        <color indexed="8"/>
        <rFont val="Calibri"/>
        <family val="2"/>
      </rPr>
      <t xml:space="preserve">rasil (Santos - SP), APA Marinha Litoral Centro (Fundação Florestal de São Paulo), Ingrid Olberg (IBAMA/Santos), Tenente Marcus Vinícius Donato (Polícia Ambiental de São Paulo), </t>
    </r>
    <r>
      <rPr>
        <sz val="15"/>
        <color indexed="8"/>
        <rFont val="Calibri"/>
        <family val="2"/>
      </rPr>
      <t xml:space="preserve">José Edmilson Araújo de Mello Júnior (Parque Estadual Marinho da Laje de Santos), Adriana Magalhães (AREI Ilhas da Queimada Pequena e Queimada Grande/ICMBio) </t>
    </r>
  </si>
  <si>
    <t>Número de dias em campo na ESEC Tupinambás e no arquipélago dos Alcatrazes.</t>
  </si>
  <si>
    <r>
      <t xml:space="preserve">Marcos Zinezzi (Marinha do Brasil), 8º. Distrito Naval (Marinha do Brasil), Inacy Pereira (DPF), Virgílio  Ferraz </t>
    </r>
    <r>
      <rPr>
        <strike/>
        <sz val="15"/>
        <color indexed="8"/>
        <rFont val="Calibri"/>
        <family val="2"/>
      </rPr>
      <t xml:space="preserve">Paulo Carneiro </t>
    </r>
    <r>
      <rPr>
        <sz val="15"/>
        <color indexed="8"/>
        <rFont val="Calibri"/>
        <family val="2"/>
      </rPr>
      <t xml:space="preserve">(CGPRO/ICMBio), Marinha do Brasil (São Sebastião - SP), </t>
    </r>
    <r>
      <rPr>
        <sz val="15"/>
        <color indexed="10"/>
        <rFont val="Calibri"/>
        <family val="2"/>
      </rPr>
      <t xml:space="preserve">Lucila ???? </t>
    </r>
    <r>
      <rPr>
        <sz val="15"/>
        <color indexed="8"/>
        <rFont val="Calibri"/>
        <family val="2"/>
      </rPr>
      <t>(APA Marinha Litoral Norte) (Fundação Florestal de São Paulo), José Edmilson Araújo de Mello Júnior (Parque Estadual Marinho da Laje de Santos), Polícia Ambiental de São Sebastião,</t>
    </r>
    <r>
      <rPr>
        <sz val="15"/>
        <color indexed="8"/>
        <rFont val="Calibri"/>
        <family val="2"/>
      </rPr>
      <t xml:space="preserve"> IBAMA/SP - Fiscalização, Escritório Regional/IBAMA -Escritório Regional de Caraguatatuba – SP, </t>
    </r>
    <r>
      <rPr>
        <sz val="15"/>
        <color indexed="8"/>
        <rFont val="Calibri"/>
        <family val="2"/>
      </rPr>
      <t xml:space="preserve">
 Geraldo Ottoni (ESEC Tupinambás), </t>
    </r>
    <r>
      <rPr>
        <sz val="15"/>
        <color indexed="10"/>
        <rFont val="Calibri"/>
        <family val="2"/>
      </rPr>
      <t>Alexandre ??????(</t>
    </r>
    <r>
      <rPr>
        <sz val="15"/>
        <color indexed="8"/>
        <rFont val="Calibri"/>
        <family val="2"/>
      </rPr>
      <t>ESEC Tupinambás)</t>
    </r>
  </si>
  <si>
    <r>
      <t>Policia Civil, Polícia Militar Ambiental, Paulo Amorin (Polícia Federal - Santos /SP), IBAMA/SP, Marinha do Brasil, Secretarias Estaduais do Meio Ambiente e Ministério Público,</t>
    </r>
    <r>
      <rPr>
        <sz val="15"/>
        <rFont val="Calibri"/>
        <family val="2"/>
      </rPr>
      <t xml:space="preserve"> José Roberto de Jesus dos Reis (ESEC Tupinambás/ICMBio).</t>
    </r>
  </si>
  <si>
    <t xml:space="preserve">Lúcia Guaraldo (ESEC dos Tupiniquins/ICMBio), Carlos Azevedo (AREI Ilhas da Queimada Pequena e Queimada Grande/ICMBio) Wilson Lima (ARIE Ilhas da Queimada Pequena e Queimada Grande/ICMBio), MMA/DAP, Marcos Zinezzi (Marinha do Brasil), Fausto Campos (SDLB e Instituto Florestal de São Paulo), Otávio Marques (Instituto Butantan), Verônica Barros (UC/MMA), Breno Damasceno (Galápagos), Bruno Kurtz (Jardim Botânico RJ) 
</t>
  </si>
  <si>
    <t xml:space="preserve">Ação com prazo vencido. No entanto, estudos foram e estão sendo realizados </t>
  </si>
  <si>
    <t>Carlos Azevedo e Adriana Magalhães (ambos ARIE Ilhas da Queimada Pequena e da Queimada Grande) Geraldo Ottoni (ESEC Tupinambás)</t>
  </si>
  <si>
    <t xml:space="preserve">
É preciso sistematizá-los e criar uma ferramenta para ter acesso às informações.
Yeda Bataus (RAN/ICMBio) vai buscar informações no SISBIO sobre quantos estudos foram e estão sendo realizados com herpetofauna na área de abrangência do PAN.
Karina Kasperoviczus (Instituto Butantan) vai passar a relação de estudos realizados e em andamento desde a aprovação do PAN até a 2ª. monitoria) (Yeda)</t>
  </si>
  <si>
    <t>Lúcia Guaraldo (ESEC dos Tupiniquins/ICMBio), Wilson Lima (ARIE Ilhas da Queimada Pequena e Queimada Grande/ICMBio), MMA/DAP, Otávio Marques (Instituto Butantan), Cínthia Brasileiro (UNIFESP-Diadema), Rogério Zacariotti (UNICSUL), Ricardo Sawaya (Instituto Butantan), Vanessa Schwarz de Almeida (ONG Ambiental Brasil), Fausto Campos (SDLB e Instituto Florestal de São Paulo), IBAMA/SP, APA - Cananéia, Iguape e Peruíbe/ICMBio, Breno Damasceno (CEAM Galápagos); Bruno Kurtz (Jardim Botânico RJ); Airton Lourenço (CEVAP/UNESP); Yeda Bataus (RAN/ICMBio)</t>
  </si>
  <si>
    <r>
      <t>Marcelo Cavallini (</t>
    </r>
    <r>
      <rPr>
        <sz val="15"/>
        <color indexed="10"/>
        <rFont val="Calibri"/>
        <family val="2"/>
      </rPr>
      <t>????</t>
    </r>
    <r>
      <rPr>
        <sz val="15"/>
        <color indexed="8"/>
        <rFont val="Calibri"/>
        <family val="2"/>
      </rPr>
      <t xml:space="preserve">/ICMBio), IBAMA/RJ, Marli Penteado (ESEC Tupinambás/ICMBio), </t>
    </r>
    <r>
      <rPr>
        <sz val="15"/>
        <rFont val="Calibri"/>
        <family val="2"/>
      </rPr>
      <t>Fausto Campos (SDLB e Instituto Florestal de São Paulo), Otávio Marques (Instituto Butantan)</t>
    </r>
  </si>
  <si>
    <r>
      <t xml:space="preserve">Ação em andamento, pois na 1ª monitoria foi informado que a Marli Penteado (ESC Tupinambás), tinha recebido uma Ordem de serviço para sistematizar os estudo para recategorização da AREI e seu plano de manejo. 
Foi criado o Conselho Consultivo da ARIE e já foram realizadas 2 assembléias. </t>
    </r>
    <r>
      <rPr>
        <sz val="15"/>
        <color indexed="10"/>
        <rFont val="Calibri"/>
        <family val="2"/>
      </rPr>
      <t>Quando foi criado o conselho e quanto ocorreram essas assembléias??? (Yeda)</t>
    </r>
  </si>
  <si>
    <r>
      <t xml:space="preserve">Lúcia Guaraldo (ESEC dos Tupiniquins) MMA (DAP), Otávio Marques (Instituto Butantan), Cínthia Brasileiro (UNIFESP-Diadema), Rogério Zacariotti (UNICSUL), Ricardo Sawaya (Instituto Butantan), Vanessa Schwarz de Almeida(Ama Ecoturismo), Fausto Campos (SDLB e Instituto Florestal de São Paulo), IBAMA/SP, APA - Cananéia, Iguape e Peruíbe/ICMBio, Fábio Motta (SOS Mata Atlântica), José Henrique Becker (TAMAR-Ubatuba/ICMBio) </t>
    </r>
    <r>
      <rPr>
        <sz val="15"/>
        <color indexed="8"/>
        <rFont val="Calibri"/>
        <family val="2"/>
      </rPr>
      <t xml:space="preserve">Daniela Bertani (Instituto Florestal de São Paulo), </t>
    </r>
    <r>
      <rPr>
        <sz val="15"/>
        <color indexed="8"/>
        <rFont val="Calibri"/>
        <family val="2"/>
      </rPr>
      <t>Bruno Kurts (Jardim Botânico do RJ), Breno Danasceno (CEAM Galápagos),  Adriana Magalhães (AREI Ilhas da Queimada Pequena e Queimada Grande/ICMBio)</t>
    </r>
  </si>
  <si>
    <r>
      <t xml:space="preserve">Ação com prazo vencido, porém está em andamento (rever o prazo). O Plano de Majeno está na fase final de elaboração, </t>
    </r>
    <r>
      <rPr>
        <b/>
        <sz val="15"/>
        <rFont val="Calibri"/>
        <family val="2"/>
      </rPr>
      <t xml:space="preserve">previsão de conclusão em setembro de 2013. </t>
    </r>
  </si>
  <si>
    <t>Confirmar com a Lílian sua participação como articuladora, pois foi indicada pela Kelen</t>
  </si>
  <si>
    <t xml:space="preserve">Dificuldade em acertar a agenda entre os parceiros </t>
  </si>
  <si>
    <t xml:space="preserve">Ação não executada porque os gestores das UCs entendem que é uma ação desnecessária, pois já possuem o material necessário </t>
  </si>
  <si>
    <r>
      <t xml:space="preserve">Ação está concluída na ESEC Tupinambás </t>
    </r>
    <r>
      <rPr>
        <b/>
        <sz val="15"/>
        <rFont val="Calibri"/>
        <family val="2"/>
      </rPr>
      <t>até a data desta monitoria, porém,  tendo em vista a criação do PARNA Marinho dos Alcatrazes, necessitará de novas aquisições (rever prazo).</t>
    </r>
    <r>
      <rPr>
        <sz val="15"/>
        <rFont val="Calibri"/>
        <family val="2"/>
      </rPr>
      <t xml:space="preserve"> A ARIE adquiriu apenas 1 embarcação e tem a previsão da chegada de 1 analista, porém ainda precisa de mais embarcações e recurso humano.</t>
    </r>
  </si>
  <si>
    <t>Disponibilização de recursos para aquisição dos bens e ingresso de novos analistas nas Ucs</t>
  </si>
  <si>
    <t>Wilson Lima (ARIE Ilhas da Queimada Pequena e Queimada Grande/ICMBio),  Marli Penteado (ESEC Tupinambás/ICMBio),  Vera Luz (RAN/ICMBio), Osmar Corrêa (ESEC Tupinambás/ICMBio), Geraldo Ottoni (ESEC Tupinambás/ICMbio)  Adriana Magalhães (AREI Ilhas da Queimada Pequena e Queimada Grande/ICMBio), Carlos Azevedo (AREI Ilhas da Queimada Pequena e Queimada Grande/ICMBio), Yeda Bataus (RAN/ICMBio)</t>
  </si>
  <si>
    <t xml:space="preserve">Segundo a equipe da ESEC Tupinambás essa ação não é interessante, no momento, devido ao alto custo de implantação e manutenção, além do que,  o solo conforme levantamento do plano de manejo é sensíveis à ocupação. </t>
  </si>
  <si>
    <r>
      <t xml:space="preserve">Marcos Zinezzi (Marinha do Brasil), DIPLAN/ICMBio,  Kelen Leite (ESEC Tupinambás), </t>
    </r>
    <r>
      <rPr>
        <sz val="15"/>
        <color indexed="10"/>
        <rFont val="Calibri"/>
        <family val="2"/>
      </rPr>
      <t>????</t>
    </r>
    <r>
      <rPr>
        <sz val="15"/>
        <color indexed="8"/>
        <rFont val="Calibri"/>
        <family val="2"/>
      </rPr>
      <t>(CEPSUL/ICMBio)</t>
    </r>
  </si>
  <si>
    <t>Geraldo Ottoni (ESEC Tupinambás/ICMBio)</t>
  </si>
  <si>
    <t>Faz-se necessário fazer uma rodada entre os pesquisadores e Chefes da UCs para aprovação do protocolo</t>
  </si>
  <si>
    <r>
      <t xml:space="preserve">Elmer Alexander (FMVZ - USP), Marcelo Labruna (FMVZ - USP) Eliana Matushima (FMVZ - USP),  Marli Penteado (ESEC Tupinambás/ICMBio), </t>
    </r>
    <r>
      <rPr>
        <strike/>
        <sz val="15"/>
        <color indexed="8"/>
        <rFont val="Calibri"/>
        <family val="2"/>
      </rPr>
      <t xml:space="preserve"> </t>
    </r>
    <r>
      <rPr>
        <sz val="15"/>
        <color indexed="8"/>
        <rFont val="Calibri"/>
        <family val="2"/>
      </rPr>
      <t>Breno Damasceno (CEAM Galápagos), Airton Lourenço ( CEVAP/UNESP), Bruno Kurtz (Jardim Botânico do RJ), Carlos Abrahão (RAN/ICMbio), Kelen Leite (ESEC Tupinambás/ICMBio),Adriana Magalhães (AREI Ilhas da Queimada Pequena e Queimada Grande/ICMBio), Carlos Azevedo (AREI Ilhas da Queimada Pequena e Queimada Grande/ICMBio),</t>
    </r>
  </si>
  <si>
    <t>Sugere-se que no SISBIO tenha um mecanismo para o pesquisador concordar com os protocolos sanitário  e de contenção (checkbox "estou ciente"). Não havendo essa possibilidade, sugere-se que os pareceristas do RAN e das UCs apresentem os protocolos e solicitem a ciência dos  pesquisadores. No caso de visitantes, que a Chefia das UCs apresentem os protocolos e solicitem a ciência.</t>
  </si>
  <si>
    <t>Fazer gestão para incorporação do protocolo sanitário de acesso e protocolo de contenção de espécies invasoras às Ilhas, às normas da Marinha do Brasil, ao SISBIO e aos planos de manejo das unidades de conservação, ARIE Ilhas da Queimada Pequena e Queimada Grande e ESEC Tupinambás.</t>
  </si>
  <si>
    <t>Incorporação dos protocolos sanitário de acesso e  de contenção de espécies invasoras às normas</t>
  </si>
  <si>
    <t>Isaías Reis (RAN/ICMBio), Cíntia Coimbra (RAN/ICMBio), Rogério Zacariotti (UNICSUL),  Marcos Zinezzi (Marinha do Brasil), Lúcia Guaraldo (ESEC dos Tupiniquins/ICMBio) e Marli Penteado (ESEC Tupinambás/ICMBio), Wilson Lima (ARIE Ilhas da Queimada Pequena e Queimada Grande/ICMBio), Geraldo Ottoni (ESEC Tupinambás/ICMbio) , Adriana Magalhães (AREI Ilhas da Queimada Pequena e Queimada Grande/ICMBio), Carlos Azevedo (AREI Ilhas da Queimada Pequena e Queimada Grande/ICMBio), Kelen Leite (ESEC Tupinambás/ICMBio)</t>
  </si>
  <si>
    <r>
      <t xml:space="preserve">Ricardo Sawaya (Instituto Butantan),  Rogério Zacariotti (UNICSUL), Otávio Marques (Instituto Butantan), Márcio Martins (USP), Célio Haddad (UNESP - Rio Claro),  Yeda Bataus (RAN/ICMBio), Nadya Lima (RAN/ICMBio) </t>
    </r>
    <r>
      <rPr>
        <sz val="15"/>
        <color indexed="10"/>
        <rFont val="Calibri"/>
        <family val="2"/>
      </rPr>
      <t>OUTRO????</t>
    </r>
  </si>
  <si>
    <t>Otávio e Karina fazerão  um levantamento dos trabalho realizados. 
Site do Butantan tem as publicações do instituto.
É preciso criar um locus na web, ou no site do RAN para que os parceiros possam saber sobre os estudos que estão em andamento, e os que já foram realizados com as espécies alvo do PAN e seus hábitats, assim como, notícias do PAN (Yeda vai verificar com o Núcleo de informática do RAN  e com a Carla do Cepta, como atender essa demanda)</t>
  </si>
  <si>
    <r>
      <t xml:space="preserve"> Rogério Zacariotti (UNICSUL), , Otávio Marques (Instituto Butantan), Márcio Martins (USP), Cínthia Brasileiro (UNIFESP-Diadema), Carlos Abrahão (RAN/ICMbio), Yeda Bataus (RAN/ICMBio), Nadya Lima (RAN/ICMBio), Breno Damasceno (CEAM Galápagos), Karina Kasperoviczus (Instituto Butantan), Selma Santos (Instituto Butantan), Fausto Barbo (Museu de Zoologia da USP) </t>
    </r>
    <r>
      <rPr>
        <sz val="15"/>
        <color indexed="10"/>
        <rFont val="Calibri"/>
        <family val="2"/>
      </rPr>
      <t>outros???</t>
    </r>
  </si>
  <si>
    <t>Ação não concluída no prazo, porém, foi niciada na ESEC Tupinambás uma trilha foi implantada, faltam recursos para manutenção trimestral. 
Na ilha Queimada Grande existem trilhas antigas (precisam de manutenção e recuperação), porém não foram planejadas novas trilhas.</t>
  </si>
  <si>
    <t xml:space="preserve">Na ilha Queimada Grande, faz-se necessário avaliar a necessidade de novas trilhas ou se basta revitalizar e manter as que já existem </t>
  </si>
  <si>
    <t>Breno articular com Gestores da ARIE e com os pesquisadores para discutirem sobre a manutenção das trilhas existentes e possíveis novas trilhas.</t>
  </si>
  <si>
    <t xml:space="preserve">Na 1ª. Monitoria a ação foi considerada em andamento, pois o sistema amostral para o ambiente marinho seria em breve definido. Contudo, na 2ª. Monitoria, a interpretação foi outra, pois o andamento não diz respeito às espécies alvo do PAN ou recursos naturais associados às mesmas. </t>
  </si>
  <si>
    <t>O objetivo da ação é estabelecer uma rotina de monitoramento das espécies, por parte das Ucs</t>
  </si>
  <si>
    <r>
      <t xml:space="preserve">Elaborar um programa de monitoramento das espécies alvo do PAN para integrar as atividades de rotina das unidades de conservação,  ARIE Ilhas da Queimada Pequena e Queimada Grande e ESEC Tupinambás </t>
    </r>
    <r>
      <rPr>
        <strike/>
        <sz val="15"/>
        <color indexed="8"/>
        <rFont val="Calibri"/>
        <family val="2"/>
      </rPr>
      <t/>
    </r>
  </si>
  <si>
    <t xml:space="preserve"> Proposta de exclusão visto que é semelhante à ação 6.2., e, considerando que a ação 6.2 está em andamento, esta foi excluinda como em andamento </t>
  </si>
  <si>
    <t xml:space="preserve"> Proposta de exclusão visto que é semelhante à ação 6.1, e, considerando que a ação 6.1 não foi iniciada, esta foi excluída como não iniciada.</t>
  </si>
  <si>
    <t xml:space="preserve"> Excluída visto que é semelhante à ação 6.2.</t>
  </si>
  <si>
    <t xml:space="preserve"> Excluída visto que é semelhante à ação 6.1.</t>
  </si>
  <si>
    <r>
      <t xml:space="preserve">A reunião sobre monitoria ocorreu em outubrode 2011 na Ilha de Alcatrazes e foi realizado o levantamento das tartarugas com método de planasub (TAMAR). Foi realizada captura noturna e marcação de 50 indivíduos de </t>
    </r>
    <r>
      <rPr>
        <i/>
        <sz val="15"/>
        <rFont val="Calibri"/>
        <family val="2"/>
      </rPr>
      <t xml:space="preserve">Chelonia mydas </t>
    </r>
    <r>
      <rPr>
        <sz val="15"/>
        <rFont val="Calibri"/>
        <family val="2"/>
      </rPr>
      <t>e</t>
    </r>
    <r>
      <rPr>
        <i/>
        <sz val="15"/>
        <rFont val="Calibri"/>
        <family val="2"/>
      </rPr>
      <t xml:space="preserve"> Eretmochelys imbricata </t>
    </r>
    <r>
      <rPr>
        <sz val="15"/>
        <rFont val="Calibri"/>
        <family val="2"/>
      </rPr>
      <t xml:space="preserve">(Geraldo).
Ocorreu uma viagem da equipe do TAMAR de monitoramento para Queimada Grande (ano?)
Todavia, foi prosta a exclusão desta ação porque as tartarugas não são espécies alvo do PAN e já existe um PAN para as tartarugas marinhas. Sendo assim, foi excluída coo em andamento. </t>
    </r>
  </si>
  <si>
    <t>Excluída visto que as tartarugas não são espécies alvo do PAN e já possuem PAN</t>
  </si>
  <si>
    <t xml:space="preserve">A Coordenação do PAN  aproximar a parceira com o novo articulador da ação </t>
  </si>
  <si>
    <t xml:space="preserve">Edelcio Muscat (Estação Ecológica DACNIS) </t>
  </si>
  <si>
    <t>O Breno passou mensagem pra Edelcio durante a oficina e ele respondeu com cópia pra mim que aceita</t>
  </si>
  <si>
    <t xml:space="preserve">Excluída visto que as aves não são espécies alvo do PAN </t>
  </si>
  <si>
    <t>Ainda nada sendo feito com passeriformes e anfíbios da ARIE e nem com animais da ESEC e da Ilha dos Alcatrazes.</t>
  </si>
  <si>
    <t xml:space="preserve">Caso ocorra alguma suspeita de problema sanitário, recomenda-se inicalmente fazer o comunicado à chefia da Unidade de Conservação e à Coordenação do PAN. E caso ocorra algum tipo de problema sanitário, sugere-se elaborar um programa de monitoramento. </t>
  </si>
  <si>
    <r>
      <t xml:space="preserve">Márcio Martins (USP), Ricardo Sawaya (Instituto Butantan), Otávio Marques (Instituto Butantan), </t>
    </r>
    <r>
      <rPr>
        <strike/>
        <sz val="15"/>
        <color indexed="8"/>
        <rFont val="Calibri"/>
        <family val="2"/>
      </rPr>
      <t>,</t>
    </r>
    <r>
      <rPr>
        <sz val="15"/>
        <color indexed="8"/>
        <rFont val="Calibri"/>
        <family val="2"/>
      </rPr>
      <t xml:space="preserve"> Fausto Campos (Instituto Florestal/SMA - SP e SDLB), Célio Haddad (UNESP - Rio Claro), Elmer Alexander (FMVZ - USP), Marcelo Labruna (FMVZ - USP) Eliana Matushima (FMVZ - USP) Cátia Dejuste (FMVZ – USP), Airton Lourenço (CEVAP/UNESP), Breno Damasceno (CEAM Galápagos), Andre Quagliatto (UFU), Carlos Abrahão (RAN/ICMBio),</t>
    </r>
    <r>
      <rPr>
        <sz val="15"/>
        <rFont val="Calibri"/>
        <family val="2"/>
      </rPr>
      <t xml:space="preserve"> Edelcio Muscat (Estação Ecológica DACNIS)</t>
    </r>
    <r>
      <rPr>
        <sz val="15"/>
        <color indexed="10"/>
        <rFont val="Calibri"/>
        <family val="2"/>
      </rPr>
      <t>outros????</t>
    </r>
  </si>
  <si>
    <r>
      <rPr>
        <sz val="15"/>
        <rFont val="Calibri"/>
        <family val="2"/>
      </rPr>
      <t>Ação iniciada em 2012, ou seja, após o prazo de conclusão (rever o prazo). Foram adquiridas 2 estações meteorológicas remotas pelo RAN, com recurso de projeto aprovado na DIBIO. São 2 modelos diferetnes a serem instalados nas ilhas (Carlos Abrahão).</t>
    </r>
    <r>
      <rPr>
        <sz val="15"/>
        <color indexed="10"/>
        <rFont val="Calibri"/>
        <family val="2"/>
      </rPr>
      <t xml:space="preserve">
</t>
    </r>
    <r>
      <rPr>
        <sz val="15"/>
        <rFont val="Calibri"/>
        <family val="2"/>
      </rPr>
      <t xml:space="preserve">Lúcia Guaraldo conversou com Luis Eduardo (Instituto Vital Brasil) e ele se mostrou disposto a adquirir e instalar a estação  </t>
    </r>
    <r>
      <rPr>
        <sz val="15"/>
        <color indexed="10"/>
        <rFont val="Calibri"/>
        <family val="2"/>
      </rPr>
      <t>ONDE? NA QUEIMADA GRANDE???</t>
    </r>
    <r>
      <rPr>
        <sz val="15"/>
        <rFont val="Calibri"/>
        <family val="2"/>
      </rPr>
      <t xml:space="preserve">(Breno).
</t>
    </r>
  </si>
  <si>
    <t>Falta colocar o patrimônio nas estações adquiridas pelo RAN e enviá-las para as UCs para providenciarem a implantação (Carlos Abrahão)</t>
  </si>
  <si>
    <r>
      <t xml:space="preserve">Marinha do Brasil, Jaci (Instituto Astronômico e Geofísico da USP – IAG), Coordenador de plano de manejo/DIREP/ICMBio, DIPLAN/ICMBio, Rogério Zacariotti (UNICSUL) e Murilo Rodrigues (Instituto Butantan), Jacyra Ramos Soares, (Instituto Astronômico e Geofísico da USP – IAG), Amauri Oliveira (IAG/USP), Wilson Lima (ARIE Ilhas da Queimada Pequena e Queimada Grande/ICMBio). Carlos Azevedo (ARIE Ilhas da Queimada Pequena e Queimada Grande/ICMBio), Adriana Magalhães  (ARIE Ilhas da Queimada Pequena e Queimada Grande/ICMBio), Kelen Leite (ESEC Tupinambás), Geraldo Ottoni (ESEC Tupinambás) </t>
    </r>
    <r>
      <rPr>
        <sz val="15"/>
        <color indexed="10"/>
        <rFont val="Calibri"/>
        <family val="2"/>
      </rPr>
      <t>OUtros??</t>
    </r>
  </si>
  <si>
    <t xml:space="preserve">Ação iniciada, porém com prazo estourado. A APA Marinha Litoral Centro, do estado de São Paulo, está fazendo levantamento similar no município de Itanhaém. A ARIE solicitou o compartilhamento das informações, que devem ser sistematizadas e apresentadas em julho. Alguns questionários foram preenchidos em entrevistas com pescadores locais ( ARIE Ilhas da Queimada Pequena e  Queimada Grande) em 2012 e os dados foram tabulados, mas precisam ser resgatados.
</t>
  </si>
  <si>
    <r>
      <t xml:space="preserve">A ação está em andamento mas estorou o prazo. Alguns questionários foram preenchidos em entrevistas com pescadores locais em 2012, mas os dados ainda não foram tabulados.
</t>
    </r>
    <r>
      <rPr>
        <b/>
        <sz val="15"/>
        <rFont val="Calibri"/>
        <family val="2"/>
      </rPr>
      <t>Todavia a proposta é de  exclusão da ação por não ter relação direta com a conservação das espécies alvo do PAN  e sim aos Plano de Manejo das UCs</t>
    </r>
  </si>
  <si>
    <t xml:space="preserve">Dificuldade de saber quantas pesquisa (ações) em andamento são financiadas por esses editais </t>
  </si>
  <si>
    <t>Dificuldade de agendamento de viagem para coleta dos espécimes de B. alcatraz em função das condições climáticas.</t>
  </si>
  <si>
    <r>
      <t xml:space="preserve">Ausência de </t>
    </r>
    <r>
      <rPr>
        <i/>
        <sz val="15"/>
        <rFont val="Calibri"/>
        <family val="2"/>
      </rPr>
      <t>B. alcatraz</t>
    </r>
    <r>
      <rPr>
        <sz val="15"/>
        <rFont val="Calibri"/>
        <family val="2"/>
      </rPr>
      <t xml:space="preserve"> em cativeiro impossibilita a elaboração do protocolo para a espécie.  Esta açõa depende da ação 8.1, no diz respeito a essa espécie.</t>
    </r>
  </si>
  <si>
    <r>
      <t xml:space="preserve">Rogério Zacariotti passará para a Selma (nova articuladora da ação) um esboço do protocolo que elaborou para </t>
    </r>
    <r>
      <rPr>
        <i/>
        <sz val="15"/>
        <rFont val="Calibri"/>
        <family val="2"/>
      </rPr>
      <t>B. insularis,</t>
    </r>
    <r>
      <rPr>
        <sz val="15"/>
        <rFont val="Calibri"/>
        <family val="2"/>
      </rPr>
      <t xml:space="preserve"> para que ela possa finalizar com os parceiros das institutições mantenedoras do futuro Programa de cativeiro.</t>
    </r>
  </si>
  <si>
    <r>
      <rPr>
        <sz val="15"/>
        <rFont val="Calibri"/>
        <family val="2"/>
      </rPr>
      <t xml:space="preserve">Ação não concluída no prazo (rever o prazo). Porém, já existe uma metodologia de manejo </t>
    </r>
    <r>
      <rPr>
        <i/>
        <sz val="15"/>
        <rFont val="Calibri"/>
        <family val="2"/>
      </rPr>
      <t xml:space="preserve">ex situ </t>
    </r>
    <r>
      <rPr>
        <sz val="15"/>
        <rFont val="Calibri"/>
        <family val="2"/>
      </rPr>
      <t xml:space="preserve">estabelecida para </t>
    </r>
    <r>
      <rPr>
        <i/>
        <sz val="15"/>
        <rFont val="Calibri"/>
        <family val="2"/>
      </rPr>
      <t xml:space="preserve">B. insularis </t>
    </r>
    <r>
      <rPr>
        <sz val="15"/>
        <rFont val="Calibri"/>
        <family val="2"/>
      </rPr>
      <t>no Instituto Butantan, todavia ainda não há um protocolo formalizado (Selma e Otávio).</t>
    </r>
    <r>
      <rPr>
        <sz val="15"/>
        <color indexed="8"/>
        <rFont val="Calibri"/>
        <family val="2"/>
      </rPr>
      <t xml:space="preserve">
CEVAP tem um protocolo estabelecido para o plantel geral (Airton).
</t>
    </r>
  </si>
  <si>
    <r>
      <t xml:space="preserve">Dez. 2012 </t>
    </r>
    <r>
      <rPr>
        <sz val="15"/>
        <color indexed="10"/>
        <rFont val="Calibri"/>
        <family val="2"/>
      </rPr>
      <t>(VER REPROGRAMAÇÃO)</t>
    </r>
  </si>
  <si>
    <r>
      <t xml:space="preserve">Protocolos de manejo </t>
    </r>
    <r>
      <rPr>
        <i/>
        <sz val="15"/>
        <color indexed="8"/>
        <rFont val="Calibri"/>
        <family val="2"/>
      </rPr>
      <t>ex situ</t>
    </r>
    <r>
      <rPr>
        <sz val="15"/>
        <color indexed="8"/>
        <rFont val="Calibri"/>
        <family val="2"/>
      </rPr>
      <t xml:space="preserve"> para répteis elaborados. ( </t>
    </r>
    <r>
      <rPr>
        <sz val="15"/>
        <color indexed="10"/>
        <rFont val="Calibri"/>
        <family val="2"/>
      </rPr>
      <t>(VER REPROGRAMAÇÃO)</t>
    </r>
  </si>
  <si>
    <t xml:space="preserve">Essa ação está relacionada a implatação do Pragrama de cativiero para as espécies alvo do PAN, que está em elaboração sengundo a IN 22/12 </t>
  </si>
  <si>
    <r>
      <t xml:space="preserve">Protocolos de manejo </t>
    </r>
    <r>
      <rPr>
        <i/>
        <sz val="15"/>
        <color indexed="8"/>
        <rFont val="Calibri"/>
        <family val="2"/>
      </rPr>
      <t xml:space="preserve">ex situ </t>
    </r>
    <r>
      <rPr>
        <sz val="15"/>
        <color indexed="8"/>
        <rFont val="Calibri"/>
        <family val="2"/>
      </rPr>
      <t xml:space="preserve">para </t>
    </r>
    <r>
      <rPr>
        <i/>
        <sz val="15"/>
        <color indexed="8"/>
        <rFont val="Calibri"/>
        <family val="2"/>
      </rPr>
      <t>Bothrops alcatraz</t>
    </r>
    <r>
      <rPr>
        <sz val="15"/>
        <color indexed="8"/>
        <rFont val="Calibri"/>
        <family val="2"/>
      </rPr>
      <t xml:space="preserve"> e </t>
    </r>
    <r>
      <rPr>
        <i/>
        <sz val="15"/>
        <color indexed="8"/>
        <rFont val="Calibri"/>
        <family val="2"/>
      </rPr>
      <t xml:space="preserve">B. insularis </t>
    </r>
    <r>
      <rPr>
        <sz val="15"/>
        <color indexed="8"/>
        <rFont val="Calibri"/>
        <family val="2"/>
      </rPr>
      <t>elaborados.</t>
    </r>
  </si>
  <si>
    <r>
      <t xml:space="preserve">Gestores das UCs tem grande preocupação com a retirada de indivíduos das áreas (não se sabe ainda como pode afetar as populações naturais - viabilidade genética) (Geraldo). É extremamente necessário o estabelecimento de um programa de cativeiro. 
</t>
    </r>
    <r>
      <rPr>
        <sz val="15"/>
        <color indexed="10"/>
        <rFont val="Calibri"/>
        <family val="2"/>
      </rPr>
      <t>O RAN deverá solicitar às instituições informações sobre o nº. de espécimes que estão sob sua responsabilidade. (yeda)</t>
    </r>
  </si>
  <si>
    <t>Essa ação depende das ações 8.1, 8.2 e de uma infraestrutura mais adequada dos criadouros, principalmente no que diz respeito à B. alcatraz. Ainda existem poucos parceiros para a realização. Faz-se necessário a implantação de Programas de cativeiro para cada espécie.</t>
  </si>
  <si>
    <r>
      <t xml:space="preserve">Ação concluída em 2011 para </t>
    </r>
    <r>
      <rPr>
        <i/>
        <sz val="15"/>
        <rFont val="Calibri"/>
        <family val="2"/>
      </rPr>
      <t xml:space="preserve">Scinax perpusillus </t>
    </r>
    <r>
      <rPr>
        <sz val="15"/>
        <rFont val="Calibri"/>
        <family val="2"/>
      </rPr>
      <t xml:space="preserve">(aparentada de </t>
    </r>
    <r>
      <rPr>
        <i/>
        <sz val="15"/>
        <rFont val="Calibri"/>
        <family val="2"/>
      </rPr>
      <t>S. alcatraz</t>
    </r>
    <r>
      <rPr>
        <sz val="15"/>
        <rFont val="Calibri"/>
        <family val="2"/>
      </rPr>
      <t xml:space="preserve"> e </t>
    </r>
    <r>
      <rPr>
        <i/>
        <sz val="15"/>
        <rFont val="Calibri"/>
        <family val="2"/>
      </rPr>
      <t>S. peixotoi</t>
    </r>
    <r>
      <rPr>
        <sz val="15"/>
        <rFont val="Calibri"/>
        <family val="2"/>
      </rPr>
      <t>). A ação na 1ª. monitoria estava concluída, porém, passou para em andamento, pois a criação piloto</t>
    </r>
    <r>
      <rPr>
        <i/>
        <sz val="15"/>
        <rFont val="Calibri"/>
        <family val="2"/>
      </rPr>
      <t xml:space="preserve"> ex situ </t>
    </r>
    <r>
      <rPr>
        <sz val="15"/>
        <rFont val="Calibri"/>
        <family val="2"/>
      </rPr>
      <t xml:space="preserve">para </t>
    </r>
    <r>
      <rPr>
        <i/>
        <sz val="15"/>
        <rFont val="Calibri"/>
        <family val="2"/>
      </rPr>
      <t xml:space="preserve">Cycloranphus eleutherodactylus </t>
    </r>
    <r>
      <rPr>
        <sz val="15"/>
        <rFont val="Calibri"/>
        <family val="2"/>
      </rPr>
      <t xml:space="preserve">(aparentada da nova espécie alvo </t>
    </r>
    <r>
      <rPr>
        <i/>
        <sz val="15"/>
        <rFont val="Calibri"/>
        <family val="2"/>
      </rPr>
      <t>C. faustoi</t>
    </r>
    <r>
      <rPr>
        <sz val="15"/>
        <rFont val="Calibri"/>
        <family val="2"/>
      </rPr>
      <t>) iniciou em 2011 e ainda está em andamento (ainda sem sucesso reprodutivo).</t>
    </r>
  </si>
  <si>
    <r>
      <t xml:space="preserve">Protocolo para </t>
    </r>
    <r>
      <rPr>
        <i/>
        <sz val="15"/>
        <color indexed="8"/>
        <rFont val="Calibri"/>
        <family val="2"/>
      </rPr>
      <t xml:space="preserve">S. perpusillus </t>
    </r>
    <r>
      <rPr>
        <sz val="15"/>
        <color indexed="8"/>
        <rFont val="Calibri"/>
        <family val="2"/>
      </rPr>
      <t>foi publicado em set 2012</t>
    </r>
    <r>
      <rPr>
        <sz val="15"/>
        <color indexed="10"/>
        <rFont val="Calibri"/>
        <family val="2"/>
      </rPr>
      <t xml:space="preserve"> </t>
    </r>
  </si>
  <si>
    <r>
      <t xml:space="preserve">
</t>
    </r>
    <r>
      <rPr>
        <sz val="15"/>
        <rFont val="Calibri"/>
        <family val="2"/>
      </rPr>
      <t xml:space="preserve">Depende da ação 9.1, no que diz respeito à </t>
    </r>
    <r>
      <rPr>
        <i/>
        <sz val="15"/>
        <rFont val="Calibri"/>
        <family val="2"/>
      </rPr>
      <t xml:space="preserve">Cycloranphus eleutherodactylus, </t>
    </r>
    <r>
      <rPr>
        <sz val="15"/>
        <rFont val="Calibri"/>
        <family val="2"/>
      </rPr>
      <t xml:space="preserve">que dará a base para a publicação do protocolo de </t>
    </r>
    <r>
      <rPr>
        <i/>
        <sz val="15"/>
        <rFont val="Calibri"/>
        <family val="2"/>
      </rPr>
      <t>C. faustoi</t>
    </r>
  </si>
  <si>
    <t>Essa ação está relacionada a implatação do Pragrama de cativiero para as espécies alvo do PAN, que está em elaboração sengundo a IN 22/12</t>
  </si>
  <si>
    <r>
      <t xml:space="preserve">Ação concluída, pois o protocolo para </t>
    </r>
    <r>
      <rPr>
        <i/>
        <sz val="15"/>
        <rFont val="Calibri"/>
        <family val="2"/>
      </rPr>
      <t>S. perpusillus (</t>
    </r>
    <r>
      <rPr>
        <sz val="15"/>
        <rFont val="Calibri"/>
        <family val="2"/>
      </rPr>
      <t>espécie apararentada de</t>
    </r>
    <r>
      <rPr>
        <i/>
        <sz val="15"/>
        <rFont val="Calibri"/>
        <family val="2"/>
      </rPr>
      <t xml:space="preserve"> S. alcatras e S. peixotoi)</t>
    </r>
    <r>
      <rPr>
        <sz val="15"/>
        <rFont val="Calibri"/>
        <family val="2"/>
      </rPr>
      <t xml:space="preserve">já foi publicado em set 2012. No entanto, falta o protocolo de manejo de </t>
    </r>
    <r>
      <rPr>
        <i/>
        <sz val="15"/>
        <rFont val="Calibri"/>
        <family val="2"/>
      </rPr>
      <t>Cycloramphus eleutherodactylus</t>
    </r>
    <r>
      <rPr>
        <sz val="15"/>
        <rFont val="Calibri"/>
        <family val="2"/>
      </rPr>
      <t xml:space="preserve">, espécie aparentada de </t>
    </r>
    <r>
      <rPr>
        <i/>
        <sz val="15"/>
        <rFont val="Calibri"/>
        <family val="2"/>
      </rPr>
      <t xml:space="preserve">Cycloramphus faustoi </t>
    </r>
    <r>
      <rPr>
        <sz val="15"/>
        <rFont val="Calibri"/>
        <family val="2"/>
      </rPr>
      <t>(nova espécie alvo). Sendo assim, a partir dessa monitoria seu prazo será revisto.</t>
    </r>
    <r>
      <rPr>
        <i/>
        <sz val="15"/>
        <rFont val="Calibri"/>
        <family val="2"/>
      </rPr>
      <t xml:space="preserve"> </t>
    </r>
  </si>
  <si>
    <t>Ainda não há população ex situ para as novas espécies avlo, S. peixotoi e  Cycloramphus faustoi (não houve coleta e ainda depende das ações 9.1 e 9.2).</t>
  </si>
  <si>
    <t>Fausto Barbo (Museu de Zoologia da UPS), Cybele Lisboa (Zoológico de SãoPaulo)</t>
  </si>
  <si>
    <t>Seria interessante mais instituições envolvidas e a formalização do programa de cativeiro para S. alcatraz</t>
  </si>
  <si>
    <t xml:space="preserve">
No projeto de mestrado da Adriana Magalhães, que iniciará em 2013 na ARIE Ilhas da Queimada Pequena e Queimada Grande, as espécies vegetais invasoras também serão amostradas (Adriana).
No monento não temos informação se no Plano de manejo da ESEC Tupinambás foi feito esse levantamento e mapeamento.</t>
  </si>
  <si>
    <t>Ação iniciada na ESEC Tupinambás, pois o Termo de referencia para contratação da pessoa que fará o PRAD na ilha de Alcatrazes foi elaborado e entregue, no final de 2012 para a marinha para implementar o plano.  
Na ARIE ainda não foi inciado (depende de ações anteriores; é preciso avaliar a evolução da recuperação natural e a necessidade de intervenção).</t>
  </si>
  <si>
    <t>Neste período de monitoria, a ação propriamente dita não foi iniciada. 
Foi previsto realizar uma reunião para tratar desse programa com os parceiros (UCs estaduais e federais do litoral norte de SP), durante o seminário de Ed. Amb. mencionado na ação 11.2. Contudo, a pessoa que estava à frente do evento (Kelen Leite) adoeceu e a reunião foi adiata, sem data prevista para realização. (Luís Alfredo)
Não existe um programa de educação ambiental, porém existe um planejamento anual de ações contínuas de educação ambiental que são realizadas na ARIE (Adriana e Carlos Azevedo)</t>
  </si>
  <si>
    <t xml:space="preserve">Cada UC realiza ações de ed. Ambiental e informativas, porém, cada unidade tem um público diferente e uma realidade diferente. Sugere-se a criação de um programa para cada uma, todavia, ambos deverão enfocar o PAN, suas espécies alvo e seus hábitats. </t>
  </si>
  <si>
    <t xml:space="preserve"> Criar e implementar programa de Educação Ambiental, específico para cada unidade de conservação, que integrem as diversas ações educativas, focando na preservação das espécies insulares ameaçadas de extinção e endêmicas.
</t>
  </si>
  <si>
    <r>
      <t xml:space="preserve">Glaura Cardoso (RAN/ICMBio),  Luís Alfredo (RAN/ICMBio), Fausto Campos (Instituto Florestal/SMA - SP e SDLB), Wilson Lima (ARIE Ilhas da Queimada Pequena e Queimada Grande/ICMBio),  Marli Penteado (ESEC Tupinambás/ICMBio), Osmar Correa (ESEC Tupinambás/ICMBio), Lúcia Guaraldo (ESEC dos Tupiniquins/ICMBio),  Vanessa Schwarz de Almeida (ONG Ambiental Brasil), Colônia de Pescadores Z13, Secretaria de Educação, FUNAI, Fundação Bradesco) Carlos Azevedo (AREI Ilhas da Queimada Pequena e Queimada Grande/ICMBio), Nilza Barbosa (RAN/ICMBio),  Tiago Vieira (RAN/ICMBio),Breno Damasceno (CEAM Galápagos), Edelcio Muscat (Estação Ecológica DACNIS), Érika </t>
    </r>
    <r>
      <rPr>
        <sz val="15"/>
        <color indexed="10"/>
        <rFont val="Calibri"/>
        <family val="2"/>
      </rPr>
      <t>???????</t>
    </r>
    <r>
      <rPr>
        <sz val="15"/>
        <color indexed="8"/>
        <rFont val="Calibri"/>
        <family val="2"/>
      </rPr>
      <t xml:space="preserve"> (Museu Biológico do Instituto Butantan) e Giuseppe </t>
    </r>
    <r>
      <rPr>
        <sz val="15"/>
        <color indexed="10"/>
        <rFont val="Calibri"/>
        <family val="2"/>
      </rPr>
      <t>??????</t>
    </r>
    <r>
      <rPr>
        <sz val="15"/>
        <color indexed="8"/>
        <rFont val="Calibri"/>
        <family val="2"/>
      </rPr>
      <t xml:space="preserve">(Museu Biológico do Instituto Butantan), Kelen Leite ( ESEC Tupinambás), Geraldo Ottoni (ESEC Tupinambás) </t>
    </r>
    <r>
      <rPr>
        <sz val="15"/>
        <color indexed="10"/>
        <rFont val="Calibri"/>
        <family val="2"/>
      </rPr>
      <t xml:space="preserve">e outras???? </t>
    </r>
  </si>
  <si>
    <t>Faz-se necessário fazer gestão junto à CTI para a criação do site da ARIE e melhoria o da ESEC.</t>
  </si>
  <si>
    <r>
      <t xml:space="preserve">01/03/2012 </t>
    </r>
    <r>
      <rPr>
        <sz val="15"/>
        <color indexed="10"/>
        <rFont val="Calibri"/>
        <family val="2"/>
      </rPr>
      <t>(VER REPROGRAMAÇÃO)</t>
    </r>
  </si>
  <si>
    <r>
      <t xml:space="preserve">Wilson Lima (ARIE Ilhas da Queimada Pequena e Queimada Grande /ICMBio), Marli Penteado (ESEC Tupinambás/ICMBio), Osmar Corrêa (ESEC Tupinambás/ICMBio), Lúcia Guaraldo (ESEC dos Tupiniquins/ICMBio), Ricardo Sawaya (Instituto Butantan), Otávio Marques (Instituto Butantan), Rogério Zacariotti (UNICSUL), Alexandre Hudson (RAN/ICMBio), Marinha do Brasil, Cínthia Brasileiro (UNIFESP-Diadema), Universidades, José Henrique Becker (TAMAR – Ubatuba/ICMBio), Fausto Campos (Instituto Florestal/SMA - SP e SDLB), Shirley Pacheco (Instituto Terra &amp; Mar), Ivan Amaral (RAN/ICMBio), Maria de Lourdes Cantarelli (RAN/ICMBio).  </t>
    </r>
    <r>
      <rPr>
        <sz val="15"/>
        <color indexed="10"/>
        <rFont val="Calibri"/>
        <family val="2"/>
      </rPr>
      <t xml:space="preserve"> (VER REPROGRAMAÇÃO)</t>
    </r>
  </si>
  <si>
    <t xml:space="preserve">Até 2012 o RAN elaborou três produtos: Cordel das Espécies Insulares, Jogo A Vida dos Anfíbios e Almanaque do PAN Herpetofauna Insular - Ilhas Encantadas e Espécies Raras. Considerando que não houve recurso financeiro para a produção dos materiais em 2012, a ação foi inserida em projeto aprovado pela DIBIO para o exercício 2013, solicitando recursos para produção do material já elaborado e  contratação de um profissional para elaboração de um novo Almanaque. (Luís)
O Instituti Butantan está elaborando um livro infantil sobre a história da jararaca ilhoa, mas ainda falta a ilustração (Otávio)
Segundo Breno foi eleborado um Box com 2 livros contando a história da Ilha da Queimada Grande
</t>
  </si>
  <si>
    <t>O Almaque não foi aprovado pela COPAN. 
Os demais foram enviados para DCOM/ICMBio para produção, contudo, como só havia o recurso orçametário aprovado pela DIBIO e não havia o financeiro não foram impressos (Vera)
Falta patrocínio para a produção do Box sobre a história da Ilha da Queimada Grande.
Falta recurso para contratação de um ilustrador para o livro infantil da jararaca ilhoa e para a produção do livro.</t>
  </si>
  <si>
    <t>Falta de recurso orçamentário e financeiro ou patrocínio</t>
  </si>
  <si>
    <r>
      <t xml:space="preserve">Coordenação de sinalização de demarcação (DIUSP/ICMBio), Ricardo Portas (RAN/ICMBio), Wilson Lima (ARIE Ilhas da Queimada Pequena e Queimada Grande/ICMBio), </t>
    </r>
    <r>
      <rPr>
        <sz val="15"/>
        <color indexed="8"/>
        <rFont val="Calibri"/>
        <family val="2"/>
      </rPr>
      <t xml:space="preserve"> Marcos Zinezzi (Marinha do Brasil), Luís Alfredo (RAN/ICMBio), Breno Damasceno (CEAM Galápagos), Adriana Magalhães (AREI Ilhas da Queimada Pequena e Queimada Grande/ICMBio), Geraldo Ottoni (ESEC Tupinambás)</t>
    </r>
    <r>
      <rPr>
        <sz val="15"/>
        <color indexed="10"/>
        <rFont val="Calibri"/>
        <family val="2"/>
      </rPr>
      <t>OUTROS????</t>
    </r>
  </si>
  <si>
    <r>
      <rPr>
        <sz val="15"/>
        <rFont val="Calibri"/>
        <family val="2"/>
      </rPr>
      <t xml:space="preserve">Os projetos  das placas para a ESEC estão prontos mas sem recurso... O recurso foi solicitado </t>
    </r>
    <r>
      <rPr>
        <b/>
        <sz val="15"/>
        <color indexed="10"/>
        <rFont val="Calibri"/>
        <family val="2"/>
      </rPr>
      <t xml:space="preserve">(QUANDO??) </t>
    </r>
    <r>
      <rPr>
        <sz val="15"/>
        <rFont val="Calibri"/>
        <family val="2"/>
      </rPr>
      <t>para a coordenação de consolidação territorial, mas ainda não tivemos resposta (Kelen)</t>
    </r>
    <r>
      <rPr>
        <sz val="15"/>
        <color indexed="10"/>
        <rFont val="Calibri"/>
        <family val="2"/>
      </rPr>
      <t xml:space="preserve">
</t>
    </r>
    <r>
      <rPr>
        <sz val="15"/>
        <rFont val="Calibri"/>
        <family val="2"/>
      </rPr>
      <t>A ARIE instalou uma placa, mas é preciso avaliar a necessidade de instalação de outras (Carlos Azevedo)</t>
    </r>
  </si>
  <si>
    <t>Prazo vencido; falta liberação dos recursos para a prudução e instalação de placas na ESEC e avaliação da necessidade de colocação de mais placa na ARIE</t>
  </si>
  <si>
    <t>Ação concluída desde a 1ª. monitoria, pois o GT foi implementado (yeda), com reuniões semestrais e principais itens do termo estão sendo cumpridos. (Kelen)</t>
  </si>
  <si>
    <t>Embora na 1ª.  Monitoria a ação foi dada como concluída, Nesta monitoria o entendimento foi de que a ação está em andamento, pois a MA disse que há ideias futuras de novas raias e calibragem virtual</t>
  </si>
  <si>
    <t xml:space="preserve">Uma alternativa apresentada (utilização da Ilha da Sapata como raia de tiro já para 2013). 
</t>
  </si>
  <si>
    <t>Ação não iniciada porque os aceiros causam problemas no solo (Kelen) e visto que os exercícios de tiro mudaram para a ilha da Sapata, foi proposto a  exclusão da ação.</t>
  </si>
  <si>
    <r>
      <t xml:space="preserve">Ação em andamento, pois a Marinha cumpriu o acordo em relação ao período do ano para a prática de tiro. </t>
    </r>
    <r>
      <rPr>
        <b/>
        <sz val="15"/>
        <rFont val="Calibri"/>
        <family val="2"/>
      </rPr>
      <t>Proposta de exclusão pois a nova raia de tiro (Ilha da Sapata) fica fora da ESEC, fora da proposta do PARNA Marinho e não tem ocorrência das espécies alvo do PAN.</t>
    </r>
  </si>
  <si>
    <t xml:space="preserve">Seria preciso uma mudança da legislação no âmbito do MPA (Ministério da Pesca e Aquicultura); a área é de trânsito de embarcações; custo elevado; o sistema atualmente já está sobrecarregado (Adriana)
A ARIE não tem restrição à pesca por ser apenas insular. O entorno marinho é uma APA estadual, mas desconheço restrições específicas dessa UC à pesca. Mesmo que tenhamos uma parceria com o estado para fiscalização, creio que a pressão sobre a fauna aquática não é uma ameaça à jararaca Ilhoa, espécie alvo do PAN.
Por esse motivo não utilizamos o PREPS para auxiliar na proteção da ARIE. (Carlos Azevedo)
</t>
  </si>
  <si>
    <t xml:space="preserve">Adriana Magalhães e Carlos Azevedo (ARIE Ilhas da Queimada Pequena e Queimada Grande/ICMBio). </t>
  </si>
  <si>
    <t xml:space="preserve">1.6. Fazer gestão para que o serviço de inteligência da Polícia Federal atue em questões de tráfico e biopirataria na região do arquipélago dos Alcatrazes e da ARIE Ilhas da Queimada Pequena e Queimada Grande. </t>
  </si>
  <si>
    <t xml:space="preserve">Ação não inciada. Ampliação não é exequível no intervalo de 5 anos, portanto foi proposto a  a revisão do texto da ação. </t>
  </si>
  <si>
    <r>
      <t xml:space="preserve"> Sistematizar estudos já realizados e efetuar estudos complementares para subsidiar a redefinição da categoria da unidade ARIE Ilhas da Queimada Pequena e Queimada Grande </t>
    </r>
    <r>
      <rPr>
        <b/>
        <sz val="15"/>
        <color indexed="8"/>
        <rFont val="Calibri"/>
        <family val="2"/>
      </rPr>
      <t xml:space="preserve">e </t>
    </r>
    <r>
      <rPr>
        <sz val="15"/>
        <color indexed="8"/>
        <rFont val="Calibri"/>
        <family val="2"/>
      </rPr>
      <t xml:space="preserve">de seus limites.
</t>
    </r>
    <r>
      <rPr>
        <b/>
        <sz val="15"/>
        <rFont val="Calibri"/>
        <family val="2"/>
      </rPr>
      <t xml:space="preserve"> OBS: nessa ação foi mantida a questão dos limites, pois a organização e sistematização dos estudos poderá contribuir para a  ampliação da unidade, no futuro, fora dos 5 anos do PAN</t>
    </r>
    <r>
      <rPr>
        <sz val="15"/>
        <color indexed="10"/>
        <rFont val="Calibri"/>
        <family val="2"/>
      </rPr>
      <t xml:space="preserve"> </t>
    </r>
  </si>
  <si>
    <t xml:space="preserve">Banco de dados sobre estudos já realizados e em andamento na AREI.  </t>
  </si>
  <si>
    <r>
      <rPr>
        <sz val="15"/>
        <rFont val="Calibri"/>
        <family val="2"/>
      </rPr>
      <t>Ação parcialmente concluída no prazo, pois na Ilha dos Alcatrazes a distribuição das bromélias foi realizada (Plano de manejo).</t>
    </r>
    <r>
      <rPr>
        <sz val="15"/>
        <color indexed="8"/>
        <rFont val="Calibri"/>
        <family val="2"/>
      </rPr>
      <t xml:space="preserve">
</t>
    </r>
    <r>
      <rPr>
        <sz val="15"/>
        <color indexed="10"/>
        <rFont val="Calibri"/>
        <family val="2"/>
      </rPr>
      <t>(VERIFICAR COM CINTHIA SE MAIS TRABALHOS FORAM FEITOS, POR EXEMPLO NA Queimada grande)</t>
    </r>
  </si>
  <si>
    <r>
      <t xml:space="preserve">9.1. Estabelecer criações </t>
    </r>
    <r>
      <rPr>
        <i/>
        <sz val="15"/>
        <rFont val="Calibri"/>
        <family val="2"/>
      </rPr>
      <t>ex situ</t>
    </r>
    <r>
      <rPr>
        <sz val="15"/>
        <rFont val="Calibri"/>
        <family val="2"/>
      </rPr>
      <t xml:space="preserve"> piloto das espécies de anfíbios aparentadas das ameaçadas de extinção e/ou endêmicos das ilhas dos Alcatrazes e  da Queimada Grande. (VER EM RECOMENDAÇÕES E OBSERVAÇÕES)</t>
    </r>
  </si>
  <si>
    <r>
      <rPr>
        <sz val="15"/>
        <rFont val="Calibri"/>
        <family val="2"/>
      </rPr>
      <t xml:space="preserve">Ação concluída, pois a criação piloto </t>
    </r>
    <r>
      <rPr>
        <i/>
        <sz val="15"/>
        <rFont val="Calibri"/>
        <family val="2"/>
      </rPr>
      <t xml:space="preserve">ex situ </t>
    </r>
    <r>
      <rPr>
        <sz val="15"/>
        <rFont val="Calibri"/>
        <family val="2"/>
      </rPr>
      <t xml:space="preserve">para </t>
    </r>
    <r>
      <rPr>
        <i/>
        <sz val="15"/>
        <rFont val="Calibri"/>
        <family val="2"/>
      </rPr>
      <t xml:space="preserve">Scinax alcatraz </t>
    </r>
    <r>
      <rPr>
        <sz val="15"/>
        <rFont val="Calibri"/>
        <family val="2"/>
      </rPr>
      <t>foi estabelecida no Zoo SP, (inclusive com reprodução em cativeiro). Todavia, como ainda não há criação piloto ex situ para as novas espécies alvo do PAN, o prazo será revisto.</t>
    </r>
    <r>
      <rPr>
        <sz val="15"/>
        <color indexed="10"/>
        <rFont val="Calibri"/>
        <family val="2"/>
      </rPr>
      <t xml:space="preserve">
Esta ação estava em VERDE, mas seguindo o mesmo raciocício da anterior, 9.2, está concluida nesta monitoria (yeda)</t>
    </r>
  </si>
  <si>
    <r>
      <t xml:space="preserve">Existe população ex situ para </t>
    </r>
    <r>
      <rPr>
        <i/>
        <sz val="15"/>
        <color indexed="8"/>
        <rFont val="Calibri"/>
        <family val="2"/>
      </rPr>
      <t xml:space="preserve">Scinax alcatraz </t>
    </r>
    <r>
      <rPr>
        <sz val="15"/>
        <color indexed="8"/>
        <rFont val="Calibri"/>
        <family val="2"/>
      </rPr>
      <t>no Zoo SP,</t>
    </r>
    <r>
      <rPr>
        <b/>
        <sz val="15"/>
        <color indexed="8"/>
        <rFont val="Calibri"/>
        <family val="2"/>
      </rPr>
      <t xml:space="preserve"> porém é necessária a realização de estudos genéticos para verificar a viabilidade</t>
    </r>
    <r>
      <rPr>
        <sz val="15"/>
        <color indexed="8"/>
        <rFont val="Calibri"/>
        <family val="2"/>
      </rPr>
      <t xml:space="preserve">. Estudo sendo realizado (início em 2013) por Renata Vas (mestrado) sobre a microbiota bacteriana da pele de S. alcatraz.
</t>
    </r>
  </si>
  <si>
    <t>10.1. Levantar e mapear as espécies vegetais exóticas invasoras na região do Arquipélago dos Alcatrazes e da Ilha da Queimada Grande. (VER EM RECOMENDAÇÕES OU OBSERVAÇÕES)</t>
  </si>
  <si>
    <t xml:space="preserve">A ção foi concluída, no entanto, é preciso verificar quando esse alternativa será implementada. 
</t>
  </si>
  <si>
    <t xml:space="preserve">Na 1ª. monitoria foi  apresentada um alternativa de calibragem artificial: calibragem virtual dos canhões.  </t>
  </si>
  <si>
    <r>
      <t xml:space="preserve">Ação concluída desde a 1ª monitoria, onde foi apresentada a alternativa de </t>
    </r>
    <r>
      <rPr>
        <b/>
        <sz val="15"/>
        <rFont val="Calibri"/>
        <family val="2"/>
      </rPr>
      <t xml:space="preserve">calibragem virtual </t>
    </r>
    <r>
      <rPr>
        <sz val="15"/>
        <rFont val="Calibri"/>
        <family val="2"/>
      </rPr>
      <t xml:space="preserve">dos canhões, no lugar de usar a ilha da Sapata, mas segundo a MA a implantação pode levar  10 anos.
 </t>
    </r>
  </si>
  <si>
    <r>
      <rPr>
        <sz val="15"/>
        <rFont val="Calibri"/>
        <family val="2"/>
      </rPr>
      <t>Inquérito aberto em 2011 (filmagem): envolvidos foram identificados (na marinha o trâmite corre internamente e os civis foram autuados pelo ICMBio), multa foi aplicada, as três serpentes (</t>
    </r>
    <r>
      <rPr>
        <i/>
        <sz val="15"/>
        <rFont val="Calibri"/>
        <family val="2"/>
      </rPr>
      <t>Bothrops insularis</t>
    </r>
    <r>
      <rPr>
        <sz val="15"/>
        <rFont val="Calibri"/>
        <family val="2"/>
      </rPr>
      <t xml:space="preserve">) foram devolvidas ao Instituto e encaminhada a UNICSUL (Rogerio Zacariotti), a multa foi lavrada e o processo foi encaminhado ao MPF para os devidos trâmites. 
Inquérito aberto em 2009 (oferecimento de propina): aguardando o andamento do inquérito. </t>
    </r>
    <r>
      <rPr>
        <sz val="15"/>
        <color indexed="10"/>
        <rFont val="Calibri"/>
        <family val="2"/>
      </rPr>
      <t xml:space="preserve">
</t>
    </r>
    <r>
      <rPr>
        <b/>
        <sz val="15"/>
        <rFont val="Calibri"/>
        <family val="2"/>
      </rPr>
      <t>Todas as denúncias encaminhadas continuam sendo investigada pela Polícia Federal.</t>
    </r>
    <r>
      <rPr>
        <sz val="15"/>
        <rFont val="Calibri"/>
        <family val="2"/>
      </rPr>
      <t xml:space="preserve">
</t>
    </r>
  </si>
  <si>
    <t>Melhorar a articulação entre os parceiros. Ação importante para os gestores da Ucs. Segundo Fausto é simple elaborar esse protocolo.</t>
  </si>
  <si>
    <t>Ação com prazo vencido. O articulador fez um esboço do protocolo e pretende concluí-lo em setembro de 2013.</t>
  </si>
  <si>
    <t>jun/ 2015 (ação contínua)</t>
  </si>
  <si>
    <t>Avifauna da Ilha da Queimada Grande, SP: diversidade, estrutura trófica e
sazonalidade / Arthur Macarrão Montanhini.(Dissertação-UNESP - São José do Rio Preto :  2010.</t>
  </si>
  <si>
    <t>Em 2009/2010 contatei as pesquisadoras Vânia Pivello da  USP e Daniella Bertani do Instituto Florestal indicadas no workshop, porém não obtive retorno quanto ao interesse. Em 2010 foi aprovado projeto na DIBIO pra contratação de consultor. Somente em 2012 finalizamos o processo de edital para contratação, no entanto, o setor jurídico (CR 11) recomendou outra modalidade de licitação. O processo foi cancelado e outro foi aberto seguindo as recomendações. Em outubro de 2012 foi encaminhado à ADM Central, já com três propostas para a licitação.
Em contatos recentes com o setor de licitação do instituto tivemos  conhecimento de que a licitação não foi realizada em 2012 e, que o processo sequer foi localizado naquele setor (Cíntia)</t>
  </si>
  <si>
    <r>
      <t xml:space="preserve">Ação não foi iniciada. Na 1ª. Monitoria foi sugerido o planejamento de uma reunião para definição de metodologia e elaboração do projeto.
Em 2010, Marli coletou alguns dados de anfíbios, porém ainda não há projeto (Carlos Abrahão). Não se sabe de nenhum projeto sendo realizado nessa linha em nenhuma das UCs (Otávio).
</t>
    </r>
    <r>
      <rPr>
        <sz val="15"/>
        <color indexed="10"/>
        <rFont val="Calibri"/>
        <family val="2"/>
      </rPr>
      <t>VER COM CINTHIA SE ELA SABE DE ALGUM TRABALHO (DIZER QUAL QUEM ESTÁ DESENVOLVENDO)</t>
    </r>
  </si>
  <si>
    <t xml:space="preserve">Verificar com Cinthia a situação e dificuldades da ação. Estamos fazendo o  levantamento (internet) de estudos realizados e em andamento com as espécies alvo do PAN. </t>
  </si>
  <si>
    <t>Embora que após reunião com a COPAN em julho de 2013, tenha ficado definido que, no momento, NÃO serão propostos programas de cativeiro para as espécies Cycloramphus faustoi e Scinax peixotoi, os estudos pilotos com as espécis aparentadas serão mantidos, pois no futuro pode ser conveniente um programa de cativeiro para essas outras espécies alvo.</t>
  </si>
  <si>
    <r>
      <t xml:space="preserve">Embora PRAD diga respeito à recuperação, </t>
    </r>
    <r>
      <rPr>
        <b/>
        <sz val="15"/>
        <color indexed="8"/>
        <rFont val="Calibri"/>
        <family val="2"/>
      </rPr>
      <t xml:space="preserve">o que se quer nas Ucs é restauração (uso de espécies nativas) </t>
    </r>
    <r>
      <rPr>
        <sz val="15"/>
        <color indexed="8"/>
        <rFont val="Calibri"/>
        <family val="2"/>
      </rPr>
      <t xml:space="preserve">. Deixar isso claro nos termos de referência dos projetos. OBS: A Lei 9.9985 de 18/07/2000, no artigo 2º.,  define  a RECUPERAÇÃO como a “restituição de um ecossitema ou de uma população silvestre degrada a uma condição não degradada, que pode ser diferente de sua condição original”. Na mesma lei, RESTAURAÇÃO é definida como sendo a “ restituição de um ecossistema ou de uma população silvestre degradada o mais próximo possível da sua condição original”
Pelo que foi exposto na 2ª monitoria  Bruno e Adriana entendem que o programa deve ser de restauração, pois estamos falando de UC de conservação com áreas muito pequenas. Porém,  esse tipo de programa é muito demorado, pois evolve a produção de mudas de espécies nativas e o próprio tempo de recuperação do ambiente. </t>
    </r>
    <r>
      <rPr>
        <sz val="15"/>
        <color indexed="10"/>
        <rFont val="Calibri"/>
        <family val="2"/>
      </rPr>
      <t xml:space="preserve">AS METAS ESTIPULADAS SÃO ALCANSÁVEIS ATÉ O FINAL DO PAN? </t>
    </r>
  </si>
  <si>
    <r>
      <t>Fazer gestão sobre processo de recategoriza</t>
    </r>
    <r>
      <rPr>
        <sz val="15"/>
        <rFont val="Calibri"/>
        <family val="2"/>
      </rPr>
      <t>ção da</t>
    </r>
    <r>
      <rPr>
        <sz val="15"/>
        <color indexed="8"/>
        <rFont val="Calibri"/>
        <family val="2"/>
      </rPr>
      <t xml:space="preserve"> ARIE Ilhas da Queimada Pequena e Queimada Grande para uma unidade de proteção integral. 
</t>
    </r>
  </si>
  <si>
    <r>
      <t xml:space="preserve">
Fábio Olmos foi à ilha  </t>
    </r>
    <r>
      <rPr>
        <sz val="15"/>
        <color indexed="10"/>
        <rFont val="Calibri"/>
        <family val="2"/>
      </rPr>
      <t xml:space="preserve">QUAL??? </t>
    </r>
    <r>
      <rPr>
        <sz val="15"/>
        <color indexed="8"/>
        <rFont val="Calibri"/>
        <family val="2"/>
      </rPr>
      <t xml:space="preserve">em 2011 e realizou uma contagem de aves. O resultado foi apresentado em palestras de educação ambiental.
</t>
    </r>
  </si>
  <si>
    <r>
      <t xml:space="preserve">Criação </t>
    </r>
    <r>
      <rPr>
        <i/>
        <sz val="15"/>
        <color indexed="8"/>
        <rFont val="Calibri"/>
        <family val="2"/>
      </rPr>
      <t>ex situ</t>
    </r>
    <r>
      <rPr>
        <sz val="15"/>
        <color indexed="8"/>
        <rFont val="Calibri"/>
        <family val="2"/>
      </rPr>
      <t xml:space="preserve"> piloto para S. alcatraz estabelecida (Estão o ZOO SP (Scinax alcatraz): 07 indivíduos coletados (2 fêmeas e 5 machos) e 87 nascidos (sexo ainda indefinido) (Cybele, set/13)</t>
    </r>
  </si>
  <si>
    <r>
      <t xml:space="preserve">Frequência </t>
    </r>
    <r>
      <rPr>
        <sz val="15"/>
        <color indexed="8"/>
        <rFont val="Calibri"/>
        <family val="2"/>
      </rPr>
      <t>de desembarques ilegais</t>
    </r>
  </si>
  <si>
    <r>
      <t xml:space="preserve">Vera Luz (RAN/ICMBio), Fábio Amorim (Polícia Federal - Santos/SP), </t>
    </r>
    <r>
      <rPr>
        <sz val="15"/>
        <color indexed="8"/>
        <rFont val="Calibri"/>
        <family val="2"/>
      </rPr>
      <t xml:space="preserve">Wilson Lima ( ARIE Ilhas da Queimada Pequena e Queimada Grande/ICMBio).
 Kelen Leite (ESEC Tupinambás/ ICMBio), Lucia Guaraldo (ESEC dos Tupiniquins) </t>
    </r>
  </si>
  <si>
    <r>
      <t>Luís Oliveira (Polícia Federal - Santos/SP), Lúcia Guaraldo (ESEC dos Tupiniquins), Murilo Rodrigues (Instituto Butantan), Marli Penteado (ESEC Tupinambás), Wilson Lima (ARIE Ilhas da Queimada Pequena e Queimada Grande/ICMBio),</t>
    </r>
    <r>
      <rPr>
        <strike/>
        <sz val="15"/>
        <rFont val="Calibri"/>
        <family val="2"/>
      </rPr>
      <t xml:space="preserve"> </t>
    </r>
    <r>
      <rPr>
        <sz val="15"/>
        <rFont val="Calibri"/>
        <family val="2"/>
      </rPr>
      <t xml:space="preserve">Marcos Zinezzi (Marinha do Brasil).
Fábio Amorin (Polícia Federal-Santos/SP), Yeda Bataus (RAN/ICMBio), Luciano Evaristo (IBAMA), Breno Damasceno (CEAN Galápagos), Geraldo Ottoni (ESEC Tupinambás) Wilson Lima (ICMBio) </t>
    </r>
  </si>
  <si>
    <r>
      <t xml:space="preserve">Ação infactível no momento (ver problemas) e inadequada para a ARIE. Ação foi excluída.
</t>
    </r>
    <r>
      <rPr>
        <sz val="15"/>
        <rFont val="Calibri"/>
        <family val="2"/>
      </rPr>
      <t xml:space="preserve">A Fátima(COPAN) sugere manter uma ação com Preps, mas antes recomentada entrarmos em contato com Sérgio do MPA). </t>
    </r>
    <r>
      <rPr>
        <b/>
        <sz val="15"/>
        <rFont val="Calibri"/>
        <family val="2"/>
      </rPr>
      <t>Até 12/08, não obtivemos os contatos sugeridos pela COPAN. Sendo assim, vamos manter a ação excluída como foi deliberado na monitoria.</t>
    </r>
  </si>
  <si>
    <r>
      <t xml:space="preserve">Rogério Zacariotti (UNICSUL), Fábio Amorim (Polícia Federal- Santos/SP), Lúcia Guaraldo (ESEC dos Tupiniquins/ICMBio);  </t>
    </r>
    <r>
      <rPr>
        <sz val="15"/>
        <rFont val="Calibri"/>
        <family val="2"/>
      </rPr>
      <t xml:space="preserve">Virgílio Ferraz </t>
    </r>
    <r>
      <rPr>
        <sz val="15"/>
        <color indexed="8"/>
        <rFont val="Calibri"/>
        <family val="2"/>
      </rPr>
      <t xml:space="preserve">(CGPRO/ICMBio) </t>
    </r>
  </si>
  <si>
    <t>A ação foi concluída, porém na 2a monitoria viu-se a importância de mantê-la como uma ação contínua (prazo de término foi modificado).</t>
  </si>
  <si>
    <t>Não aceitação dos pescadores quanto a à ampliação da UC.</t>
  </si>
  <si>
    <t>Protocolo sanitário de visitas elaborado</t>
  </si>
  <si>
    <r>
      <t xml:space="preserve">Base de pesquisa construída. </t>
    </r>
    <r>
      <rPr>
        <sz val="15"/>
        <color indexed="10"/>
        <rFont val="Calibri"/>
        <family val="2"/>
      </rPr>
      <t>(VER REPROGRAMAÇÃO)</t>
    </r>
  </si>
  <si>
    <r>
      <t>Incorporação do protocolo às normas  da Marinha do Braisl</t>
    </r>
    <r>
      <rPr>
        <sz val="15"/>
        <color indexed="10"/>
        <rFont val="Calibri"/>
        <family val="2"/>
      </rPr>
      <t>(VER REPROGRAMAÇÃO)</t>
    </r>
  </si>
  <si>
    <r>
      <t xml:space="preserve">Cínthia Brasileiro (UNIFESP-Diadema), </t>
    </r>
    <r>
      <rPr>
        <sz val="15"/>
        <color indexed="8"/>
        <rFont val="Calibri"/>
        <family val="2"/>
      </rPr>
      <t xml:space="preserve">Kelly Zamudio (Universidade de Cornell - USA) Felipe Graziotin (MZUSP), Maria José da Silva (Instituto Butantan), José Patané (Instituto Butantan), Nanci Oguiura (Instituto Butantan), </t>
    </r>
  </si>
  <si>
    <r>
      <t xml:space="preserve">Daniela Bertani (Instituto Florestal de São Paulo), </t>
    </r>
    <r>
      <rPr>
        <sz val="15"/>
        <color indexed="8"/>
        <rFont val="Calibri"/>
        <family val="2"/>
      </rPr>
      <t xml:space="preserve">Fausto Campos (Instituto Florestal/SMA - SP e SDLB), </t>
    </r>
    <r>
      <rPr>
        <sz val="15"/>
        <color indexed="8"/>
        <rFont val="Calibri"/>
        <family val="2"/>
      </rPr>
      <t>Marcos Zinezzi (Marinha do Brasil), Willian Magnusson (INPA),  Lúcia Guaraldo (ESEC dos Tupiniquins/ICMBio), Ricardo Sawaya (Instituto Butantan), Rogério Zacariotti (UNICSUL), Otávio Marques (Instituto Butantan), Andréa Costa (Museu Nacional-UFRJ),Bruno Kurtz (Jardim Botânico do RJ), Airton Lourenço (CEVAP/UNESP), Fausto Barbo (Museu de Zoologia da USP), Carlos Azevedo (ARIE Ilhas da Queimada Pequena e Queimada Grande/ICMBio), Adriana Magalhães  (ARIE Ilhas da Queimada Pequena e Queimada Grande/ICMBio), Kelen Leite (ESEC Tupinambás)</t>
    </r>
  </si>
  <si>
    <r>
      <t xml:space="preserve">Márcio Martins (USP), Marli Penteado (ESEC Tupinambás), Lúcia Guaraldo (ESEC dos Tupiniquins/ICMBio), Rogério Zacariotti (UNICSUL), Otávio Marques (Instituto Butantan), </t>
    </r>
    <r>
      <rPr>
        <sz val="15"/>
        <color indexed="8"/>
        <rFont val="Calibri"/>
        <family val="2"/>
      </rPr>
      <t xml:space="preserve"> Artur Brandt (DIBIO/ICMBio), Geraldo Ottoni (ESEC Tupinambás) Kelen Leite (ESEC Tupinambás), Adriana  Magalhães (ARIE Ilhas da Queimada Pequena e Queimada Grande/ICMBio) , Carlos Azevedo (ARIE Ilhas da Queimada Pequena e Queimada Grande/ICMBio), </t>
    </r>
  </si>
  <si>
    <r>
      <t xml:space="preserve">Fausto Campos (Instituto Florestal/SMA - SP e SDLB), Pedro Develey (Birdfife) Arthur Macarrão (UNESP), Marco Granzinolli (Probiota), Artur Brandt (DIBIO/ICMBio). </t>
    </r>
    <r>
      <rPr>
        <sz val="15"/>
        <color indexed="10"/>
        <rFont val="Calibri"/>
        <family val="2"/>
      </rPr>
      <t xml:space="preserve"> Fábio Olmos (INSTITUIÇÃO???)</t>
    </r>
  </si>
  <si>
    <t xml:space="preserve">
Ação não iniciada. Proposta de exclusão porque as espécies beneficiadas por essa ação não são espécies alvo do PAN </t>
  </si>
  <si>
    <t xml:space="preserve">Karina Hmeljevisk (Jardim Botânico), Daniela Bertani (Instituto Florestal de São Paulo), Andréa Costa (Museu Nacional-UFRJ). </t>
  </si>
  <si>
    <t xml:space="preserve">Ação concluída, pois conforme acordos dentro do GT interministerial, a Marinha repassa todas as autorização de acesso as ilhas à ESEC Tupinambás. Não havendo portanto,  necessidade de ser inserida a NORDINAVSAO
</t>
  </si>
  <si>
    <t xml:space="preserve">Rafael Magris (DIREP/ICMBio), José Henrique Becker (TAMAR-Ubatuba/ICMBio), Ana Bordioli (IPEC), Laura Miranda (Instituto de Pesca de São Paulo), Wilson Lima (ARIE Ilhas da Queimada Pequena e Queimada Grande/ICMBio), Colônia de Pescadores – Z13. </t>
  </si>
  <si>
    <r>
      <t xml:space="preserve">Ação não concluída no prazo (rever prazo). Projeto piloto </t>
    </r>
    <r>
      <rPr>
        <i/>
        <sz val="15"/>
        <color indexed="8"/>
        <rFont val="Calibri"/>
        <family val="2"/>
      </rPr>
      <t>ex situ</t>
    </r>
    <r>
      <rPr>
        <sz val="15"/>
        <color indexed="8"/>
        <rFont val="Calibri"/>
        <family val="2"/>
      </rPr>
      <t xml:space="preserve"> para </t>
    </r>
    <r>
      <rPr>
        <i/>
        <sz val="15"/>
        <color indexed="8"/>
        <rFont val="Calibri"/>
        <family val="2"/>
      </rPr>
      <t xml:space="preserve">Bothrops isularis </t>
    </r>
    <r>
      <rPr>
        <sz val="15"/>
        <color indexed="8"/>
        <rFont val="Calibri"/>
        <family val="2"/>
      </rPr>
      <t>foi estabelecido (Instituto Butantan, Instituto Vital Brazil, UNICSUL</t>
    </r>
    <r>
      <rPr>
        <sz val="15"/>
        <rFont val="Calibri"/>
        <family val="2"/>
      </rPr>
      <t>), no prazo previsto.</t>
    </r>
    <r>
      <rPr>
        <sz val="15"/>
        <color indexed="8"/>
        <rFont val="Calibri"/>
        <family val="2"/>
      </rPr>
      <t xml:space="preserve">
Entretanto para </t>
    </r>
    <r>
      <rPr>
        <i/>
        <sz val="15"/>
        <color indexed="8"/>
        <rFont val="Calibri"/>
        <family val="2"/>
      </rPr>
      <t xml:space="preserve">B. alcatraz </t>
    </r>
    <r>
      <rPr>
        <sz val="15"/>
        <color indexed="8"/>
        <rFont val="Calibri"/>
        <family val="2"/>
      </rPr>
      <t xml:space="preserve">será realizada a primeira coleta de campo para o programa de conservação </t>
    </r>
    <r>
      <rPr>
        <i/>
        <sz val="15"/>
        <color indexed="8"/>
        <rFont val="Calibri"/>
        <family val="2"/>
      </rPr>
      <t xml:space="preserve">ex situ </t>
    </r>
    <r>
      <rPr>
        <sz val="15"/>
        <color indexed="8"/>
        <rFont val="Calibri"/>
        <family val="2"/>
      </rPr>
      <t>(prevista para set 2013).</t>
    </r>
  </si>
  <si>
    <t xml:space="preserve">Ricardo Sawaya (Instituto Butantan), Selma Santos (Instituto Butantan),Otávio Marques (Instituto Butantan), Cybeli Lisboa (Zoológico de São Paulo), Marcelo Gomes (Zoológico de São Bernardo do Campo - SP), Denis Andrade (UNESP - Rio Claro), Augusto Abe (UNESP - Rio Claro), IBAMA – SP, Anibal Melgarejo (Instituto Vital Brasil), Don Boyer (Zoológico de San Diego-EUA), Airotn Lourenço (CEVAP/UNESP), Rogério Zacariotti (UNICSUL)  </t>
  </si>
  <si>
    <t xml:space="preserve">Ricardo Sawaya (Instituto Butantan), Selma Santos (Instituto Butantan), Otávio Marques (Instituto Butantan), Cybele Lisboa (Zôo de SP), Denis Andrade (UNESP-RC), Augusto Abe (UNESP-RC), Don Boyer (Zoológico de San Diego-EUA), Marcelo Gomes (Zôo São Bernardo do Campo – SP). Anibal Melgarejo (Instituto Vital Brasil), Airotn Lourenço (CEVAP/UNESP), Rogério Zacariotti (UNICSUL), Carlos Abrahão (RAN/ICMBio) </t>
  </si>
  <si>
    <t xml:space="preserve">Ricardo Sawaya (Instituto Butantan), Selma Santos (Instituto Butantan), Otávio Marques (Instituto Butantan), Cibeli Lisboa (Zoológico de São Paulo), Marcelo Gomes (Zoológico de São Bernardo do Campo - SP), Denis Andrade (UNESP - Rio Claro), Augusto Abe (UNESP - Rio Claro), IBAMA - SP, José Fontenelle (Orquidário Municipal de Santos), Anibal Melgarejo (Vital Brasil), Don Boyer (Zoológico de San Diego-EUA). Airotn Lourenço (CEVAP/UNESP), Rogério Zacariotti (UNICSUL), Carlos Abrahão (RAN/ICMBio) </t>
  </si>
  <si>
    <r>
      <rPr>
        <b/>
        <sz val="15"/>
        <rFont val="Calibri"/>
        <family val="2"/>
      </rPr>
      <t xml:space="preserve">Após reunião com a COPAN em julho de 2013, ficou definido que  tendo em vista </t>
    </r>
    <r>
      <rPr>
        <sz val="15"/>
        <rFont val="Calibri"/>
        <family val="2"/>
      </rPr>
      <t xml:space="preserve">a ecologia das espécies, a necessidade de populações backup devido à condição permanente de ameaçadas (espécies endêmicas de ilhas pequenas, hábitats específicos e sob ameaças), a estratégia da instituição, o custo-benefício e a disposição e interesse das instituições mantenedoras (Instituto Butantan, Instituto Vital Brasil, Zoo de São Paulo, CEVAP e UNICSUL), serão propostos os programas de cativeiro para </t>
    </r>
    <r>
      <rPr>
        <b/>
        <sz val="15"/>
        <rFont val="Calibri"/>
        <family val="2"/>
      </rPr>
      <t>Bothrops insularis, Bothrops alcatraz</t>
    </r>
    <r>
      <rPr>
        <sz val="15"/>
        <rFont val="Calibri"/>
        <family val="2"/>
      </rPr>
      <t xml:space="preserve"> e Scinax alcatraz.</t>
    </r>
  </si>
  <si>
    <t xml:space="preserve">Rogério Zacariotti (UNICSUL), Ricardo Sawaya (UNIFESP), Carlos Giaretti (Instituto Butantan), Carlos Giusepe (Instituto Butantan) Otávio Marques (Instituto Butantan),  Denis Andrade (UNESP - RC), Augusto Abe (UNESP – Rio Claro), Don Boyer (Zôo de San Diego - USA), Marcelo Gomes (Zôo São Bernardo do Campo – SP). </t>
  </si>
  <si>
    <r>
      <rPr>
        <b/>
        <sz val="15"/>
        <rFont val="Calibri"/>
        <family val="2"/>
      </rPr>
      <t xml:space="preserve">Após reunião com a COPAN em julho de 2013, ficou definido que  tendo em vista </t>
    </r>
    <r>
      <rPr>
        <sz val="15"/>
        <rFont val="Calibri"/>
        <family val="2"/>
      </rPr>
      <t xml:space="preserve">a ecologia das espécies, a necessidade de populações backup devido à condição permanente de ameaçadas (espécies endêmicas de ilhas pequenas, hábitats específicos e sob ameaças), a estratégia da instituição, o custo-benefício e a disposição e interesse das instituições mantenedoras (Instituto Butantan, Instituto Vital Brasil, Zoo de São Paulo, CEVAP e UNICSUL), serão propostos os programas de cativeiro para Bothrops insularis, Bothrops alcatraz </t>
    </r>
    <r>
      <rPr>
        <b/>
        <sz val="15"/>
        <rFont val="Calibri"/>
        <family val="2"/>
      </rPr>
      <t>e Scinax alcatraz.</t>
    </r>
  </si>
  <si>
    <t xml:space="preserve">Wilson Lima (ARIE Ilhas da Queimada Pequena e Queimada Grande/ICMBio), Marcos Zinezzi (Marinha do Brasil), Osmar Correa (ESEC Tupinambás/ICMBio), Marli Penteado (ESEC Tupinambás/ICMBio), Daniela Bertani (Instituto Florestal), Vânia Pivello (USP), Ricardo Rodrigues (ESALQ - USP), Silvia  Ziller (Programa Global de Espécies Invasoras – GISP), Bruno Kurtz (Jandim Botânico do RJ) </t>
  </si>
  <si>
    <t>Rogério Zacariotti (UNICSUL), Carlos Giaretti (Instituto Butantan), Carlos Giusepe (Instituto Butantan), Ricardo Sawaya (Instituto Butantan), Otávio Marques (Instituto Butantan), Cybele Lisboa (Zôo de SP), Denis Andrade (UNESP – Rio Claro), Augusto Abe (UNESP - Rio Claro), Don Boyer (Zôo de San Diego - USA), Marcelo Gomes (Zôo São Bernardo do Campo – SP).</t>
  </si>
  <si>
    <t xml:space="preserve">Wilson Lima (ARIE Ilhas da Queimada Pequena e Queimada Grande /ICMBio), Marli Penteado (ESEC Tupinambás/ICMBio), Osmar Corrêa (ESEC Tupinambás/ICMBio), Alcyone (Viva Mar), Prefeitura de Itanhaém, Agência Ambiental de São Paulo, Marcos Campolim (APA Marinha Litoral Centro)., ,Breno Damasceno (CEAM Galápagos), Edelcio Muscat (Estação Ecológica DACNIS), </t>
  </si>
  <si>
    <t>Laplace Júnior (RAN/ICMBio), Marli Penteado (ESEC Tupinambás/ICMBio), Osmar Corrêa (ESEC Tupinambás/ICMBio), Carlos Lacerda (CTI/ICMBio), Kelen Leite (ESEC Tupinambás/ICMBio)</t>
  </si>
  <si>
    <r>
      <t xml:space="preserve">Wilson Lima (ARIE Ilhas da Queimada Pequena e Queimada Grande /ICMBio), Marli Penteado (ESEC Tupinambás/ICMBio), Osmar Corrêa (ESEC Tupinambás/ICMBio), Lúcia Guaraldo (ESEC dos Tupiniquins/ICMBio), Ricardo Sawaya (Instituto Butantan), Otávio Marques (Instituto Butantan), Rogério Zacariotti (UNICSUL), </t>
    </r>
    <r>
      <rPr>
        <sz val="15"/>
        <color indexed="8"/>
        <rFont val="Calibri"/>
        <family val="2"/>
      </rPr>
      <t xml:space="preserve">Marinha do Brasil, Cínthia Brasileiro (UNIFESP-Diadema), Universidades, Fausto Campos (Instituto Florestal/SMA - SP e SDLB), Shirley Pacheco (Instituto Terra &amp; Mar), </t>
    </r>
    <r>
      <rPr>
        <sz val="15"/>
        <color indexed="8"/>
        <rFont val="Calibri"/>
        <family val="2"/>
      </rPr>
      <t xml:space="preserve"> Breno Damasceno (CEAM Galápagos), Edelcio Muscat (Estação Ecológica DACNIS)</t>
    </r>
  </si>
  <si>
    <t>Coordenação de sinalização de demarcação (DIUSP/ICMBio), Ricardo Portas (RAN/ICMBio), Wilson Lima (ARIE Ilhas da Queimada Pequena e Queimada Grande/ICMBio), Lúcia Guaraldo (ESEC  dos Tupiniquins/ICMBio), Marcos Zinezzi (Marinha do Brasil), Luís Alfredo (RAN/ICMBio), Carlos Azevedo (AREI Ilhas da Queimada Pequena e Queimada Grande/ICMBio), Adriana Magalhães (AREI Ilhas da Queimada Pequena e Queimada Grande/ICMBio), Geraldo Ottoni (ESEC Tupinambás)</t>
  </si>
  <si>
    <r>
      <t>Marcos Zinezzi (Marinha do Brasil), Carlos Yamashita (IBAMA/SP) e Inácio Santos (IBAMA/Caraguatatuba).</t>
    </r>
    <r>
      <rPr>
        <sz val="15"/>
        <color indexed="10"/>
        <rFont val="Calibri"/>
        <family val="2"/>
      </rPr>
      <t xml:space="preserve"> Nâo seria colocar o nome dos membros desse GT???</t>
    </r>
  </si>
  <si>
    <t xml:space="preserve">Carlos Yamashita (IBAMA/SP) e Inácio Santos (IBAMA/Caraguatatuba), Marli Penteado (ESEC Tupinambás), Comandante Pipper (Centro de Apoio de Sistemas Operativos da Marinha do Brasil – CASOP) , Kelen Leite (ESEC Tupinambás/ICMBio), Geraldo Ottoni (ESEC Tupinambás/ICMBio)  </t>
  </si>
  <si>
    <t xml:space="preserve">Jan/2011 (continuo) </t>
  </si>
  <si>
    <t xml:space="preserve">Marcelo Reis (DIBIO/ICMBio) </t>
  </si>
  <si>
    <t xml:space="preserve">A recomendação é de exclusão pois a ção é rotina de trabalho da COPAN e DIBIO,  </t>
  </si>
  <si>
    <t>Frequência de desembarques ilegais</t>
  </si>
  <si>
    <r>
      <t xml:space="preserve">Rogério Zacariotti (UNICSUL), Fábio Amorim (Polícia Federal- Santos/SP), Lúcia Guaraldo (ESEC dos Tupiniquins/ICMBio);  </t>
    </r>
    <r>
      <rPr>
        <sz val="11"/>
        <rFont val="Calibri"/>
        <family val="2"/>
      </rPr>
      <t xml:space="preserve">Virgílio Ferraz </t>
    </r>
    <r>
      <rPr>
        <sz val="11"/>
        <color theme="1"/>
        <rFont val="Calibri"/>
        <family val="2"/>
        <scheme val="minor"/>
      </rPr>
      <t xml:space="preserve">(CGPRO/ICMBio) </t>
    </r>
  </si>
  <si>
    <t xml:space="preserve">2.1. Fazer gestão sobre processo de recategorização da ARIE Ilhas da Queimada Pequena e Queimada Grande para uma unidade de proteção integral. 
</t>
  </si>
  <si>
    <t>2.2.  Sistematizar estudos já realizados e efetuar estudos complementares para subsidiar a redefinição da categoria da unidade ARIE Ilhas da Queimada Pequena e Queimada Grande e de seus limites.</t>
  </si>
  <si>
    <t xml:space="preserve">4.2. Elaborar e publicar o plano de manejo da ESEC Tupinambás.
</t>
  </si>
  <si>
    <t xml:space="preserve">Luís Oliveira (Polícia Federal - Santos/SP), Lúcia Guaraldo (ESEC dos Tupiniquins), Murilo Rodrigues (Instituto Butantan), Marli Penteado (ESEC Tupinambás), Wilson Lima (ARIE Ilhas da Queimada Pequena e Queimada Grande/ICMBio), Marcos Zinezzi (Marinha do Brasil).
Fábio Amorin (Polícia Federal-Santos/SP), Yeda Bataus (RAN/ICMBio), Luciano Evaristo (IBAMA), Breno Damasceno (CEAN Galápagos), Geraldo Ottoni (ESEC Tupinambás) Wilson Lima (ICMBio) </t>
  </si>
  <si>
    <t xml:space="preserve">Luís Oliveira (Polícia Federal - Santos/SP), Virgílio Ferraz (CGPRO/ICMBio), Marinha do Brasil (Santos - SP), APA Marinha Litoral Centro (Fundação Florestal de São Paulo), Ingrid Olberg (IBAMA/Santos), Tenente Marcus Vinícius Donato (Polícia Ambiental de São Paulo), José Edmilson Araújo de Mello Júnior (Parque Estadual Marinho da Laje de Santos), Adriana Magalhães (AREI Ilhas da Queimada Pequena e Queimada Grande/ICMBio) </t>
  </si>
  <si>
    <t>Lúcia Guaraldo (ESEC dos Tupiniquins) MMA (DAP), Otávio Marques (Instituto Butantan), Cínthia Brasileiro (UNIFESP-Diadema), Rogério Zacariotti (UNICSUL), Ricardo Sawaya (Instituto Butantan), Vanessa Schwarz de Almeida(Ama Ecoturismo), Fausto Campos (SDLB e Instituto Florestal de São Paulo), IBAMA/SP, APA - Cananéia, Iguape e Peruíbe/ICMBio, Fábio Motta (SOS Mata Atlântica), José Henrique Becker (TAMAR-Ubatuba/ICMBio) Daniela Bertani (Instituto Florestal de São Paulo), Bruno Kurts (Jardim Botânico do RJ), Breno Danasceno (CEAM Galápagos),  Adriana Magalhães (AREI Ilhas da Queimada Pequena e Queimada Grande/ICMBio)</t>
  </si>
  <si>
    <t>5.2. Fazer gestão para incorporação do protocolo sanitário de acesso e protocolo de contenção de espécies invasoras às Ilhas, às normas da Marinha do Brasil, ao SISBIO e aos planos de manejo das unidades de conservação, ARIE Ilhas da Queimada Pequena e Queimada Grande e ESEC Tupinambás.</t>
  </si>
  <si>
    <t xml:space="preserve"> 6.1. Realizar estudos para estimar a estrutura, dinâmica e tamanho da população de anfíbios, na ARIE Ilhas da Queimada Pequena e Queimada Grande, ESEC Tupinambás e Ilha dos Alcatrazes.</t>
  </si>
  <si>
    <t>6.2. Realizar estudos para estimar a estrutura, dinâmica e tamanho da população de répteis, na ARIE Ilhas da Queimada Pequena e Queimada Grande, ESEC Tupinambás e Ilha dos Alcatrazes.</t>
  </si>
  <si>
    <t xml:space="preserve">ARTICULADOR </t>
  </si>
  <si>
    <r>
      <t xml:space="preserve">7.2. Elaborar um programa de monitoramento das espécies alvo do PAN para integrar as atividades de rotina das unidades de conservação,  ARIE Ilhas da Queimada Pequena e Queimada Grande e ESEC Tupinambás </t>
    </r>
    <r>
      <rPr>
        <strike/>
        <sz val="15"/>
        <color indexed="8"/>
        <rFont val="Calibri"/>
        <family val="2"/>
      </rPr>
      <t/>
    </r>
  </si>
  <si>
    <r>
      <t xml:space="preserve">8.1.   Estabelecer criações pilotos </t>
    </r>
    <r>
      <rPr>
        <i/>
        <sz val="11"/>
        <color indexed="8"/>
        <rFont val="Calibri"/>
        <family val="2"/>
      </rPr>
      <t xml:space="preserve">ex situ </t>
    </r>
    <r>
      <rPr>
        <sz val="11"/>
        <color theme="1"/>
        <rFont val="Calibri"/>
        <family val="2"/>
        <scheme val="minor"/>
      </rPr>
      <t xml:space="preserve">de </t>
    </r>
    <r>
      <rPr>
        <i/>
        <sz val="11"/>
        <color indexed="8"/>
        <rFont val="Calibri"/>
        <family val="2"/>
      </rPr>
      <t>Bothrops insularis</t>
    </r>
    <r>
      <rPr>
        <sz val="11"/>
        <color theme="1"/>
        <rFont val="Calibri"/>
        <family val="2"/>
        <scheme val="minor"/>
      </rPr>
      <t xml:space="preserve"> e</t>
    </r>
    <r>
      <rPr>
        <i/>
        <sz val="11"/>
        <color indexed="8"/>
        <rFont val="Calibri"/>
        <family val="2"/>
      </rPr>
      <t xml:space="preserve"> B. alcatraz,</t>
    </r>
    <r>
      <rPr>
        <sz val="11"/>
        <color theme="1"/>
        <rFont val="Calibri"/>
        <family val="2"/>
        <scheme val="minor"/>
      </rPr>
      <t xml:space="preserve"> voltada para a consolidação de técnicas de manejo e sucesso reprodutivo em cativeiro. </t>
    </r>
  </si>
  <si>
    <r>
      <t xml:space="preserve">Elmer Alexander (FMVZ - USP), Marcelo Labruna (FMVZ - USP) Eliana Matushima (FMVZ - USP),  Marli Penteado (ESEC Tupinambás/ICMBio), </t>
    </r>
    <r>
      <rPr>
        <strike/>
        <sz val="11"/>
        <color indexed="8"/>
        <rFont val="Calibri"/>
        <family val="2"/>
      </rPr>
      <t xml:space="preserve"> </t>
    </r>
    <r>
      <rPr>
        <sz val="11"/>
        <color theme="1"/>
        <rFont val="Calibri"/>
        <family val="2"/>
        <scheme val="minor"/>
      </rPr>
      <t>Breno Damasceno (CEAM Galápagos), Airton Lourenço ( CEVAP/UNESP), Bruno Kurtz (Jardim Botânico do RJ), Carlos Abrahão (RAN/ICMbio), Kelen Leite (ESEC Tupinambás/ICMBio),Adriana Magalhães (AREI Ilhas da Queimada Pequena e Queimada Grande/ICMBio), Carlos Azevedo (AREI Ilhas da Queimada Pequena e Queimada Grande/ICMBio),</t>
    </r>
  </si>
  <si>
    <t xml:space="preserve">Márcio Martins (USP), Marli Penteado (ESEC Tupinambás), Lúcia Guaraldo (ESEC dos Tupiniquins/ICMBio), Rogério Zacariotti (UNICSUL), Otávio Marques (Instituto Butantan),  Artur Brandt (DIBIO/ICMBio), Geraldo Ottoni (ESEC Tupinambás) Kelen Leite (ESEC Tupinambás), Adriana  Magalhães (ARIE Ilhas da Queimada Pequena e Queimada Grande/ICMBio) , Carlos Azevedo (ARIE Ilhas da Queimada Pequena e Queimada Grande/ICMBio), </t>
  </si>
  <si>
    <t>Marinha do Brasil, Jaci (Instituto Astronômico e Geofísico da USP – IAG), Coordenador de plano de manejo/DIREP/ICMBio, DIPLAN/ICMBio, Rogério Zacariotti (UNICSUL) e Murilo Rodrigues (Instituto Butantan), Jacyra Ramos Soares, (Instituto Astronômico e Geofísico da USP – IAG), Amauri Oliveira (IAG/USP), Wilson Lima (ARIE Ilhas da Queimada Pequena e Queimada Grande/ICMBio). Carlos Azevedo (ARIE Ilhas da Queimada Pequena e Queimada Grande/ICMBio), Adriana Magalhães  (ARIE Ilhas da Queimada Pequena e Queimada Grande/ICMBio), Kelen Leite (ESEC Tupinambás), Geraldo Ottoni (ESEC Tupinambás) OUtros??</t>
  </si>
  <si>
    <t xml:space="preserve">10.1. Levantar e mapear as espécies vegetais exóticas invasoras na região do Arquipélago dos Alcatrazes e da Ilha da Queimada Grande. </t>
  </si>
  <si>
    <r>
      <t xml:space="preserve">8.2.  Estabelecer protocolos de manejo </t>
    </r>
    <r>
      <rPr>
        <i/>
        <sz val="11"/>
        <color indexed="8"/>
        <rFont val="Calibri"/>
        <family val="2"/>
      </rPr>
      <t>ex situ</t>
    </r>
    <r>
      <rPr>
        <sz val="11"/>
        <color theme="1"/>
        <rFont val="Calibri"/>
        <family val="2"/>
        <scheme val="minor"/>
      </rPr>
      <t xml:space="preserve"> para </t>
    </r>
    <r>
      <rPr>
        <i/>
        <sz val="11"/>
        <color indexed="8"/>
        <rFont val="Calibri"/>
        <family val="2"/>
      </rPr>
      <t xml:space="preserve">Bothrops insularis </t>
    </r>
    <r>
      <rPr>
        <sz val="11"/>
        <color theme="1"/>
        <rFont val="Calibri"/>
        <family val="2"/>
        <scheme val="minor"/>
      </rPr>
      <t xml:space="preserve">e </t>
    </r>
    <r>
      <rPr>
        <i/>
        <sz val="11"/>
        <color indexed="8"/>
        <rFont val="Calibri"/>
        <family val="2"/>
      </rPr>
      <t>B. alcatraz</t>
    </r>
    <r>
      <rPr>
        <sz val="11"/>
        <color theme="1"/>
        <rFont val="Calibri"/>
        <family val="2"/>
        <scheme val="minor"/>
      </rPr>
      <t>.</t>
    </r>
  </si>
  <si>
    <t xml:space="preserve">11.1. Criar e implementar programa de Educação Ambiental, específico para cada unidade de conservação, que integrem as diversas ações educativas, focando na preservação das espécies insulares ameaçadas de extinção e endêmicas.
</t>
  </si>
  <si>
    <r>
      <t xml:space="preserve">Cínthia Brasileiro (UNIFESP-Diadema), </t>
    </r>
    <r>
      <rPr>
        <sz val="11"/>
        <color theme="1"/>
        <rFont val="Calibri"/>
        <family val="2"/>
        <scheme val="minor"/>
      </rPr>
      <t xml:space="preserve">Kelly Zamudio (Universidade de Cornell - USA) Felipe Graziotin (MZUSP), Maria José da Silva (Instituto Butantan), José Patané (Instituto Butantan), Nanci Oguiura (Instituto Butantan), </t>
    </r>
  </si>
  <si>
    <r>
      <t xml:space="preserve">Criações piloto </t>
    </r>
    <r>
      <rPr>
        <i/>
        <sz val="11"/>
        <color indexed="8"/>
        <rFont val="Calibri"/>
        <family val="2"/>
      </rPr>
      <t>ex-situ</t>
    </r>
    <r>
      <rPr>
        <sz val="11"/>
        <color theme="1"/>
        <rFont val="Calibri"/>
        <family val="2"/>
        <scheme val="minor"/>
      </rPr>
      <t xml:space="preserve"> estabelecidas </t>
    </r>
  </si>
  <si>
    <r>
      <t xml:space="preserve">Criações pilotos ex situ de </t>
    </r>
    <r>
      <rPr>
        <i/>
        <sz val="11"/>
        <color indexed="8"/>
        <rFont val="Calibri"/>
        <family val="2"/>
      </rPr>
      <t xml:space="preserve">B. insularis </t>
    </r>
    <r>
      <rPr>
        <sz val="11"/>
        <color theme="1"/>
        <rFont val="Calibri"/>
        <family val="2"/>
        <scheme val="minor"/>
      </rPr>
      <t>estabelecidas</t>
    </r>
  </si>
  <si>
    <r>
      <t xml:space="preserve">Protocolos de manejo </t>
    </r>
    <r>
      <rPr>
        <i/>
        <sz val="11"/>
        <color indexed="8"/>
        <rFont val="Calibri"/>
        <family val="2"/>
      </rPr>
      <t xml:space="preserve">ex situ </t>
    </r>
    <r>
      <rPr>
        <sz val="11"/>
        <color theme="1"/>
        <rFont val="Calibri"/>
        <family val="2"/>
        <scheme val="minor"/>
      </rPr>
      <t xml:space="preserve">para </t>
    </r>
    <r>
      <rPr>
        <i/>
        <sz val="11"/>
        <color indexed="8"/>
        <rFont val="Calibri"/>
        <family val="2"/>
      </rPr>
      <t>Bothrops alcatraz</t>
    </r>
    <r>
      <rPr>
        <sz val="11"/>
        <color theme="1"/>
        <rFont val="Calibri"/>
        <family val="2"/>
        <scheme val="minor"/>
      </rPr>
      <t xml:space="preserve"> e </t>
    </r>
    <r>
      <rPr>
        <i/>
        <sz val="11"/>
        <color indexed="8"/>
        <rFont val="Calibri"/>
        <family val="2"/>
      </rPr>
      <t xml:space="preserve">B. insularis </t>
    </r>
    <r>
      <rPr>
        <sz val="11"/>
        <color theme="1"/>
        <rFont val="Calibri"/>
        <family val="2"/>
        <scheme val="minor"/>
      </rPr>
      <t>elaborados.</t>
    </r>
  </si>
  <si>
    <r>
      <t xml:space="preserve">8.3. Estabelecer populações </t>
    </r>
    <r>
      <rPr>
        <i/>
        <sz val="11"/>
        <color indexed="8"/>
        <rFont val="Calibri"/>
        <family val="2"/>
      </rPr>
      <t xml:space="preserve">ex situ </t>
    </r>
    <r>
      <rPr>
        <sz val="11"/>
        <color theme="1"/>
        <rFont val="Calibri"/>
        <family val="2"/>
        <scheme val="minor"/>
      </rPr>
      <t xml:space="preserve">viáveis de </t>
    </r>
    <r>
      <rPr>
        <i/>
        <sz val="11"/>
        <color indexed="8"/>
        <rFont val="Calibri"/>
        <family val="2"/>
      </rPr>
      <t xml:space="preserve">Bothrops insularis </t>
    </r>
    <r>
      <rPr>
        <sz val="11"/>
        <color theme="1"/>
        <rFont val="Calibri"/>
        <family val="2"/>
        <scheme val="minor"/>
      </rPr>
      <t xml:space="preserve">e </t>
    </r>
    <r>
      <rPr>
        <i/>
        <sz val="11"/>
        <color indexed="8"/>
        <rFont val="Calibri"/>
        <family val="2"/>
      </rPr>
      <t>B. alcatraz</t>
    </r>
    <r>
      <rPr>
        <sz val="11"/>
        <color theme="1"/>
        <rFont val="Calibri"/>
        <family val="2"/>
        <scheme val="minor"/>
      </rPr>
      <t xml:space="preserve"> em criadouros legalizados na região sudeste do Brasil. </t>
    </r>
  </si>
  <si>
    <r>
      <t xml:space="preserve">Populações </t>
    </r>
    <r>
      <rPr>
        <i/>
        <sz val="11"/>
        <color indexed="8"/>
        <rFont val="Calibri"/>
        <family val="2"/>
      </rPr>
      <t>ex-situ</t>
    </r>
    <r>
      <rPr>
        <sz val="11"/>
        <color theme="1"/>
        <rFont val="Calibri"/>
        <family val="2"/>
        <scheme val="minor"/>
      </rPr>
      <t xml:space="preserve"> viáveis estabelecidas. </t>
    </r>
  </si>
  <si>
    <r>
      <t xml:space="preserve">protocolos de manejo </t>
    </r>
    <r>
      <rPr>
        <i/>
        <sz val="11"/>
        <color indexed="8"/>
        <rFont val="Calibri"/>
        <family val="2"/>
      </rPr>
      <t>ex situ</t>
    </r>
    <r>
      <rPr>
        <sz val="11"/>
        <color theme="1"/>
        <rFont val="Calibri"/>
        <family val="2"/>
        <scheme val="minor"/>
      </rPr>
      <t xml:space="preserve"> para anfíbios elaborados.</t>
    </r>
  </si>
  <si>
    <r>
      <t xml:space="preserve">Protocolo para </t>
    </r>
    <r>
      <rPr>
        <i/>
        <sz val="11"/>
        <color indexed="8"/>
        <rFont val="Calibri"/>
        <family val="2"/>
      </rPr>
      <t xml:space="preserve">S. perpusillus </t>
    </r>
    <r>
      <rPr>
        <sz val="11"/>
        <color theme="1"/>
        <rFont val="Calibri"/>
        <family val="2"/>
        <scheme val="minor"/>
      </rPr>
      <t>foi publicado em set 2012</t>
    </r>
    <r>
      <rPr>
        <sz val="11"/>
        <color indexed="10"/>
        <rFont val="Calibri"/>
        <family val="2"/>
      </rPr>
      <t xml:space="preserve"> </t>
    </r>
  </si>
  <si>
    <t xml:space="preserve"> 
Carlos Azevedo (ARIE Ihas da Queimada Pequena e Queimada Grande/ICMBio), Adriana Magalhães  (ARIE Ihas da Queimada Pequena e Queimada Grande/ICMBio), Airton Lourenço (CEVAP/UNESP), Sílvia Ziller (Instituto Horus) </t>
  </si>
  <si>
    <t>Márcio Martins (USP), Ricardo Sawaya (Instituto Butantan), Otávio Marques (Instituto Butantan), , Fausto Campos (Instituto Florestal/SMA - SP e SDLB), Célio Haddad (UNESP - Rio Claro), Elmer Alexander (FMVZ - USP), Marcelo Labruna (FMVZ - USP) Eliana Matushima (FMVZ - USP) Cátia Dejuste (FMVZ – USP), Airton Lourenço (CEVAP/UNESP), Breno Damasceno (CEAM Galápagos), Andre Quagliatto (UFU), Carlos Abrahão (RAN/ICMBio), Edelcio Muscat (Estação Ecológica DACNIS)</t>
  </si>
  <si>
    <t xml:space="preserve">Cínthia Brasileiro (UNIFESP-Diadema), Ricardo Sawaya (Instituto Butantan), Carlos Giaretti (Instituto Butantan), Carlos Giusepe (Instituto Butantan) Otávio Marques (Instituto Butantan),  Denis Andrade (UNESP - RC), Augusto Abe (UNESP – Rio Claro), Don Boyer (Zôo de San Diego - USA), Marcelo Gomes (Zôo São Bernardo do Campo – SP). </t>
  </si>
  <si>
    <t>Rogério Zacariotti (UNICSUL), Carlos Giaretti (Instituto Butantan), Carlos Giusepe (Instituto Butantan), Ricardo Sawaya (Instituto Butantan), Otávio Marques (Instituto Butantan), Cybele Lisboa (Zôo de SP), Denis Andrade (UNESP – Rio Claro), Augusto Abe (UNESP – Rio Claro), Don Boyer (Zôo de San Diego - USA), Marcelo Gomes (Zôo São Bernardo do Campo – SP).</t>
  </si>
  <si>
    <t xml:space="preserve">Wilson Lima (ARIE Ilhas da Queimada Pequena e Queimada Grande/ICMBio), Lúcia Guaraldo (ESEC dos Tupiniquins), Marcos Zinezzi (Marinha do Brasil), Daniela Bertani (Instituto Florestal), Vânia Pivello (USP), Ricardo Rodrigues (ESALQ – USP). </t>
  </si>
  <si>
    <t>Glaura Cardoso (RAN/ICMBio),  Luís Alfredo (RAN/ICMBio), Fausto Campos (Instituto Florestal/SMA - SP e SDLB), Wilson Lima (ARIE Ilhas da Queimada Pequena e Queimada Grande/ICMBio),  Marli Penteado (ESEC Tupinambás/ICMBio), Osmar Correa (ESEC Tupinambás/ICMBio), Lúcia Guaraldo (ESEC dos Tupiniquins/ICMBio),  Vanessa Schwarz de Almeida (ONG Ambiental Brasil), Colônia de Pescadores Z13, Secretaria de Educação, FUNAI, Fundação Bradesco) Carlos Azevedo (AREI Ilhas da Queimada Pequena e Queimada Grande/ICMBio), Nilza Barbosa (RAN/ICMBio),  Tiago Vieira (RAN/ICMBio),Breno Damasceno (CEAM Galápagos), Edelcio Muscat (Estação Ecológica DACNIS), Érika ??????? (Museu Biológico do Instituto Butantan) e Giuseppe ??????(Museu Biológico do Instituto Butantan), Kelen Leite ( ESEC Tupinambás), Geraldo Ottoni (ESEC Tupinambás)</t>
  </si>
  <si>
    <r>
      <t xml:space="preserve">Marli Penteado (ESEC Tupinambás/ICMBio). </t>
    </r>
    <r>
      <rPr>
        <sz val="15"/>
        <color indexed="10"/>
        <rFont val="Calibri"/>
        <family val="2"/>
      </rPr>
      <t xml:space="preserve">(VER REPROGRAMAÇÃO) </t>
    </r>
    <r>
      <rPr>
        <b/>
        <sz val="15"/>
        <color indexed="10"/>
        <rFont val="Calibri"/>
        <family val="2"/>
      </rPr>
      <t>Devemos rever o articulador??? Quem?? Kelen Leite( ESEC Tupinambás/ ICMBio)</t>
    </r>
  </si>
  <si>
    <t>Coordenação de sinalização de demarcação (DIUSP/ICMBio), Ricardo Portas (RAN/ICMBio), Wilson Lima (ARIE Ilhas da Queimada Pequena e Queimada Grande/ICMBio),  Marli Penteado (ESEC Tupinambás/ICMBio), Marcos Zinezzi (Marinha do Brasil), Luís Alfredo (RAN/ICMBio), Breno Damasceno (CEAM Galápagos), Adriana Magalhães (AREI Ilhas da Queimada Pequena e Queimada Grande/ICMBio), Geraldo Ottoni (ESEC Tupinambás)</t>
  </si>
  <si>
    <t>1.4. Implantar sistema de  comunicação nos escritórios das unidades de conservação: ARIE Ilhas da Queimada Pequena e Queimada Grande e ESEC Tupinambás.</t>
  </si>
  <si>
    <t xml:space="preserve">1.5. Fazer gestão para que o serviço de inteligência da Polícia Federal atue em questões de tráfico e biopirataria na região do arquipélago dos Alcatrazes e da ARIE Ilhas da Queimada Pequena e Queimada Grande. </t>
  </si>
  <si>
    <t xml:space="preserve"> 1.6. Elaborar e executar planos anuais de fiscalização na ARIE Ilhas da Queimada Pequena e Queimada Grande. </t>
  </si>
  <si>
    <t>1.7. Elaborar e executar planos anuais de fiscalização na ESEC Tupinambás e no arquipélago dos Alcatrazes.</t>
  </si>
  <si>
    <t xml:space="preserve"> 1.8. Promover a integração permanente entre os órgãos fiscalizadores e a ESEC Tupinambás.</t>
  </si>
  <si>
    <t>1.9. Fazer levantamento sobre ilícitos ambientais na região do arquipélago dos Alcatrazes e da ARIE Ilhas da Queimada Pequena e Queimada Grande.</t>
  </si>
  <si>
    <t xml:space="preserve">7.4.  Efetuar estudos de caracterização, classificação e mapeamento da vegetação em bases georreferenciadas do arquipélago dos Alcatrazes. </t>
  </si>
  <si>
    <t xml:space="preserve">7.7. Fazer o levantamento do estado sanitário de anfíbios, répteis e aves na ARIE Ilhas da Queimada Pequena e Queimada Grande (Passeriformes), ESEC Tupinambás e Ilha dos Alcatrazes (aves marinhas). </t>
  </si>
  <si>
    <t>7.8.  Implantar estações meteorológicas remotas nas Ilhas da Queimada Grande e dos Alcatrazes.</t>
  </si>
  <si>
    <t>7.9. Fazer gestão para a inserção na NORDINAVSAO no. 30-03ª, de 24/08/09, no item 4, da necessidade de autorização do ICMBio, para pesquisas na área Delta, mesmo que não vislumbrem acesso terrestre.</t>
  </si>
  <si>
    <t xml:space="preserve">12.2. Realizar estudo de viabilidade técnica, econômica e ambiental visando alternativas de raias de tiro. </t>
  </si>
  <si>
    <t xml:space="preserve"> 12.3. Reestudar a possibilidade de substituição dos atuais alvos, empregados para aferimento inicial dos armamentos, por alvos artificiais (alínea “b” da cláusula sétima).</t>
  </si>
  <si>
    <r>
      <rPr>
        <sz val="11"/>
        <color indexed="10"/>
        <rFont val="Calibri"/>
        <family val="2"/>
      </rPr>
      <t>10</t>
    </r>
    <r>
      <rPr>
        <sz val="11"/>
        <color theme="1"/>
        <rFont val="Calibri"/>
        <family val="2"/>
        <scheme val="minor"/>
      </rPr>
      <t>.  Implantar o Termo de compromisso (711000/2008-001/00) entre MMA e Ministério da Defesa, com interveniência do IBAMA, ICMBio e Comando da Marinha do Brasil.</t>
    </r>
  </si>
  <si>
    <t>No início deste ano (2014) as prioridades  do instituto foram divulgadas e a ARIE QPQG não está contemplada.</t>
  </si>
  <si>
    <r>
      <rPr>
        <b/>
        <sz val="11"/>
        <color indexed="8"/>
        <rFont val="Calibri"/>
        <family val="2"/>
      </rPr>
      <t xml:space="preserve"> </t>
    </r>
    <r>
      <rPr>
        <sz val="11"/>
        <color theme="1"/>
        <rFont val="Calibri"/>
        <family val="2"/>
        <scheme val="minor"/>
      </rPr>
      <t/>
    </r>
  </si>
  <si>
    <t xml:space="preserve">Ação com prazo vencido, porém um processo foi para a Câmara dos Deputados para ser criado através de lei (não se sabe se já tem previsão de data de votação). Outro processo/projeto de criação também está em tramitação no MMA. 
</t>
  </si>
  <si>
    <t xml:space="preserve">3ª. Monitoria anual </t>
  </si>
  <si>
    <t>02 a 04 de junho de 2014</t>
  </si>
  <si>
    <t>Plano de proteção da Unidade foi feito em 2010 mais não foi encaminhado para aval da CGPRO  e está sendo revisado pela própria UC para o devido encaminhamento com previsão para dezembro 2014.</t>
  </si>
  <si>
    <t>excluída</t>
  </si>
  <si>
    <t>junho/15</t>
  </si>
  <si>
    <t xml:space="preserve">Protocolo sanitário de visitas elaborado
</t>
  </si>
  <si>
    <t xml:space="preserve">Avifauna da Ilha da Queimada Grande, SP: diversidade, estrutura trófica e
sazonalidade / Arthur Macarrão Montanhini.(Dissertação-UNESP - São José do Rio Preto :  2010.
</t>
  </si>
  <si>
    <t xml:space="preserve">
Continua sem registro de desembarque ilegal no período da monitoria na Ilha dos Alcatrazes e na Ilha da Queimada Grande
</t>
  </si>
  <si>
    <t xml:space="preserve">
Manter ações de fiscalização na área da ESEC Tupinambás, ARIE Ilhas da Queimada Pequena e Queimada Grandeadjacências e adjacências (Edilson e Carlos Azevedo)
Embora não haja relatos destas atividades pelos getores das Unidades, por meio de busca na internet foi constatado pessoas anunciando posse de insulares, esta denúncia foi levada até a PF, mais esta disse não ter jurisdição para autuar com informações obtidas da internet, se tivessem o nome e endereço das pessoas poderiam agir. Não se sabe se estes animais são recem capturados ou se já foram capturados a um tempo e foram procriados em cativeiro. (Rogerio Zacariotti)</t>
  </si>
  <si>
    <t xml:space="preserve">Kelen Leite e Edilson Esteves ( ESEC Tupinambás/ICMBio), 
Adriana Magalhães  e Carlos Azevedo (AREI Ilhas da Queimada Pequena e Queimada Grande/ICMBio) e Rogerio Zacariotti (UNICSUL)
</t>
  </si>
  <si>
    <t>Edilson Esteves  (ESEC Tupinambás/ICMBio)</t>
  </si>
  <si>
    <t xml:space="preserve">Otto Gadig (UNESP/São Vicente), Alessandra Bizerra (USP), Nilza Barbosa (RAN/ICMBio), Shirley Pacheco (Instituto Terra e Mar), José Henrique Becker (TAMAR – Ubatuba/ICMBio), Fausto Campos (SDLB e Instituto Florestal de São Paulo), Marli Penteado (ESEC Tupinambás), Lúcia Guaraldo (ESEC dos Tupiniquins), Vanessa Schwarz de Almeida (ONG Ambiental Brasil), Wilson Lima (ARIE Ilhas da Queimada Pequena e Queimada Grande/ICMBio).Kelen Leite (ESEC Tupinambás/ ICMBio), Carlos Azevedo (AREI Ilhas da Queimada Pequena e Queimada Grande/ICMBio), Geraldo Ottoni (ESEC Tupinambás/ICMBio), Breno Damasceno (CEAM Calápagos), Edelcio Muscat (Estação Ecológica DACNIS), Adriana Magalhães (AREI Ilhas da Queimada Pequena e Queimada Grande/ICMBio) </t>
  </si>
  <si>
    <r>
      <t xml:space="preserve">Alto custo de implantação e manutenção.
</t>
    </r>
    <r>
      <rPr>
        <b/>
        <sz val="11"/>
        <rFont val="Calibri"/>
        <family val="2"/>
      </rPr>
      <t xml:space="preserve">
</t>
    </r>
    <r>
      <rPr>
        <sz val="11"/>
        <rFont val="Calibri"/>
        <family val="2"/>
      </rPr>
      <t>Até agora  o Comitê de Compensação Ambiental Federal (MMA) não respondeu a solicitação da ESEC Tupinambás
Para a ESEC ainda há a dificuldade na transmissão dos dados pois é necessário a instalação de uma torre em Ilha Bela ou Praia dos Trabalhadores em São Sebastião para fazer a ponte com o escritório da Unidade (kelen)</t>
    </r>
  </si>
  <si>
    <r>
      <t xml:space="preserve">
Para a ARIE Ilhas da Queimada Pequena e Queimada Grande será elaborado um projeto visando a utilização de recursos de compensação amiental para o litoral.</t>
    </r>
    <r>
      <rPr>
        <b/>
        <sz val="11"/>
        <color indexed="10"/>
        <rFont val="Calibri"/>
        <family val="2"/>
      </rPr>
      <t xml:space="preserve"> PESSOAL DA ARIE ISSO ESTAVA NA MONITORIA PASSADA E NÃO ME LEMBRO SE ISTO É POSSÍVEL, VCS PODEM ESCLARECER?</t>
    </r>
    <r>
      <rPr>
        <sz val="11"/>
        <rFont val="Calibri"/>
        <family val="2"/>
      </rPr>
      <t xml:space="preserve">
Através desse sistema de vigilância, também poderia ser feito um trabalho de EA, mostrando para a sociedade o que acontece na ilha em tempo real (Adriana).</t>
    </r>
  </si>
  <si>
    <t xml:space="preserve">Kelen Leite e Edilson Esteves ( ESEC Tupinambás/ICMBio), 
Adriana Magalhães  e Carlos Azevedo (AREI Ilhas da Queimada Pequena e Queimada Grande/ICMBio) </t>
  </si>
  <si>
    <t xml:space="preserve">Ação em andamento dentro do prazo. Ilha Queimada Grande: O monitoramento de desembarques proibidos na ilha tem sido feito com as armadilhas fotográficas - ver ação 1.3 e não houve registro de desembarque ilegal.
Ilha dos Alcatrazes: Continua sem registro de desembarque ilegal no período da monitoria </t>
  </si>
  <si>
    <t>1.3. Instalar sistema de vigilância por meio de armadilhas fotográficas na ilha da Queimada Grande e realizar o monitoramento dos resultados.</t>
  </si>
  <si>
    <t xml:space="preserve">
Não há registro de pessoas não autorizadas na Ilha Queimada Grande. 
</t>
  </si>
  <si>
    <t xml:space="preserve">
A ARIE QPQG solicitou à BR SUPPLY o fornecimento de filmes fotográficos. Até o momento não foi atendida .</t>
  </si>
  <si>
    <t xml:space="preserve"> Carlos Azevedo e Adriana Magalhães (ARIE ilhas da Queimada Pequena e Queimada Grande/ICMBio) e Edilson Azevedo, Kelen Leite e Marli Penteado (ESEC Tupinambás/ICMBio)</t>
  </si>
  <si>
    <r>
      <t xml:space="preserve">
Sugere-se que os chefes das UCs tenham o registro do ponto de localização georeferenciado das câmeras em sua unidade
</t>
    </r>
    <r>
      <rPr>
        <sz val="11"/>
        <color indexed="10"/>
        <rFont val="Calibri"/>
        <family val="2"/>
      </rPr>
      <t xml:space="preserve">Hoje está sendo feito acompanhamento com apenas uma camera. Com as 6 armadilhas em funcionamento, o plano é aumentar esse número para 3. </t>
    </r>
    <r>
      <rPr>
        <b/>
        <sz val="11"/>
        <color indexed="10"/>
        <rFont val="Calibri"/>
        <family val="2"/>
      </rPr>
      <t xml:space="preserve"> ( PESSOAL DA ARIE NÃO ENTENDI ESSE SITUAÇÃO).
</t>
    </r>
    <r>
      <rPr>
        <sz val="11"/>
        <rFont val="Calibri"/>
        <family val="2"/>
      </rPr>
      <t>Os representantes da  ESEC Tupinambá entende que não há necessidade de instalação de armadilhas fotográficas na Ilha dos Acatrazes um vem que mais de 3 anos não há indícios ou ocorrência de desembarque ilegal na ilha. Por esse montivo, foi sugerido a retivada dessa ilha no texto original desta ação.</t>
    </r>
  </si>
  <si>
    <t xml:space="preserve">Ação está em andamento na ARIE,  é contínua. A ARIE QPQG dispõe de 6 armadilhas fotográficas. foram realizadas 12 trocas de armadilhas na ilha, no período de 12/07/13 a 02/05/14. Até o momento 3 armadilhas apresentaram defeitos e foram consertadas pelo fabricante. Nenhum registro de pessoas não autorizadas na ilha. A UAAF Teresópolis atendeu solicitação da Unidade e dobrou o saldo de abastecimento da Asteriks, o que possibilita a equipe fazer duas viagens por mês à ilha.
Ação foi iniciada na ESEC Tupinambás,  não há justificativa para  a instalação de câmeras com este fim na Ilha dos Alcatrazes, embora a unidade tenha uma armadilha fotográfica,  pois não há indicios de desembarque irregular na ilha.
</t>
  </si>
  <si>
    <t xml:space="preserve">
Buscar parceiras com outras instituições (Instituto Butantan, nstituto Vital Brazil) que tenham interesse em instalar esse sistema na ilha. 
O RAN fazer gestão junto à DIPLAN reforçando a necessidade de instalação de sistema de comunicação nas UC's.
</t>
  </si>
  <si>
    <t xml:space="preserve">Embora a ação esteja dentro do prazo (dez/14), seu andamento está com muitos problemas, por isso nesta monitoria houve aletração no prazo.
Ação não iniciada para ARIE, mais dentro do prazo: Há uma torre na sede da ARIE (Itanhaém-SP) disponível para a instalação de antena Hoje somente as embarcações possuem rádio vhs. O Butantan tem o rádio e tratativas estão sendo realizadas para viabilizar a cessão para a ARIE. Todavia, celular tem sinal em alguns pontos da Ilha Queimada Grande. 
Ação não foi iniciada para ESEC. Atualmente usa-se  0800 da Embratel ou efetua-ser ponte via Iaty clube de Ilha Bela ou Barra do Una. São meio paleativos, já que é preciso criar códigos para que outras embarcações não escutem as conversas.
</t>
  </si>
  <si>
    <t>Carlos Azevedo e Adriana Magalhães (ARIE Ilhas da Queimada Pequena e Queimada Grande/ICMBio) Kelen Leite e Edilson Esteves (ESEC Tupinambás/ICMBio)</t>
  </si>
  <si>
    <t>Não há recursos disponíveis (Carlos)
Processo de licitação nacional que emperra a compra individual e as Unidades foram orientadas a não entrar com processos de compra individuais. ( Kelen)</t>
  </si>
  <si>
    <t xml:space="preserve"> Virgílio Ferraz (CGPRO/ICMBio), Luís Carlos (Polícia Federal - Santos/SP), Luciano Evaristo (DIPRO/IBAMA), Lúcia Guaraldo (ESEC dos Tupiniquins/ICMBio), Rogério Zacariotti (UNICSUL), Otávio Marques (Instituto Butantan), Wilson Lima (ARIE Ilhas da Queimada Pequena e Queimada Grande/ICMBio), </t>
  </si>
  <si>
    <r>
      <rPr>
        <strike/>
        <sz val="11"/>
        <rFont val="Calibri"/>
        <family val="2"/>
      </rPr>
      <t xml:space="preserve">
</t>
    </r>
    <r>
      <rPr>
        <sz val="11"/>
        <rFont val="Calibri"/>
        <family val="2"/>
      </rPr>
      <t>Ação em andamento dentro do prazo, porém sem alteração de informes.</t>
    </r>
  </si>
  <si>
    <t xml:space="preserve">Carlos Azevedo (ARIE Ilhas da Queimada Pequena e Queimada Grande/ICMBio) e Rogério Sacariotti (UNICSUL)
</t>
  </si>
  <si>
    <t>Os presentes nesta monitoria sugeriram que o RAN deveria fazer gestão para a realização de seminário voltado para as autoridades, no sentido de se buscar uma alinhamento das questões relacionadas ao tráfico de espécies ameaçadas e sensibilizá-los.  Tendo em vista que os desdobramentos dados a ações de fiscalização muitas vezes não saem a contento, pois o infrator não é penalizado como deveria ser (conversão em cesta básica, replanitio em outras áreas etc.). Sugestão de participantes: chefes das UCs, Ministério Público Federal, IBAMA, Polícia Militar, Polícia Ambiental, ICMBio (procuradores, DIMAM), CICCIA (Comissão Interministérial de Combate a Crimes e Infrações Ambientais - PF,  Abin,  Gabinete Permanente de Gestão Integrada para Proteção do Meio Ambiente (GGI-MA)  - instituído em decreto 7957 março de 2013, entre outros.</t>
  </si>
  <si>
    <t xml:space="preserve">Ação em andamento dentro do prazo: As ações de fiscalização continuam acontecendo em parceria com a ESEC dos Tupiniquins. </t>
  </si>
  <si>
    <t xml:space="preserve">
De junho de 2013 a maio de 2014 foram 23 dias de campo na Unidade.</t>
  </si>
  <si>
    <t xml:space="preserve">Carlos Azevedo e Adriana Magalhães  (ARIE Ilhas da Queimada Pequena e Queimada Grande/ICMBio) </t>
  </si>
  <si>
    <r>
      <t>A ARIE QPQG tem uma embarcação cedida pela Justiça Federal, Asteriks. Porém, faz-se necessário um contrato exclusivo de piloto para esta embarcação da ARIE, pois o que existe é um contrato de piloto para atender tanto a demanda da embarcação da ESEC dos Tupiniquis quanto da ARIE.</t>
    </r>
    <r>
      <rPr>
        <sz val="11"/>
        <color indexed="10"/>
        <rFont val="Calibri"/>
        <family val="2"/>
      </rPr>
      <t xml:space="preserve">
</t>
    </r>
  </si>
  <si>
    <t>Marcos Zinezzi (Marinha do Brasil), 8º. Distrito Naval (Marinha do Brasil), Inacy Pereira (DPF), Virgílio  Ferraz (CGPRO/ICMBio), Marinha do Brasil (São Sebastião - SP), Lucila ???? (APA Marinha Litoral Norte) (Fundação Florestal de São Paulo), José Edmilson Araújo de Mello Júnior (Parque Estadual Marinho da Laje de Santos), Polícia Ambiental de São Sebastião, IBAMA/SP - Fiscalização, Escritório Regional/IBAMA -Escritório Regional de Caraguatatuba – SP, 
 Geraldo Ottoni (ESEC Tupinambás), Alexandre ??????(ESEC Tupinambás), Edilson Esteves (ESEC Tupinambás)</t>
  </si>
  <si>
    <t xml:space="preserve">Ação em andamento dentro do prazo: Ação vem sendo realizada anualmente </t>
  </si>
  <si>
    <t xml:space="preserve">Edilson Esteves, Marli Penteado, Kelen Leite (ESEC Tupinambás/ ICMBio) </t>
  </si>
  <si>
    <t xml:space="preserve">
Em 2013 foram  88 dias em Alcatrazes e 115 na ESEC Tupinambás,        Em 2014: 22 dias, sendo 8 dias com pesquisadores e 14 dias em fiscalização (ESEC/MB/PF/IBAMA) </t>
  </si>
  <si>
    <t>Policia Civil, Polícia Militar Ambiental, Paulo Amorin (Polícia Federal - Santos /SP), IBAMA/SP, Marinha do Brasil, Secretarias Estaduais do Meio Ambiente e Ministério Público, José Roberto de Jesus dos Reis (ESEC Tupinambás/ICMBio), Edilson Esteves (ESEC Tupinambás)</t>
  </si>
  <si>
    <t xml:space="preserve">A parceria com o IBAMA e Marinha do Brasil está formalizada no termo de compromisso interministerial. </t>
  </si>
  <si>
    <t>O processo para oficiaização da parceria da ESEC Tupinambás/ICMBio e a Fundação Florestal está na CR8 e não teve andamento</t>
  </si>
  <si>
    <t xml:space="preserve"> Ação em andamento, dentro do prazo: São realizadas ações conjuntas com a Fundação Florestal, Policia Militar Ambiental ( Pelotão Marítimo), Polícia Federal, Marinha do Brasil, Ibama.
A parceria com a Marinha e com o IBAMA é formalizada pelo termo de compromisso firmado em 2008 e que começou a ser implementado em 2012, as demais são informais, e continuam existindo. 
Foi concretizada recentemente a parceria com a Fundação Florestal. O processo está na CR8 e não teve andamento, porém a parceria informal continua existindo, com o PE Anchieta). </t>
  </si>
  <si>
    <t>Edilson Esteves, Marli Penteado e Kelen Leite ( ESEC Tupinambás/ ICMBio)</t>
  </si>
  <si>
    <r>
      <rPr>
        <sz val="11"/>
        <color indexed="10"/>
        <rFont val="Calibri"/>
        <family val="2"/>
      </rPr>
      <t>Alexandre ?????(ESEC Tupinambás/ICMBio)</t>
    </r>
    <r>
      <rPr>
        <sz val="11"/>
        <rFont val="Calibri"/>
        <family val="2"/>
      </rPr>
      <t xml:space="preserve">,  Kelen Leite ESEC Tupinambás/ICMBio), Geraldo Ottoni (ESEC Tupinambás/ICMBio), Yeda Bataus (RAN/ICMBio), Carlos Azevedo (ARIE Ihas da Queimada Pequena e Queimada Grande/ICMBio), </t>
    </r>
  </si>
  <si>
    <t>Ação em andamento, dentro do parzo
Não iniciada na ARIE QPQG
Banco de dados em excel elaborado e atualizado até 2013 pela ESEC</t>
  </si>
  <si>
    <t>Banco de dados em excel elaborado e atualizado até 2013 (ESEC Tupinambás)</t>
  </si>
  <si>
    <t xml:space="preserve">
 Ação não iniciada. A coordenação  geral de criação de UC's, informou que há uma agenda para criação de unidades federais (entregas ICMBio) e neste ano não serão analisadas novas propostas de criação/recategorização. Não é possível propor ações com concluão antes de 2015.</t>
  </si>
  <si>
    <t xml:space="preserve"> Adriana Magalhães e Carlos Azevedo (AREI Ilhas da Queimada Pequena e Queimada Grande/ICMBio)</t>
  </si>
  <si>
    <t xml:space="preserve">
Ação não iniciada. Não há agenda e nem tempo hábil para abrir processo de recategorização da ARIE (ação 2.1), logo, esta ação não se faz necessária.</t>
  </si>
  <si>
    <t xml:space="preserve">Carlos Azevedo e Adriana Magalhães (ambos ARIE Ilhas da Queimada Pequena e da Queimada Grande) </t>
  </si>
  <si>
    <t xml:space="preserve">Ação com prazo vencido,  até agora não foi criao o PARNA, porém está endamento.
Yeda  em 30/mai/14 entrou em contato com a CGCAP/DIMAN/DIBIO, e informouque eles não têm nótícias sobre o andamento do processo de criação do PARNA (02001.001530/2005-11), (02070.003148/2009-44 - enviado ao MMA)  em 2013, para o Departamento de áreas protegidas, da Secretaria de Biodiversidade e Flarestas do MMA . Contatou Andre Lima (61-2029 2294) e segundo ele o processo está nesse departamento aguardando uma decisão se deve voltar para o ICMBio, pois o Sr. Sérgio Brant, que hj é diretor da DIMAN é quem acompanhou passo a passo. A Marinha do Brasil deu aval para criação do PARNA, mas paree que ainda não há esse documento nos autos (verificar com Sergio ou com o representante da MB). Ligou em seguida para DIMAN (61-3341 9078) mas o Sr. Sérgio estava viajando. Passou mensagem para ele com cópia para as secretárias solicitando informações sobre o processo. Até agora não obteve retono.
O Chefe da ESEC, Edilson esteves, foi informado,  em 2014, por Sérgio Brant, que haveria uma reunião entre MMA e Marinha para se definir de fato o posicionamento da Marinha sobre a criação do parque.
A Ministra não concordou com o polígono apresentado pelo PARNA e também com o texto do decreto.
Kelen: Informou que a Marinha do Brasil enviou,em 2012,  para a Secretaria de Biodiversidade e Floresta do MMA o ofício 60-174/CGH-MB que informa do aval dado para a criação do PARNA, assinado pelo Capitão de Mar e Guerra Sr. Sérgio Ricardo Segovia Barbosa
</t>
  </si>
  <si>
    <t>Yeda Bataus (RAN/ICMBio) Kelen Leite e Edilson Esteves (ESEC Tupinambás/ICMBio)</t>
  </si>
  <si>
    <t>Aparentemente faltam pequenos ajustes no projeto e vontade política</t>
  </si>
  <si>
    <t>O GT institutído, concluiu pela criação do PNM e não pela recategorização</t>
  </si>
  <si>
    <t>Edilson Esteves (ESEC Tupinambás/ICMBio)</t>
  </si>
  <si>
    <t>Ação em andamento dentro do prazo e com problemas. Foi enviado memo n 117/2013, de 23 de julho de 2013 (Sdoc 0663578) para a coordenação de Plano de Manejo sobre o Plano de Manejo da ARIE.  Em resposta, a coordenação informou (memo n 195/2013, de 02/08/2013 - Sdoc 0629393) que estaria elaborando uma lista de prioridades e que a ARIE  não está nesta lista, para 2014.</t>
  </si>
  <si>
    <t xml:space="preserve">
A Marli Penteado vai disponibiiizar as informações que já foram sistematizadas e arquivos da ARIE para a nova Chefia da UC</t>
  </si>
  <si>
    <t xml:space="preserve">Kelen Leite e Edilson Esteves (ESEC Tupinambás/ ICMBio) </t>
  </si>
  <si>
    <t xml:space="preserve">Ação não concluída no prazo porém em andamento.
Ao momento já foram elaborados:  Diagnóstico Ambiental , diagnóstico socioeconômico participativo, planejamento participativo, Zoneamento, proposta de zona de amortecimento, proposta de estratégia de gestão.
Falta consolidar o documento final do plano e publicação de portaria para regularizar o plano (Kelen)
Há 2 meses foi encaminhado um memorando à   Ccoordenação de elaboração e revisão de plano de manejo - COMAM solicitando a designação de um ponto focal na UC para sistematizar as infromações da unidade. A COMAM está elaborando uma nota técnica orientadora para a ESEC (Edilson)
</t>
  </si>
  <si>
    <t>4.3. Elaboração de protocolo específico de coleta, acondicionamento, conservação, transporte e destinação de material biológico (exemplares da herpetofauna ameaçada de extinção encontrados mortos, ou partes) endêmicos do arquipélagos dos Alcatrazes e da Ilha da Queimada Grande.</t>
  </si>
  <si>
    <t>Yeda Bataus (RAN/ICMBio) e Kelen Leite (ESEC Tupinambás)</t>
  </si>
  <si>
    <t>Protocolo elaborado e inserido no plano de manejo da ESEC Tupinambás</t>
  </si>
  <si>
    <t xml:space="preserve">Ação não conluída no prazo, porém está em adamento:
Em 23/09/13 Yeda encaminhou por email a minuta de protocolo elaborado pelo Dr. Fausto Barbo, para que contribuições fossem agregadas e que fossem encaminhadas até dia 04/10, diretamente para o Fausto concluir o protocolo, até o momento dessa monitoriaa não temos o protocolo final. 
Segundo o pessoal da ESEC não há esse tipo de protocolo previsto na PLano de Manejo da ESEC, porém ainda é possível fazê-lo, caso o protocolo seja finalisado logo.
</t>
  </si>
  <si>
    <t xml:space="preserve"> 4.4. Dotar a  ARIE Ilhas da Queimada Pequena e Queimada Grande e a ESEC Tupinambás de recurso náutico, viaturas, gps, máquina fotográfica e pessoal para inspeções de rotina planejadas. </t>
  </si>
  <si>
    <t>ESEC Tupinambás possui hoje 2 embarcações e 6 pessoas que trabalham no mar. ARIE possui 1 embarcação, 3 viaturas e máquinas fotográficas</t>
  </si>
  <si>
    <t xml:space="preserve">Ação em andamento dentro do prazo
A  ARIE QPQG conta com 2 analistas ambientais e uma estagiária de biologia. Após receber doações da Receita Federal, temos 3 viaturas (anos: 1992, 1995 e 1999).   Recebemos do ICMBIo 2 máquinas fotográficas.Precisamos adquirir GPS, veículos novos, lancha, carreta para lancha, maquina fotográfica profissional. A embarcação que a UC utiliza é um decida pela polícia federal.
A ESEC Tupinambás: solicitou a aquisição de máquina fotográfica ( em 2013)  e veículo (em 2014). </t>
  </si>
  <si>
    <t>Edilson Esteves ( ESEC Tupinambás/ ICMBio) , 
Adriana Magalhães (ARIE Ilhas da Queimada Pequena e Queimada Grande/ICMBio)</t>
  </si>
  <si>
    <t>Disponibilização de recursos para aquisição dos bens e ingresso de novos analistas nas Ucs
Aquisição de mobiliário e equipamentos como GPS, mesas e cadeiras. É necessário um contrato de marina (já solicitado para a UAAF). Há dificuldades para manutenção de equipamentos de informática. A lancha Asteriks ainda não foi doada para a ARIE QPQG</t>
  </si>
  <si>
    <t>Marcos Zinezzi (Marinha do Brasil), DIPLAN/ICMBio,  Kelen Leite (ESEC Tupinambás/ICMBio), ????(CEPSUL/ICMBio), Edilson Esteves (ESEC Tupinambás/ICMBio), Tadeu Domingues Oliveira (Marinha do Brasil)</t>
  </si>
  <si>
    <t>Até está monitoria a ESEC não fez o TR da embarcação e consequentemente  o empreendedor responsável não adquiriu a embarcação.</t>
  </si>
  <si>
    <t xml:space="preserve">Edilson Esteves e Kelen Leite (ESEC Tupinambás/ ICMBio) </t>
  </si>
  <si>
    <t xml:space="preserve">Ação em andamento e dentro do prazo
O recurso para a aquisição foi destinado para a ESEC em 2013 pelo comitê de compensação ambiental, foi firmado o termo de compromisso com o empreendedor (Embraporte). A atual regra é que o empreendedor adquira diretamente o bem e depois repasse para a UC, mas para isso precisa do termo de referência da embarcação.
 </t>
  </si>
  <si>
    <r>
      <t xml:space="preserve">
</t>
    </r>
    <r>
      <rPr>
        <b/>
        <sz val="11"/>
        <rFont val="Calibri"/>
        <family val="2"/>
      </rPr>
      <t>A Chefia da ESEC irá encaminhar o TR ao empreendedor até novembro 2014.</t>
    </r>
    <r>
      <rPr>
        <sz val="11"/>
        <rFont val="Calibri"/>
        <family val="2"/>
      </rPr>
      <t xml:space="preserve">
No entanto, a chefia da unidade (Edilson Esteves) está precocupada com os custos de manutenção da embarcaçao, contratação de piloto, marina, e se esta embarcação chegar o que fazer. 
Foi sugerido, tentar via compensação ambiental  recursos para custeio desses gastos, por 5 anos. </t>
    </r>
  </si>
  <si>
    <t xml:space="preserve">Adriana Magalhães e Carlos Azevedo (ARIE Ilhas da Queimada Pequena e Queimada Grande) e Breno Damasceno (CEAM Galápagos), </t>
  </si>
  <si>
    <t>1) Alto custo e alta complexidade operacional para transporte do conteiner de Itanhaém para a Ilha Queimada Grande, pois faz-se necessário o trasnporte aéreo (helicóptero) 
2) Limpeza  da antiga laje da casa dos faroleiros para conhecer as dimensões, ajustar e nivel o piso que receberá o conteiner 
3) Contratação de mão de obra para acertar o piso
As tratavitas ainda estão no ínício, o que inviabiliza a finalização da ação em 2014.</t>
  </si>
  <si>
    <t xml:space="preserve"> Geraldo Ottoni (ESEC Tupinambás) Carlos Azevedo (ARIE Ihas da Queimada Pequena e Queimada Grande), Adriana Magalhães  (ARIE Ihas da Queimada Pequena e Queimada Grande), Karina Kasperoviczus (Instituto Butantan), Otávio Marques (Instituto butantan, Fausto Barbo (Museu de Zoologia da USP), Airton Lourenço (CEVAP/UNESP), Anibal Melgarejo (Instituto Vital Brasil), Oitavo Distrito Naval, Acelormital</t>
  </si>
  <si>
    <t>Não retorno de contribuições ou mesmo aceitação do que foi proposto</t>
  </si>
  <si>
    <t xml:space="preserve">Faz-se necessário fazer uma rodada entre os pesquisadores e Chefes da UCs para aprovação do protocolo
O Rogério vai encaminhar o seu esboço a Yeda, que vai encaminhar a todos desta e da monitoria passada, solicitando retorno ao próprio Rogério, com prazo de resposta para início julho de 2014.
</t>
  </si>
  <si>
    <t>Ação não iniciada (depende da ação 5.1 e 5.3) e sem chance de ser concluída no prazo</t>
  </si>
  <si>
    <t>Depende das ações 5.1  que não foi iniciada e  a 5.3  foi iniciada somente no final de maio/14.</t>
  </si>
  <si>
    <t>Sugere-se que no SISBIO tenha um mecanismo para o pesquisador concordar com os protocolos sanitário  e de contenção (checkbox "estou ciente"). Não havendo essa possibilidade, sugere-se que os pareceristas do RAN e das UCs apresentem os protocolos e solicitem a ciência dos  pesquisadores. No caso de visitantes, que a Chefia das UCs apresentem os protocolos e solicitem a ciência.
 Que os Analistas das UC's, pareceristas SISBIO, insiram a ressalva de que os pesquisadores cumpram os protocolos estabelecidos.(por exemplo, sanitário, controle de exóticas invasoras) com link aonde ele será encontrado.
Disponibilizar os protocolos no site da Unidades, ou do ICMBio
Tadeu Domingues (MB), sugeriu que finalizados os protocolos, esses devem ser encaminhados oficialmente para o oitavo distrito naval para avaliação e demais providências.</t>
  </si>
  <si>
    <t>Yeda Bataus (RAN/ICMBio) e Tadeu Domingues Oliveira (Marinha do Brasil)</t>
  </si>
  <si>
    <t xml:space="preserve">5.3. Elaborar o protocolo de contenção de espécies invasoras na ARIE Ilhas da Queimada Pequena e Queimada Grande, ESEC Tupinambás e Ilha dos Alcatrazes.
</t>
  </si>
  <si>
    <t xml:space="preserve">A ação está com prazo vencido, porém em andamento: Em maio de 2014 Dr. Bruno Kurtz encaminhou uma minuta do protocolo para apreciação do RAN, ESEC e ARIE., que será encaminha aos demais parceiros para apreciação, logo após esta monitoria.
</t>
  </si>
  <si>
    <t>Houve atraso na elaboração da minuta do protocolo</t>
  </si>
  <si>
    <t>Bruno Zurtz (Jardim Botânico do RJ) e Yeda Bataus (ARN/ICMBio)</t>
  </si>
  <si>
    <t>Infelizmente a articuçadora da ação não pode participar a monitoria e não encaminhou informações sobre estudos dessa natureza com anfíbios.</t>
  </si>
  <si>
    <t>Breno Damasceno (CEAM Galápagos), Karina Kasperoviczus (Instituto Butantan), Yeda Bataus (RAN/ICMBio), Airton Lourenço (CEVAP/UNESP)</t>
  </si>
  <si>
    <r>
      <t xml:space="preserve"> A Yeda deverá verificar junto ao SISBIO informações sobre o andamento dos projetos com autorização para estudos com anfíbios alvo do PAN. Em especial os  projetos 27745 e 12525 (história natural de anfíbios no Brasil, com coleta na ESEC Tupinambás) e falar com a Cinthia
</t>
    </r>
    <r>
      <rPr>
        <b/>
        <sz val="11"/>
        <rFont val="Calibri"/>
        <family val="2"/>
      </rPr>
      <t>Todos os que tiverem trabalho com espécies alvo do PAN vão encaminhar para a Rhaiza (IVB), que vai sistematizar e repassar para o RAN, que vai relacionar e colocar no site do RAN e repassar estes trabalhos para os gestores das UC's.</t>
    </r>
  </si>
  <si>
    <t xml:space="preserve"> Rogério Zacariotti (UNICSUL), , Otávio Marques (Instituto Butantan), Márcio Martins (USP), Cínthia Brasileiro (UNIFESP-Diadema), Carlos Abrahão (RAN/ICMbio), Yeda Bataus (RAN/ICMBio), Nadya Lima (RAN/ICMBio), Breno Damasceno (CEAM Galápagos), Karina Kasperoviczus (Instituto Butantan), Selma Santos (Instituto Butantan), Fausto Barbo (Museu de Zoologia da USP)</t>
  </si>
  <si>
    <t>Karina Kasperoviczus (Instituto Butantan), Cinthia Brasileiro (UNIFESP)</t>
  </si>
  <si>
    <t>Yeda verificará no SISBIO quantos estudos sobre genética de populações estão autorizados pelo SISBIO, refernte às espécies alvo do PAN.</t>
  </si>
  <si>
    <t xml:space="preserve">Ação em andamento dentro do prazo. Projeto de pós doutorado de Felipe Grazziotin (MZUSP) com serpentes insulares e continentais está em andamento, em campo e em análise (Karina)
Estudo de Kely Zamudio (Universidade de Cornell USA) em andamento com B. insularis (já tem tecidos suficientes) e será amostrado B. alcatraz - fazer estimativa do tamanho da população através de estudos genéticos . O Butantan coleta escama em suas expedições (karina)
Cinthia. termnamos um trabalho sobre a variabilidade genética de Scinax Alcatraz e S. peixotoi ( o enfoque principal é em S. alcatraz pois tinhamos maior quantidade de material. O trabalho foi submetido para publicaçào em abril de 2014 mais ainda nào tivemos resposta.Assim que o trabalho estiver publicado enviarei para o RAN.
</t>
  </si>
  <si>
    <r>
      <t xml:space="preserve">Ação em andamento, porém não será concluída dentro do prazo , por isso o prazo final foi alterado.  </t>
    </r>
    <r>
      <rPr>
        <b/>
        <sz val="11"/>
        <rFont val="Calibri"/>
        <family val="2"/>
      </rPr>
      <t>Na ARIE QPQG:</t>
    </r>
    <r>
      <rPr>
        <sz val="11"/>
        <rFont val="Calibri"/>
        <family val="2"/>
      </rPr>
      <t xml:space="preserve"> Entende-se que basta fazer a manutenção da trilha principal da Ilha da Queimada Grande. Nesse sentido, foi realizada uma expedição no período de 08 a 12 de maio de 2014 com intuito de identificar a trilha principal e remarcá-la nos mesmos pontos há anos definidos pelos pesquisadores, para segurança e orientação dos usuários. A tirlha foi devidamente marcada com fitas especificas para esse fim,  após o capinzal até o Pico Boa Vista.  (Breno)
As marcações de placas metalicas encontradas ao longo da trilha, não foram retiradas. Aquelas que estavam caídas foram recolocadas na mesma árvore.   </t>
    </r>
    <r>
      <rPr>
        <b/>
        <sz val="11"/>
        <rFont val="Calibri"/>
        <family val="2"/>
      </rPr>
      <t>Na ESEC Tupinambás</t>
    </r>
    <r>
      <rPr>
        <sz val="11"/>
        <rFont val="Calibri"/>
        <family val="2"/>
      </rPr>
      <t xml:space="preserve">: Em 2013 uma trilha foi implantada, e foi acordado no âmbito do GT Marinha do Brasil, Ibama e ICMBio, que a marinha faria a manutenção trimestral dessa trilha. Para isso, haveira uma expedição naquele ano à ilha dos Alcatrazes para que o pessoal da ESEC apresentasse a trilha à equipe da Marinha. Essa expedição até agora não ocorreu. (Kelen)
</t>
    </r>
    <r>
      <rPr>
        <sz val="11"/>
        <color indexed="10"/>
        <rFont val="Calibri"/>
        <family val="2"/>
      </rPr>
      <t xml:space="preserve">
                                                                                               </t>
    </r>
  </si>
  <si>
    <t xml:space="preserve">
Foi identificada e realizada a manutenção da trilha principal Ilha da Queimada Grande
No período desta monitoria não houve manutenção das trilhas da Ilha dos  Alcatrazes</t>
  </si>
  <si>
    <r>
      <t xml:space="preserve">No período desta monitoria não houve manutenção, por parte da marinha, das trilhas da Ilha dos  Alcatrazes
</t>
    </r>
    <r>
      <rPr>
        <sz val="11"/>
        <color indexed="10"/>
        <rFont val="Calibri"/>
        <family val="2"/>
      </rPr>
      <t/>
    </r>
  </si>
  <si>
    <t>Lentidão na elaboração da proposta e no retorno das contribuições, bem como, inificiência do método de comunicação (e-mail)</t>
  </si>
  <si>
    <t>Fausto Campos (Instituto Florestal/SMA - SP e SDLB), Pedro Develey (Birdfife) Arthur Macarrão (UNESP), Marco Granzinolli (Probiota),  Fábio Olmos (Permian Brasil, serviços Ambientais)</t>
  </si>
  <si>
    <t xml:space="preserve">Edelcio Muscat (Projeto DACNIS) </t>
  </si>
  <si>
    <t>7.3. Efetuar estudo de monitoramento de passeriformes (item alimentar da Bothrops inuslaris), na Ilha Queimada Grande.</t>
  </si>
  <si>
    <t>Ação em andamento dentro do prazo. Fábio Omos encaminhou uma lista de espécies de aves da Ilha da Queimda Grande no dia 21/11/11 para Carlos Abrahão (RAN/ICMBio)
Até dia 06/06/14, existem no SISBIO, 3 autorizações para estudos com aves na AREI QPQG (Yeda)</t>
  </si>
  <si>
    <t xml:space="preserve">Ação concluída 
Todavia, em 2014, Lúcia Guaraldo (ESEC dos Tupiniquins) com apoio da Marli Penteado (ESEC Tupinambáso) estão levantando informações complementares sobre a fitofisionomia e listagem das espécies vegetais das ilhas do Arquipélago e das ilhas que compõem a ESEC Tupinambás   </t>
  </si>
  <si>
    <t xml:space="preserve">7.5. Efetuar estudos de caracterização, classificação e mapeamento da vegetação em bases georreferenciadas da Ilha da Queimada Grande.
</t>
  </si>
  <si>
    <t xml:space="preserve">Bruno Kurtz (Jardim Botânico do RJ), Breno Damasceno (CEAM Galápagos), Jorge Caruzo (Jardim Botânico do RJ), Otávio Marques (Instituto Butantan) </t>
  </si>
  <si>
    <t>Ação em andamento, contudo não será concluída dentro do praso, por isso houve alteração do prazo..
 A DIBIO aprovou projeto, para 2014, apresentado pelo RAN, visando a implementação dessa ação e da ação 10.1 (R$ 21.535,50 ). O projeto está calcado no mestrado da servidora Adriana Magalhães “Caracterização das fisionomias vegetais da Ilha Queimada Grande, Área de Relevante Interesse Ecológico das Ilhas Queimada Grande e Queimada Pequena - Itanhaém/SP, como subsídio à elaboração do Plano de Manejo e restauração ecológica" . O RAN fez o empréstimo de um GPS para a UC, até a conclusão deste projeto. (Yeda)
A ação teve inicio em maio de 2014, após a liberação do recurso da DIBIO para execução do projeto e a liberação de alguns equipamentos pelo ICMBio. (adriana)</t>
  </si>
  <si>
    <t xml:space="preserve">Demora na liberação dos recursos prejudicando o cronograma das viagens a campo e de execução do projeto
</t>
  </si>
  <si>
    <t>Adriana  Magalhães e Carlos Azevedo (ARIE Ilhas da Queimada Pequena e Queimada Grande/ICMBio), Carlos Abrahão (RAN/ICMBio), Kelen Leite (ESEC Tuínambás)</t>
  </si>
  <si>
    <t>Yeda Bataus (RAN/ICMBio) e  Adriana  Magalhães (ARIE Ilhas da Queimada Pequena e Queimada Grande/ICMBio</t>
  </si>
  <si>
    <t xml:space="preserve">7.6. Efetuar estudo de distribuição, densidade e mapeamento de bromélias na Ilha dos Alcatrazes (nicho da Scinax alcatraz).
</t>
  </si>
  <si>
    <t>Karina Hmeljevisk (Jardim Botânico), Daniela Bertani (Instituto Florestal de São Paulo), Andréa Costa (Museu Nacional-UFRJ), Marli Penteado (ESEC Tupinambás/ICMBio) Lúcia Guaraldo (ESEC dos Tupininquins/ICMBio)</t>
  </si>
  <si>
    <t xml:space="preserve">Mapa de fitofisionomia da Ilha do Arquipelago dos Alcatrazes revisado como produto do plano de manejo da ESEC Tupinambás. Caracterização da fitofisionomia e lista de espécies (Plano de Manejo da ESEC  Tupinambás) </t>
  </si>
  <si>
    <t xml:space="preserve">Caracterização da fitofisionomia e lista de espécies da Ilha dos Alcatrazes estão no Plano de Manejo da ESEC  Tupinambás </t>
  </si>
  <si>
    <t>Adriana  Magalhães (ARIE Ilhas da Queimada Pequena e Queimada Grande/ICMBio, Kelen Leite e Marcli Penteado (ESEC Tupinambás/ICMBio)</t>
  </si>
  <si>
    <t>Devido a complexidade do trabalho este levantamento não será realizado na ARIE QPQG, dentro do ciclo do PAN (Adriana)</t>
  </si>
  <si>
    <r>
      <rPr>
        <sz val="11"/>
        <rFont val="Calibri"/>
        <family val="2"/>
      </rPr>
      <t xml:space="preserve">Ação em andamento dentro do prazo e parcialmente concluída para essa monitoria, pois na  Ilha dos Alcatrazes a distribuição das bromélias foi realizada (Plano de manejo) (ação 7.4)
</t>
    </r>
    <r>
      <rPr>
        <sz val="11"/>
        <color theme="1"/>
        <rFont val="Calibri"/>
        <family val="2"/>
        <scheme val="minor"/>
      </rPr>
      <t xml:space="preserve">
</t>
    </r>
  </si>
  <si>
    <t xml:space="preserve"> Faz-se necessário  fazer um maior detalhamento de campo para uma revisão da imagem, mais par ao PAN está feito.
A  ARIE QPQG foi retiradda dessa ação na 3ª. monitoria</t>
  </si>
  <si>
    <r>
      <t xml:space="preserve">Em março de 2013 Karina tirou fotos de 5 </t>
    </r>
    <r>
      <rPr>
        <i/>
        <sz val="15"/>
        <color indexed="8"/>
        <rFont val="Calibri"/>
        <family val="2"/>
      </rPr>
      <t>Bothrops insularis</t>
    </r>
    <r>
      <rPr>
        <sz val="15"/>
        <color indexed="8"/>
        <rFont val="Calibri"/>
        <family val="2"/>
      </rPr>
      <t xml:space="preserve"> com lesões oftálmicas. Segundo Otávio e Fausto, é comum encontrar um ou outro indivíduo com infecção oftalmológica, porém foram tomados maiores cuidados por se tratar de espécie ameaçada. Ao analisar as fotos, uma veterinária oftalmologista (professora da USP) reportou que podem ser diferentes problemas e que seria necessário realizar visita à ilha para melhor diagnóstico, sendo necessária uma equipe de campo e diversos equipamentos. Porém, a veterinária não podia ir a ilha pois estava com viagem marcada até o final do mês (Selma).
Breno, no período de 6 a 10 de maio de 2013, capturou 16 espécimes que não tinham problemas oftalmológicos. 
Rogério tem uma serpente no criadouro da UNICSUL com problema oftalmológico e reportou que tem registros antigos do problema (2007). Disse ainda, que uma publicação será submetida indicando um parasita como potencial causador das doenças oftalmológicas nas serpentes.
André Quagliatto disponibizou a estrutura do laboratório da Universidade Federal de Uberlândia para atender a demanda (Breno). UNESP Botucatu também tem estrutura disponível para atender a demanda (Airton).
Resumo do levantamento sanitário das jararacas ilhoas a ser apresentado no congresso da ARAV -Associação dos Veterinários Americanos de Répteis e Anfíbios (Rogerio). (Rogerio). </t>
    </r>
  </si>
  <si>
    <t xml:space="preserve">Ação  em andamento dentro do prazo
Até o momento, somente o levantamento sanitário de Bothrops insularis foi realizado, tanto para espéciemes de cativeiro como da natureza. Um dos Tranimais de cativeiro, da UNICSUL, foi infectado em 2013, foi tratado mas foi a óbito, em 2014 dois animais surgiram com problemas nos olhos e a decisão foi remover os olhos, os animais continuam vivos. O  material extraído foi para análise histopatológica, que ainda está em andamento. Não se sabe o que causa essa infecção ocular detectada em animais de cativeiro e na antureza. Um estudo sobre microbiótica de fungos e microbiana em animais de cativeiro detectou um fungo com potencial zoonótico, por isso a importancia de se utilizar luvas no manuseio desses animais (Rogério)
Felipe Toledo da UNICAMP, tem licença SISBIO para coleta de fungos e está estudando os quitrideos em anfíbios na ILha dos Alcatrazes (Marli)
</t>
  </si>
  <si>
    <t xml:space="preserve">  Rogerio Zacariotti (UNICSUL) e Marli Penteado ESEC Tupinambás)</t>
  </si>
  <si>
    <t xml:space="preserve">
</t>
  </si>
  <si>
    <t xml:space="preserve">Exclusão desta ação em fusão da exclusão da ação 2.1. </t>
  </si>
  <si>
    <t>Não está na agenda do ICMBio. Não há argumentos suficientes para motivar a recategorização.  O fato da mudança de categoria possíbilitar a UC receber recursos de compensação ambiental não seria motivo suficiente. Os gestores entendem que não haverá mudança na gestão da UC, fazendo a recategorização e que poratanto, não há necessidade. Portanto, a ação deve ser excluída.</t>
  </si>
  <si>
    <t xml:space="preserve">Trabalho apresentado à  ARAV (Associação dos Veterinários Americanos de Répteis e Anfíbios) e no Congresso de Herpetologista no México. </t>
  </si>
  <si>
    <r>
      <t xml:space="preserve">Caso ocorra alguma suspeita de problema sanitário, recomenda-se inicalmente fazer o comunicado à chefia da Unidade de Conservação, à Coordenação do PAN. e ao articulador da ação (Rogério Zacariotti). E caso ocorra algum tipo de problema sanitário, sugere-se elaborar um programa de monitoramento. 
</t>
    </r>
    <r>
      <rPr>
        <b/>
        <sz val="11"/>
        <rFont val="Calibri"/>
        <family val="2"/>
      </rPr>
      <t>Rogério deverá entregar para Rhaisa (IVB) o levantamento sanitário apresentado ao ARAV (Associação dos Veterinários Americanos de Répteis e Anfíbios) e no Congresso de Herpetologista no México. 
Yeda verificar no SISBIO se há estudos nesse sentido para espécies da Ilha dos Alcatrazes e Ilha da Queimada Grande.</t>
    </r>
  </si>
  <si>
    <r>
      <rPr>
        <sz val="11"/>
        <rFont val="Calibri"/>
        <family val="2"/>
      </rPr>
      <t xml:space="preserve">Ação iniciada em 2012 com aquisição das estações pelo RAN, porém não foi concluída dentro do prazo, e ainda está em andamento, por isso seu prazo final foi alterado. Em 2013 o RAN encaminhou as estações para s UCs (Yeda)
</t>
    </r>
    <r>
      <rPr>
        <b/>
        <sz val="11"/>
        <rFont val="Calibri"/>
        <family val="2"/>
      </rPr>
      <t>Na ARIE QPQG, dia 11/10/13,</t>
    </r>
    <r>
      <rPr>
        <sz val="11"/>
        <rFont val="Calibri"/>
        <family val="2"/>
      </rPr>
      <t xml:space="preserve"> foi instalada a estação meteorológica na ilha da Queimada Grande. A coleta de dados será mensal.  Foi passada mensagem aos parceiros do PAN para que se tivessem interesse nesses dados que procurem o Chefe da UC.  Em expedição à ilha para a realização de uma reportagem foi instalada a estação entre e cisterna e o farol da ilha,  com a presença do chefe da UC,  Carlos Azevedo (Breno)
</t>
    </r>
    <r>
      <rPr>
        <b/>
        <sz val="11"/>
        <rFont val="Calibri"/>
        <family val="2"/>
      </rPr>
      <t xml:space="preserve">ESEC Tupinambás, em abril de 2014 </t>
    </r>
    <r>
      <rPr>
        <sz val="11"/>
        <rFont val="Calibri"/>
        <family val="2"/>
      </rPr>
      <t xml:space="preserve">procurou informações sobre instalação da EM,. O atual Chefe da ESEC, Edilson Esteves,  está em dúvida sobre onde instaladar a EM. Ele entende que a Ilha dos Alacatrazes ainda pertence à Marinha, pois o PARNAMA dos Alactrazes ainda não foi criado, e por isso para instalar a EM na ilha tem-se que inicialmente pedir autorização. Segundo seu entendimento a parte terrestre da Ilha dos Alcatrazes não está dentro da ESEC, ou seja, a Ilha  não é de gestão do ICMBio. Por esses motivo estava pensando em colocar a estação próximo de onde será instalado o Hidrofone. A sua sugestão é que a estação tem que ficar no local mais fácil de manutenção e coleta de dados. Ele sugere que a estação fique "rodando" dentro do Arquipelago, ou seja, sendo instalada em suas ilhas de tempos em tempos. Yeda lembra que desde o início do PAN  até  hoje, a parte terrestre da ilha era sim considerada pela ICMBio como fazendo parte da ESEC, e, que somente agora esse discussão veio à tona.  Ressalta que considerando que não há nenhum documento ou orientação do Instituo em sentido contrário, devemos seguir o que consta no PAN </t>
    </r>
    <r>
      <rPr>
        <b/>
        <sz val="11"/>
        <rFont val="Calibri"/>
        <family val="2"/>
      </rPr>
      <t xml:space="preserve"> TODAVIA nesta monitoria ficou acertado que a  ESEC vai fazer um teste por um ano, instalando a EM em local decidido pelo critério da Unidade.  Paralelamente a coordenadora do PAN (Yeda)  vai consultar parceiros para juntos, decidirem o local mais adequado para instalação da EM,  levando-se em conta as melhores condições de captação dos dados, matunentção  da estação e logística da coleta dos dados.  Sendo que não será consideranda essa discussão atual de que a Ilha dos Alcatrazes não faz parte da ESEC. Assim que compilar as contribuições a Coordenadora deverá encaminhar ao Chefe da UC a indicação do(s) loca(is) indicado(s).</t>
    </r>
    <r>
      <rPr>
        <sz val="11"/>
        <color indexed="17"/>
        <rFont val="Calibri"/>
        <family val="2"/>
      </rPr>
      <t xml:space="preserve">
 </t>
    </r>
    <r>
      <rPr>
        <sz val="11"/>
        <color indexed="10"/>
        <rFont val="Calibri"/>
        <family val="2"/>
      </rPr>
      <t xml:space="preserve">
</t>
    </r>
  </si>
  <si>
    <t>Edilson Esteves ( ESEC Tupinambás/ ICMBio)
Carlos Azevedo  (ARIE Ilhas da Queimada Pequena e Queimada Grande/ICMBio), Yeda Bataus (RAN/ICMBio), Breno Damasceno (CEAM Galápagos)</t>
  </si>
  <si>
    <t>Na ESEC Tupinambás: O entendimento do atual chefe da ESEC Tupinambás é de que a parte terrestre da Ilha dos Alcatrazes, que até então entende-se como fazendo parte da ESEC, ná verdade não faz (Decreto de criação da UC) e que portanto o ICMBio não tem gestão sobre a ilha, fazendo-se necessário pedir permissão para a Marinha para instalação da EM. E que diante dessas incertezas a estação não foi instalada.</t>
  </si>
  <si>
    <t>Estação meterológica instalada na Ilha da Queimada Grande</t>
  </si>
  <si>
    <t>Carlos Abrahão e Yeda Bataus (RAN/ICMBio), Edelcio Muscat (Projeto DACNIS), Karina Kasperoviczus (Instituto Butantan)</t>
  </si>
  <si>
    <t>Rogério Zacariotti (UNICSUL), Karina Kasperoviczus (Instituto Butantan)</t>
  </si>
  <si>
    <r>
      <t>Ação em andamento dentro do prazo. Projetos pilotos ex situ para Bothrops isularis foram estabelecidos (Instituto Butantan, Instituto Vital Brazil, UNICSUL), no prazo previsto.
De setembro de 2013 até hoje o IB realizou 3 viagens e coletou 3 casais. A previsão é que tenham mais duas viagem, e fechem um plantel de 10 animais, cinco casais para esse projeto piloto.
Existem 3 espécimes de</t>
    </r>
    <r>
      <rPr>
        <b/>
        <sz val="11"/>
        <rFont val="Calibri"/>
        <family val="2"/>
      </rPr>
      <t xml:space="preserve"> B. alcatraz </t>
    </r>
    <r>
      <rPr>
        <sz val="11"/>
        <rFont val="Calibri"/>
        <family val="2"/>
      </rPr>
      <t>que estão com Silvia, no Museu Biológico do Instituto Butantan há anos, copulam e não reproduzem, e não fazem parte desse projeto piloto</t>
    </r>
  </si>
  <si>
    <t xml:space="preserve">Em 2010, ooram coletados 5 espécimes de Bothrops insularis, um foi a óbito, nasceram 6, destes 4 morreram e hoje há 6 espécimes no IVB (Anibal e Rhaiza)
Rogério informou que sua autorização do SISBIO de manutenção temporária para B. insularis expirou e que ele encaminhará os espécimes para o Zoo de SP conforme consta em sua autorização. Disse que não fez o encaminhamento até hoje pois o ZOO ainda não tem recintos para esses animais, mas que diante da situação que se encontra junto ao SISBIO, enviará o mais rápido possível carta ao ZOO explicando a urgência do encaminhamento dos animais, sob pena de ser penalizado.
Yeda sugere que dependendo da resposta do ZOO ele deverá entrar em contato com o gestor do SISBIO explicando a situação, solicitando a autorização de remoção dos animais para outro criadouro registrado. Ou outra possíbilidade é a UNICSUL dar entrada junto ao órgão competente de solicitação de registro de criador científico e esse fato ser imediatamente comunicado ao SISBIO.
Anibal (IVB): Acha que a mudança de local pode comprometer a saúde dos animais, inclusive indo a óbito. </t>
  </si>
  <si>
    <r>
      <t xml:space="preserve">Ausência de </t>
    </r>
    <r>
      <rPr>
        <i/>
        <sz val="11"/>
        <color indexed="8"/>
        <rFont val="Calibri"/>
        <family val="2"/>
      </rPr>
      <t>B. alcatraz</t>
    </r>
    <r>
      <rPr>
        <sz val="11"/>
        <color theme="1"/>
        <rFont val="Calibri"/>
        <family val="2"/>
        <scheme val="minor"/>
      </rPr>
      <t xml:space="preserve"> em cativeiro impossibilita a elaboração do protocolo para a espécie.  Esta açõa depende da ação 8.1, no diz respeito a essa espécie. Houve problemas no encaminhamento de documentos, não possibilitando a fusão dos protocolos já existentes para B. insularis</t>
    </r>
  </si>
  <si>
    <t xml:space="preserve"> Airton Lourenço (CEVAP/UNESP), Rogério Zacariotti (UNICSUL), Karina Kasperoviczus  e Josana Kapronezai (Instituto Butantan)</t>
  </si>
  <si>
    <t xml:space="preserve">
Essa ação está relacionada a implatação do Pragrama de cativiero para as espécies alvo do PAN, que está em elaboração sengundo a IN 22/12 
Airton: Protocolo dinâmico, sempre terá que ser revisto e refeito
Karina recomenda que toda comunicação, via e-mail, para o Otávio e Selma, tenha ela e a Josana copiadas no destinatário, pois elas estão sempre atentas e poderão ajudar. 
</t>
  </si>
  <si>
    <r>
      <t xml:space="preserve">Existem uma população ex situ de Bothrops isularis estabelecida (Instituto Butantan, Instituto Vital Brazil </t>
    </r>
    <r>
      <rPr>
        <sz val="15"/>
        <rFont val="Calibri"/>
        <family val="2"/>
      </rPr>
      <t xml:space="preserve">e UNICSUL). Em 2011 a UNICSUL obteve autorização SISBIO para coleta de 20  </t>
    </r>
    <r>
      <rPr>
        <i/>
        <sz val="15"/>
        <rFont val="Calibri"/>
        <family val="2"/>
      </rPr>
      <t>B. insularis,</t>
    </r>
    <r>
      <rPr>
        <sz val="15"/>
        <rFont val="Calibri"/>
        <family val="2"/>
      </rPr>
      <t xml:space="preserve"> porém foram coletados 9 e três foram recebidas de apreensão, perfazendo um plantel de 12 indivíduos.</t>
    </r>
    <r>
      <rPr>
        <sz val="15"/>
        <color indexed="8"/>
        <rFont val="Calibri"/>
        <family val="2"/>
      </rPr>
      <t xml:space="preserve">
No Butantan nasceram 5 filhotes de B. insularis em 2013 com potencial de compor um plantel (Selma)
</t>
    </r>
    <r>
      <rPr>
        <sz val="15"/>
        <color indexed="10"/>
        <rFont val="Calibri"/>
        <family val="2"/>
      </rPr>
      <t>O Vital Brasil tem quantos espéciemes???</t>
    </r>
  </si>
  <si>
    <t xml:space="preserve">População ex situ para insulares (IB, IVB e UNICSUL)
</t>
  </si>
  <si>
    <t xml:space="preserve">1) no caso de Bothrops alcatraz, essa ação depende das ações 8.1, 8.2;  2) Faz-se necessário a conclusão da revisão da IN 22/2012 para manejo ex sito, de maneira que se defina de que forma se enquadrará o manejo ex situ para  B. insularis e B. alcatraz, 3) é preciso queas instituições participantes do programa tenham seus criadouros  regularizado junto ao órgão ambiental
</t>
  </si>
  <si>
    <t>Rogério Zacariotti (UNICSUL), Rhaiza Esteves (Instituto Vital Brazil), Yeda Bataus (RAN/ICMBio), Josana Kapronezai  e Karina Kasperoviczus (Instituto Butantan), Rui Seabra Jr. e Airton Lourenço Jr (CEVAP/UNESP)</t>
  </si>
  <si>
    <r>
      <t xml:space="preserve">
Gestores das UCs têm grande preocupação com a retirada de indivíduos das áreas (não se sabe ainda como pode afetar as populações naturais) 
</t>
    </r>
    <r>
      <rPr>
        <b/>
        <sz val="11"/>
        <rFont val="Calibri"/>
        <family val="2"/>
      </rPr>
      <t xml:space="preserve">Josana irá buscar informações sobre a situação do registro de licença de criador científico do Instituto Butantan e repassará para a Coordenaora do PAN.
</t>
    </r>
  </si>
  <si>
    <r>
      <t xml:space="preserve">Ação em andamento dentro do prazo, porém com problemas. Existem uma população ex situ de Bothrops isularis estabelecida (Instituto Butantan, Instituto Vital Brazil e UNICSUL). Hoje existem 76 indivíduos em cativeiro como parte do plantel ex sito, assim distribuídos: 59 no Instituto Butantan (IB), 06 no Instituto Vital Brazil (IVB) e 11 na Universidade Cruzeiro do SUL (UNICSUL) (Rogério)
Em 2004, o Instituto Butantan promoveu um seminário onde foi discutida a questão da situação legal dos criadouros existentes no IB, assim como a questão do recebimento des espécimes por terceiros. Participaram do seminário, o diretor e todos servidores do IB relacionados ao tema, assim como, represetante do IBAMA sede, IBAMA/SP, RAN e MMA. Um dos encaminhametos foi que o IBAMA/SP daria toda orientação e faria o acompanhamento do processo de regularização do IB  (Yeda). O IB designou um servidor para tratar desse assunto, junto ao IBAMA/SP , contudo, cabe agora ao Estado tratar desse assunto. No momento não sabemos como está o andamento desse processo (Karina e Josana).
No laboratorio de ecologia do IB existem 59 indivíduos de B. insularis (destinados a conservação ex situ), sendo 20 provenientes de coleta. Em 2013 houve 5 nascimentos em cativeiro e em  2014 mais 22. (Josana).
No Instituto Votal Brazil existem,  hoje, 6 indivíduos de Bothrops insularis, destes 2 são nascidos em cativeiro  (5775-Fêmea 102,2 cm 480g; 5774 - Fêmea , 108cm, 552g; 5776 - Macho, 92 cm, 196g; 5777- Macho, 83,6 cm, 162g; 5785 (nascido em cativeiro) 73,3 cm, 102g; 5782 (nascido em cativeiro), 75,8 cm, 128g (Rhaiza).
Vale ressaltar que o CEVAP tem demostrado interesse em participar desse programa conservacionista, desde a 2ª monitoria (Yeda, Rui e Airton).
</t>
    </r>
    <r>
      <rPr>
        <b/>
        <sz val="11"/>
        <rFont val="Calibri"/>
        <family val="2"/>
      </rPr>
      <t>No final de 2013 a DIBIO solicitou que não avançássemos com os progrmas de cativeiro, pois IN 22/2012 passaria por uma revisão. A reunião prevista para fev/14  foi desmarcada e não houve reagendamento. Há apenas a minuta propondo 3 formas do ICMBio atuar no manejo de espécies ameaçadas de extinção: Programa de Cativeiro, Protocolos de Manejo e Programa de manejo na natureza. Este tema foi debatido durante a terceira monitoria as sugestões foram registradas no relatório da monitoria e deverão ser encaminhadas à referida reunião (Yeda)</t>
    </r>
    <r>
      <rPr>
        <sz val="11"/>
        <rFont val="Calibri"/>
        <family val="2"/>
      </rPr>
      <t xml:space="preserve">
</t>
    </r>
  </si>
  <si>
    <r>
      <t xml:space="preserve">9.3.  Estabelecer criações </t>
    </r>
    <r>
      <rPr>
        <i/>
        <sz val="11"/>
        <rFont val="Calibri"/>
        <family val="2"/>
      </rPr>
      <t>ex situ</t>
    </r>
    <r>
      <rPr>
        <sz val="11"/>
        <rFont val="Calibri"/>
        <family val="2"/>
      </rPr>
      <t xml:space="preserve"> piloto das espécies de anfíbios ameaçados de extinção e/ou endêmicos das ilhas dos Alcatrazes e da Queimada Grande.  </t>
    </r>
  </si>
  <si>
    <t>Criações piloto ex-situ estabelecidas (com espécies aparentadas) e protocolo de manejo ex situ</t>
  </si>
  <si>
    <t xml:space="preserve"> Estabelecer criações ex situ piloto e protocolo de manejo das espécies de anfíbios aparentadas das ameaçadas de extinção e/ou endêmicos das ilhas dos Alcatrazes e  da Queimada Grande. </t>
  </si>
  <si>
    <r>
      <t>9.1. Estabelecer criações ex situ piloto das espécies de anfíbios aparentadas das ameaçadas de extinção e/ou endêmicos das ilhas dos Alcatrazes e  da Queimada Grande.</t>
    </r>
    <r>
      <rPr>
        <sz val="11"/>
        <color indexed="10"/>
        <rFont val="Calibri"/>
        <family val="2"/>
      </rPr>
      <t xml:space="preserve"> (VEJAM  REPROGRAMAÇÃO)</t>
    </r>
  </si>
  <si>
    <r>
      <t xml:space="preserve">Criações piloto ex-situ estabelecidas (com espécies aparentadas).   </t>
    </r>
    <r>
      <rPr>
        <sz val="11"/>
        <color indexed="10"/>
        <rFont val="Calibri"/>
        <family val="2"/>
      </rPr>
      <t>(VEJAM  REPROGRAMAÇÃO)</t>
    </r>
  </si>
  <si>
    <r>
      <t xml:space="preserve"> 9.2. Estabelecer protocolos de manejo </t>
    </r>
    <r>
      <rPr>
        <i/>
        <sz val="11"/>
        <color indexed="8"/>
        <rFont val="Calibri"/>
        <family val="2"/>
      </rPr>
      <t>ex situ</t>
    </r>
    <r>
      <rPr>
        <sz val="11"/>
        <color theme="1"/>
        <rFont val="Calibri"/>
        <family val="2"/>
        <scheme val="minor"/>
      </rPr>
      <t xml:space="preserve"> para anfíbios ameaçados de extinção e/ou endêmicos das Ilhas dos Alcatrazes e da Queimada Grande, utilizando-se primeiramente de espécies aparentadas. </t>
    </r>
    <r>
      <rPr>
        <sz val="11"/>
        <color indexed="10"/>
        <rFont val="Calibri"/>
        <family val="2"/>
      </rPr>
      <t xml:space="preserve"> (VEJAM  REPROGRAMAÇÃO)</t>
    </r>
  </si>
  <si>
    <r>
      <t xml:space="preserve">25000  </t>
    </r>
    <r>
      <rPr>
        <sz val="11"/>
        <color indexed="10"/>
        <rFont val="Calibri"/>
        <family val="2"/>
      </rPr>
      <t>(VEJAM  REPROGRAMAÇÃO)</t>
    </r>
  </si>
  <si>
    <r>
      <t xml:space="preserve">jun/14  </t>
    </r>
    <r>
      <rPr>
        <sz val="11"/>
        <color indexed="10"/>
        <rFont val="Calibri"/>
        <family val="2"/>
      </rPr>
      <t>(VEJAM  REPROGRAMAÇÃO)</t>
    </r>
  </si>
  <si>
    <t xml:space="preserve">Ainda não há reprodução em cativeiro para Cycloranphus eleutherodactylus (aparentada da nova espécie alvo C. faustoi. Os indivíduos que vinham sendo mantidos pelo ZooSP vieram a óbito e a causa está sendo investigada. Será necessário coletar novos indivíduos para dar seguimento aos estudos de manejo ex situ e consequentemente de elaboração do protocolo.  </t>
  </si>
  <si>
    <t>Criação ex situ pilo de Scinax perpusillus (aparentada de S. alcatraz e  S. peixotoi) estabelecida em 2011, no ZOO SP</t>
  </si>
  <si>
    <t xml:space="preserve">Ação estava concluída na 2a. monitoria, pois o protocolo para S. perpusillus (espécie apararentada de S. alcatras e S. peixotoi)já foi publicado em set 2012. No entanto, na 2ª. monitoria entrou a questão do protocolo de manejo de Cycloramphus eleutherodactylus, espécie aparentada de Cycloramphus faustoi (nova espécie alvo). 
Sendo assim, na 3ª. monitoria  a ação  está em andamento,  dentro do prazo porém com problemas de execução,  pois  a criação  ex situ piloto  Cycloramphus eleutherodactylus, espécie aparentada de Cycloramphus faustoi terá que ser iniciada novamente, pois como visto na ação anterior os exemplares de C . eleutherodactylus foram a óbito.
</t>
  </si>
  <si>
    <r>
      <t xml:space="preserve">
</t>
    </r>
    <r>
      <rPr>
        <sz val="11"/>
        <rFont val="Calibri"/>
        <family val="2"/>
      </rPr>
      <t xml:space="preserve">Depende da ação 9.1, no que diz respeito à </t>
    </r>
    <r>
      <rPr>
        <i/>
        <sz val="11"/>
        <rFont val="Calibri"/>
        <family val="2"/>
      </rPr>
      <t>Cycloranphus eleutherodactylus,</t>
    </r>
    <r>
      <rPr>
        <i/>
        <sz val="11"/>
        <rFont val="Calibri"/>
        <family val="2"/>
      </rPr>
      <t xml:space="preserve">
</t>
    </r>
  </si>
  <si>
    <t xml:space="preserve"> A ação na 1ª. monitoria estava concluída  para Scinax perpusillus (aparentada de S. alcatraz e S. peixotoi). Na 2ª. monitoria passaou para em andamento pois houve o início da criação piloto ex situ, no ZOO SP, para Cycloranphus eleutherodactylus (aparentada da nova espécie alvo C. faustoi) .
Na 3ª. monitoria a ação está em andamento, prestes a estourar o prazo e com problemas na execução do estabelecimento  da criação ex situ  piloto de  Cycloramphus eleutherodactylus (aparentada de C. faustoi) .
</t>
  </si>
  <si>
    <r>
      <t xml:space="preserve">Criação </t>
    </r>
    <r>
      <rPr>
        <i/>
        <sz val="11"/>
        <color indexed="8"/>
        <rFont val="Calibri"/>
        <family val="2"/>
      </rPr>
      <t>ex situ</t>
    </r>
    <r>
      <rPr>
        <sz val="11"/>
        <color theme="1"/>
        <rFont val="Calibri"/>
        <family val="2"/>
        <scheme val="minor"/>
      </rPr>
      <t xml:space="preserve"> piloto para S. alcatraz estabelecida no ZOO SP 
</t>
    </r>
  </si>
  <si>
    <t xml:space="preserve">Ainda não há população ex situ para   Scinax peixotoi e  Cycloramphus faustoi (não houve coleta e ainda depende das ações 9.1 e 9.2).
</t>
  </si>
  <si>
    <r>
      <t xml:space="preserve">Embora após reunião com a COPAN em julho de 2013, tenha ficado definido que, no momento, NÃO serão propostos programas de cativeiro para as espécies Cycloramphus faustoi e Scinax peixotoi, os estudos pilotos com as espécis aparentadas serão mantidos, pois no futuro pode ser conveniente um programa de cativeiro para essas outras espécies alvo.
</t>
    </r>
    <r>
      <rPr>
        <sz val="11"/>
        <rFont val="Calibri"/>
        <family val="2"/>
      </rPr>
      <t>Anibal informa que o laboratório da Unirio, poderia trabalhar também no sentido de estabelecer uma população piloto de espécies aparentadas.</t>
    </r>
    <r>
      <rPr>
        <sz val="11"/>
        <color indexed="10"/>
        <rFont val="Calibri"/>
        <family val="2"/>
      </rPr>
      <t xml:space="preserve">
</t>
    </r>
    <r>
      <rPr>
        <b/>
        <sz val="11"/>
        <rFont val="Calibri"/>
        <family val="2"/>
      </rPr>
      <t>A coordenadora do PAN irá passar essa informação para a articuladora da ação (Cybele) e a Cinthia.</t>
    </r>
    <r>
      <rPr>
        <sz val="11"/>
        <color indexed="10"/>
        <rFont val="Calibri"/>
        <family val="2"/>
      </rPr>
      <t xml:space="preserve">
</t>
    </r>
  </si>
  <si>
    <t>Ação em andamenteo, pois a criação piloto ex situ para Scinax alcatraz foi estabelecida no Zoo SP. Todavia, ainda não há criação piloto ex situ para S. peixotoi e  Cycloramphus faustoi .
Existe criação ex situ piloto para S. alcatraz estabelecida com possibilidade de  reprodução sempre que houver necessidade. (População, em junhu/14, de Scinax alcatraz no ZOO SP: 16 indivíduos coletados e 101 nascidos em cativeiro e mais 30 girinos nascidos).</t>
  </si>
  <si>
    <r>
      <t xml:space="preserve">Populações </t>
    </r>
    <r>
      <rPr>
        <i/>
        <sz val="11"/>
        <color indexed="8"/>
        <rFont val="Calibri"/>
        <family val="2"/>
      </rPr>
      <t>ex-situ</t>
    </r>
    <r>
      <rPr>
        <sz val="11"/>
        <color theme="1"/>
        <rFont val="Calibri"/>
        <family val="2"/>
        <scheme val="minor"/>
      </rPr>
      <t xml:space="preserve"> viáveis estabelecidas. </t>
    </r>
    <r>
      <rPr>
        <sz val="11"/>
        <color indexed="10"/>
        <rFont val="Calibri"/>
        <family val="2"/>
      </rPr>
      <t xml:space="preserve">(VEJA REPROGRAMAÇÃO) </t>
    </r>
  </si>
  <si>
    <t xml:space="preserve">Populações ex-situ piloto, viáveis estabelecidas. </t>
  </si>
  <si>
    <r>
      <t xml:space="preserve">9.4. Estabelecer populações ex situ viáveis de anfíbios endêmicos e/ou ameaçados de extinção das Ilhas dos Alcatrazes e da Queimada Grande, em criadouros legalizados na região sudeste do Brasil. </t>
    </r>
    <r>
      <rPr>
        <sz val="11"/>
        <color indexed="10"/>
        <rFont val="Calibri"/>
        <family val="2"/>
      </rPr>
      <t>(VEJAM A REPROGRAMAÇÃO)</t>
    </r>
  </si>
  <si>
    <r>
      <t xml:space="preserve">Populações ex-situ viáveis estabelecidas. </t>
    </r>
    <r>
      <rPr>
        <sz val="11"/>
        <color indexed="10"/>
        <rFont val="Calibri"/>
        <family val="2"/>
      </rPr>
      <t xml:space="preserve">(VEJAM NA REPROGRAMAÇÃO) </t>
    </r>
  </si>
  <si>
    <t>População ex-situ viável estabelecida</t>
  </si>
  <si>
    <t xml:space="preserve"> Estabelecer população ex situ viável de Scinax alcatraz, em criadouros legalizados na região sudeste do Brasil.</t>
  </si>
  <si>
    <t>Há somente um plantel ex situ viável estabelecido no Zoo SP</t>
  </si>
  <si>
    <t>Yeda Bataus (RAN/ICMBio); Cybele Lisboa (Zoológico de SãoPaulo)</t>
  </si>
  <si>
    <t xml:space="preserve">
A ação depende da revisão da IN 22/2012, que trata dos programas em cativeiros para espécies ameaçadas de extinção.  No momento só há uma proposta de revisão, e a reunião para finalizar essa revisão ainda não está agendada.</t>
  </si>
  <si>
    <r>
      <t xml:space="preserve">Ação em andamento dentro do prazo, contudo, somente o ZOO SP tem um plantel viável estabelecido para Scinax alcatraz. Considerando a orientação da COPAN, em 2013, de </t>
    </r>
    <r>
      <rPr>
        <b/>
        <sz val="11"/>
        <rFont val="Calibri"/>
        <family val="2"/>
      </rPr>
      <t>que se de fato for realizado um programa de cativeiro para as espécies ameaçdas deste PAN, para anfíbios, será voltado para Scinax alcatraz</t>
    </r>
    <r>
      <rPr>
        <sz val="11"/>
        <rFont val="Calibri"/>
        <family val="2"/>
      </rPr>
      <t>, pois já existe população estabelecida com sucesso reprodutivo, logo o texto da ação será revisto (Yeda).
Durante a 2ª. monitoria foi elaborada uma proposta de programa em cativeiro para Scinax alcatraz, mais não houve encaminhamento para a diretoria, pois esta orientou que aguardássemos a revisão da IN 22/2012 (Yeda)
O plantel de Scinax alcatraz no ZOO SP, jun/14: 16 indivíduos coletados e 101 nascidos em cativeiro e mais 30 girinos nascidos). (Cybele)</t>
    </r>
  </si>
  <si>
    <t>Listagem de espécies exótivas invasoras e mapeamento para a Ilha dos Alcatrazes</t>
  </si>
  <si>
    <r>
      <t xml:space="preserve">
Demora na liberação dos recursos do projeto aprovado pela DIBIO. Não há listagem e mapeamento para as espécies das demais ilhas do Arquipélago dos AlcatrazeS </t>
    </r>
    <r>
      <rPr>
        <b/>
        <sz val="11"/>
        <color indexed="10"/>
        <rFont val="Calibri"/>
        <family val="2"/>
      </rPr>
      <t>(PESSOAL DA ESEC É ISSO MESMO??)</t>
    </r>
    <r>
      <rPr>
        <sz val="11"/>
        <rFont val="Calibri"/>
        <family val="2"/>
      </rPr>
      <t xml:space="preserve">
</t>
    </r>
  </si>
  <si>
    <t xml:space="preserve"> Adriana Magalhães (ARIE Ilhas da Queimada Pequena e Queimada Grande); Marli Penteado (ESEC Tupinambás); Yeda Bataus (RAN/ICMBio)</t>
  </si>
  <si>
    <r>
      <t xml:space="preserve">A ação está em andamento, porém com problemas de realização.
</t>
    </r>
    <r>
      <rPr>
        <b/>
        <sz val="11"/>
        <rFont val="Calibri"/>
        <family val="2"/>
      </rPr>
      <t xml:space="preserve"> Na Ilha da Queimada Grande:</t>
    </r>
    <r>
      <rPr>
        <sz val="11"/>
        <rFont val="Calibri"/>
        <family val="2"/>
      </rPr>
      <t xml:space="preserve"> Está atrasado. A DIBIO aprovou projeto, para execução em 2014, apresentado pelo RAN, visando a implementação dessa ação  e da 7.5 (R$ 21.535,50 ). O projeto está calcado no mestrado da servidora Adriana Magalhães “Caracterização das fisionomias vegetais da Ilha Queimada Grande, Área de Relevante Interesse Ecológico das Ilhas Queimada Grande e Queimada Pequena - Itanhaém/SP, como subsídio à elaboração do Plano de Manejo e restauração ecológica" . O RAN fez o empréstimo de um GPS para a UC, até a conclusão deste projeto. (Yeda)
</t>
    </r>
    <r>
      <rPr>
        <b/>
        <sz val="11"/>
        <rFont val="Calibri"/>
        <family val="2"/>
      </rPr>
      <t xml:space="preserve">No Arquipélago dos Alcatrazes:  </t>
    </r>
    <r>
      <rPr>
        <sz val="11"/>
        <rFont val="Calibri"/>
        <family val="2"/>
      </rPr>
      <t>Está parcialmente concluída, pois existem uma listagem das espécies exóticas invasoras para a Ilha dos Alcatrazes e mapeamento das áreas antropizadas, áreas extensas de gramíneas e faz parte do Plano de Manejo da ESEC Tupinambás (Marli)</t>
    </r>
  </si>
  <si>
    <r>
      <rPr>
        <b/>
        <sz val="11"/>
        <color indexed="8"/>
        <rFont val="Calibri"/>
        <family val="2"/>
      </rPr>
      <t xml:space="preserve">Para o Arquipélago do Alcatrazes: </t>
    </r>
    <r>
      <rPr>
        <sz val="11"/>
        <color theme="1"/>
        <rFont val="Calibri"/>
        <family val="2"/>
        <scheme val="minor"/>
      </rPr>
      <t>1) O Ibama ainda não deu parecer sobre o PRAD elaborado (em 2013) pela empresa contratada pela Marinha; 2) Não houve a  reunião para realização de ajustes e alinhamento da implementaçao desse PRAD.</t>
    </r>
    <r>
      <rPr>
        <b/>
        <sz val="11"/>
        <color indexed="8"/>
        <rFont val="Calibri"/>
        <family val="2"/>
      </rPr>
      <t xml:space="preserve"> Para a ARIE Ilhas da Queimada Pequena e Queimada Grande: </t>
    </r>
    <r>
      <rPr>
        <sz val="11"/>
        <color theme="1"/>
        <rFont val="Calibri"/>
        <family val="2"/>
        <scheme val="minor"/>
      </rPr>
      <t>Não haverá tempo hábil para elaboração e implementação de um PRAD, dentro do ciclo do PAN.</t>
    </r>
  </si>
  <si>
    <t xml:space="preserve">A ação não foi iniciada, tanto na ARIE QPQG quanto na ESEC Tupinambás
Na ARIE não existe um programa, mais sim um planejamento anual de ações contínuas de educação ambiental (Adriana e Carlos Azevedo)
Na ESEC Tupinambás:  Existe uma agenda de atividades, mais não estão dentro de um programa (Kelen)
</t>
  </si>
  <si>
    <t xml:space="preserve"> Adriana Magalhães  e Carlos Azevedo (ARIE Ilhas da Queimada Pequena e Queimada Grande); Kelen Leite (ESEC Tupinambás)</t>
  </si>
  <si>
    <t xml:space="preserve">
ARIE: Falta de agenda dos servidores da UC para elaboração e implementação do programa.
ESEC: Falta de qualificação da equipe da ESEC para elaborar e executar estes programas,  já identificadaos no Plano de Manejo. </t>
  </si>
  <si>
    <t>Parece que essa ação não será concluída no ciclo do PAN</t>
  </si>
  <si>
    <t>11.2. Capacitar professores, guias turísticos e lideranças comunitárias da região, em educação ambiental para a conservação do ambiente, tendo como norteadores os répteis e anfíbios.</t>
  </si>
  <si>
    <t xml:space="preserve">
ARIE não teve agenda para fazer convite ao RAN e execução da atividade (Adriana)
ESEC: Esta ação depende da elaboração do programa de EA</t>
  </si>
  <si>
    <r>
      <t xml:space="preserve">Ação dentro do prazo, porém no período desta monitoria (jun/12 a ju/14) não foi executada por nenhuma das UCs.
</t>
    </r>
    <r>
      <rPr>
        <sz val="11"/>
        <color indexed="10"/>
        <rFont val="Calibri"/>
        <family val="2"/>
      </rPr>
      <t/>
    </r>
  </si>
  <si>
    <t>Adriana Magalhães (AREI Ilhas da Queimada Pequena e Queimada Grande/ICMBio); Kelen Leite (ESEC Tupinambás/ICMBio)</t>
  </si>
  <si>
    <t xml:space="preserve">
Adriana Magalhães (AREI Ilhas da Queimada Pequena e Queimada Grande/ICMBio)</t>
  </si>
  <si>
    <r>
      <t xml:space="preserve">Informações repassadas às marinas e aos donos de barcos em Itanhaém </t>
    </r>
    <r>
      <rPr>
        <b/>
        <sz val="11"/>
        <color indexed="10"/>
        <rFont val="Calibri"/>
        <family val="2"/>
      </rPr>
      <t>(PESSOAL DA ARIE FAVOR QUANTIFICAR)</t>
    </r>
  </si>
  <si>
    <r>
      <t xml:space="preserve">01/12/2013 </t>
    </r>
    <r>
      <rPr>
        <sz val="11"/>
        <color indexed="10"/>
        <rFont val="Calibri"/>
        <family val="2"/>
      </rPr>
      <t>(VEJAM NA REPROGRAMAÇÃO)</t>
    </r>
  </si>
  <si>
    <t>A site da ARIE não é prioridade para a CTI/ICMBio</t>
  </si>
  <si>
    <t>Carlos Azevedo  e Adriana Magalhães (AREI Ilhas da Queimada Pequena e Queimada Grande/ICMBio); Edilson Esteves (ESEC Tupinambás/ICMBio)</t>
  </si>
  <si>
    <t>Continuar fazendo solicitação à CTI/ICMBIo, ressaltando a importância para a UC e para o PAN Herpetofauna insular.</t>
  </si>
  <si>
    <t>Em 2012 foi publicado o livro Alcatrazes, autores: Guilherme Kodja, Fernando Gibran, Kelen Leite, Rodrigo Moura  e Ronaldo Francini-Filho
Panfleto sobre a ESEC foi impresso em 2012</t>
  </si>
  <si>
    <t>Nilza Barbosa,  Luís Alfredo,Vera Luz e Yeda Bataus (RAN/ICMBio)
Otávio Marques (Instituto Butantan) e Bruno Damasceno (CEAM Galápagos); Kelen Leite (ESEC Tupinambás/ICMBio)</t>
  </si>
  <si>
    <t>Nilza Barbosa,  Luís Alfredo,Vera Luz e Yeda Bataus (RAN/ICMBio)
Karina Kasperoviczus (Instituto Butantan), Kelen Leite (ESEC Tupinambás/ICMBio)</t>
  </si>
  <si>
    <t xml:space="preserve">
1) Falta recurso para contratação de um ilustrador para o livro infantil da jararaca ilhoa e para a produção do livro.
2) Falta recurso para produção dos materiais informativos e de divulgação que estão porntos no ânbito do instituto. 
3)Burocracia institucional, é preciso aprovação do encarte sobre as UC do litoral norte de SP, pelo MMA</t>
  </si>
  <si>
    <r>
      <t xml:space="preserve">Ação em andamento, porém problemas de ordem buracrática e financeiras para sua execução.O RAN elaborou três produtos: Cordel das Espécies Insulares, Cordel dos anfíbios, Jogo A Vida dos Anfíbios, todos já aprovados pela DIBIO e DECOM.
O Instituti Butantan está elaborando um livro infantil sobre a história da jararaca ilhoa, mas  até agora falta a ilustração (Karina)
</t>
    </r>
    <r>
      <rPr>
        <b/>
        <sz val="11"/>
        <rFont val="Calibri"/>
        <family val="2"/>
      </rPr>
      <t>Em 2013,</t>
    </r>
    <r>
      <rPr>
        <sz val="11"/>
        <rFont val="Calibri"/>
        <family val="2"/>
      </rPr>
      <t xml:space="preserve"> embora o projeto encaminhado pelo RAN tenha sido aprovado, não houve liberação de recusos. (Yeda).
 </t>
    </r>
    <r>
      <rPr>
        <b/>
        <sz val="11"/>
        <rFont val="Calibri"/>
        <family val="2"/>
      </rPr>
      <t xml:space="preserve">Em 16 de agosto de 2013, </t>
    </r>
    <r>
      <rPr>
        <sz val="11"/>
        <rFont val="Calibri"/>
        <family val="2"/>
      </rPr>
      <t xml:space="preserve"> Glaura Soares e Nilza Barbosa (núcleo de Ed. Amb/RAN), estiveram com Luiz Otávio (DECOM/ICMBio), e constatou-se que não haveria recurso para publicação desses materiais. Nilza sugeriu a divulgação do material em formato digital nos sites do ICMBIO, UCs e parceiros. Luiz Otávio aprovou a ideia. O departamento de informática do RAN foi contactado, mas dificuldades relacionadas a espaço limitado no site do RAN, bem como, restrições impostas pela CTI  impossibilitaram a realização dessa proposta, fazendo com que o projeto não tivesse prosseguimento (Luiz e Nilza).
</t>
    </r>
    <r>
      <rPr>
        <b/>
        <sz val="11"/>
        <rFont val="Calibri"/>
        <family val="2"/>
      </rPr>
      <t>Em dez/13 o RAN</t>
    </r>
    <r>
      <rPr>
        <sz val="11"/>
        <rFont val="Calibri"/>
        <family val="2"/>
      </rPr>
      <t xml:space="preserve"> encaminhou novamente para a DIBIO, buscando resursos para publicação desse material e contratação para elaboração do almanaque, com execução em 2014. O projeto não foi aprovado sem apresentação de motivo (Yeda)
Há projeto da arte de folder e outro de cartaz sobre a ARIE e a ESEC dos Tupiniquins 
(adriana)
Em 2013, do seminário, foi feito um encarte das Unidades de Cosnervação do litoral norte, está pronto, aprovado pela Fundação Florestal (tem dinehiro para publicação) mas tem que ser  mandado pelo MMA, para aprovação. 
Há ainda a publicação: Instituto Butantan e a jararaca-ilhoa cem anos de história, mitos e ciência (Kasperoviczus &amp; Almeida -Santos 2012), que pode ser tranformada em uma instrumento paradidático
</t>
    </r>
  </si>
  <si>
    <r>
      <t xml:space="preserve">jul/2014 </t>
    </r>
    <r>
      <rPr>
        <sz val="11"/>
        <color indexed="10"/>
        <rFont val="Calibri"/>
        <family val="2"/>
      </rPr>
      <t>(VEJA NA REPROGRAMAÇÃO)</t>
    </r>
  </si>
  <si>
    <t>Kelen Leite( ESEC Tupinambás/ ICMBio), Carlos Azevedo e Adriana Magalhães  (AREI Ilhas da Queimada Pequena e Queimada Grande/ICMBio), Yeda Bataus (RAN/ICMBio)</t>
  </si>
  <si>
    <t xml:space="preserve">Falta recurso orçamentário e financeiro ou patrocínio para a prodção e instalação dos painéis </t>
  </si>
  <si>
    <t>Desde 2011 até a 3ª. monimas não houve avanço na ação, está parada sem recursos e precisando inclusive de uma revisão da proposta, pois já faz muito tempo que foi elaborada.
É preciso rever o prazo fina da ação.</t>
  </si>
  <si>
    <t xml:space="preserve">Ação está em adamento, porém com problemas na execução, pois desde 2011  não houve avanço, está parada sem recursos para implementação tanto para ARIE QPQG quanto para a ESEC Tupinambás. (Carlos, Adriana, Kelen)
 A ação foi iniciada em 2011, com definição de:  conteúdo informativo, forma (painél e não placa), tamanho,  estrutura, localização de intalação foram definidos pelo RAN, UCs, prefeituras  São Sebastião, Itanhaém, Ubatuba,  Peruíbe/Cananéia e  DNIT.   O layout e a estrutura do painél será o modelo já utilizado pela Prefeitura Municipal de São Sebastião (Yeda)
</t>
  </si>
  <si>
    <r>
      <t xml:space="preserve">Ação em andamento, porém, com problemas para realização
</t>
    </r>
    <r>
      <rPr>
        <b/>
        <sz val="11"/>
        <rFont val="Calibri"/>
        <family val="2"/>
      </rPr>
      <t xml:space="preserve">Na  ARIE QPQG: </t>
    </r>
    <r>
      <rPr>
        <sz val="11"/>
        <rFont val="Calibri"/>
        <family val="2"/>
      </rPr>
      <t xml:space="preserve">Em novembro de 2010 a Galápagos criou, confecciou e instalou uma placa na Ilha da Queimada Grande, com autorização da Lúcia Guaraldo( ESEC dos Tunipinquis), a placa está na ilha até hoje.   A Galápagos já esta em fase final de desenvolvimento de uma placa nova seguindo o moldes do manual de identidade visual do ICMBio com uma placa maior e para ser instalada em um novo local na ilha, a ser definido pelo Gestor (Breno)
</t>
    </r>
    <r>
      <rPr>
        <b/>
        <sz val="11"/>
        <rFont val="Calibri"/>
        <family val="2"/>
      </rPr>
      <t xml:space="preserve">Na ESEC Tupinambás: </t>
    </r>
    <r>
      <rPr>
        <sz val="11"/>
        <rFont val="Calibri"/>
        <family val="2"/>
      </rPr>
      <t xml:space="preserve"> A Uc tem o projeto da placo, também de acordo com o maual de de identidade visual, o qual foi encaminhado, desde a2ª. monitoria, para a Coordenação de consolidação Territorial, mas até agora continuam sem resposta. continuamos sem resposta da Coordenação de Consolidação Territorial. Foi pedido, também, o uso do recurso com compensação ambiental para a confecção de placas, e ainda não tem resposta. A CGPRO solicitou que o projeto da Placa, mesmo tendo seguido o manual de identidade visual, seguisse o modelo da ESEC Tamoio.(Kelen)</t>
    </r>
  </si>
  <si>
    <t xml:space="preserve">Falta liberação dos recursos para a prudução e instalação de placas na ESEC Tupinambás </t>
  </si>
  <si>
    <t>Kelen Leite( ESEC Tupinambás/ ICMBio), Breno Damasceno (CEAM Galápagos)</t>
  </si>
  <si>
    <t xml:space="preserve">12.1. Implementar o grupo de trabalho (GT) para acompanhar a execução do Termo de Compromisso firmado entre o Ministério da Defesa e Ministério do Meio Ambiente, conforme disposto na alínea  “f” da cláusula quinta. </t>
  </si>
  <si>
    <t xml:space="preserve">Ação concluída desde a 1ª. monitoria, pois o GT foi implementado (yeda), com reuniões semestrais e principais itens do termo estão sendo cumpridos. (Kelen)
O compromisso assumido com o grupo é de reunião semestral, mais no primeiro semestre de 2014 não aconteceu (Kelen)
</t>
  </si>
  <si>
    <t>Ação em andamento. A Marinha fez um estudo da viabilidade técncia de usar a área da sapata como área de tiro, O IBAMA e ICMBio fez uma nota tecnica de viabilidade ambiental do uso da sapata ao invés da Ilha dos Alcatrazes, foi apresentado ao GT no início de 2013, e o GT deliberou que haveria a transferência dos alvos da raia de tiro da Ilha dos Alcatrazes par a Ilha da Sapata, inclusive com realização do primeiro exercicio de tiro na Ilha da Sapata. Durante a audiência pública realizada, no dia 11/06/13, na Câmara do Deputados, houve a modificação da raia de tiro para a Ilha da Sapata que está fora do novo traçado do  decreto de criação do PARNAM dos Alcatrazes, que deverá ser criado ainda em 2013,  permanecendo ainda a idéia futura de alternativas de raias de tiros, como a calibragem dos canhões por meio virtual</t>
  </si>
  <si>
    <t>Marcos Zinezzi (Marinha do Brasil); Kelen Leite (ESEC Tupinambás/ICMBio)</t>
  </si>
  <si>
    <t xml:space="preserve">Uma alternativa apresentada (a raio de tiro passou para a Ilha da Sapata)
</t>
  </si>
  <si>
    <t xml:space="preserve">Marcos Zinezzi (Marinha do Brasil), Kelen Leite( ESEC Tupinambás/ICMBio) </t>
  </si>
  <si>
    <r>
      <t xml:space="preserve">Ação concluída desde a 1ª monitoria, onde foi apresentada a alternativa de </t>
    </r>
    <r>
      <rPr>
        <b/>
        <sz val="11"/>
        <rFont val="Calibri"/>
        <family val="2"/>
      </rPr>
      <t xml:space="preserve">calibragem virtual </t>
    </r>
    <r>
      <rPr>
        <sz val="11"/>
        <rFont val="Calibri"/>
        <family val="2"/>
      </rPr>
      <t>dos canhões, no lugar de usar a ilha da Sapata, mas segundo a MA a implantação pode levar  10 anos. Na 3ª monitoria a Kelen informou que não há mais calibragem dentro da ESEC, que era feita na Lage Dupla e Singela, agora tudo acontece na Ilha da Sapata.</t>
    </r>
  </si>
  <si>
    <t xml:space="preserve">Na 3ª. Monitoria a Kelen informou que no ambito do GT interministerial o estudo de alvos artificiais foi discartado.
</t>
  </si>
  <si>
    <t>No final de 2013 o programa de conservacao ex situ de S. alcatraz, no âmbito do ZOO SP foi certificado pelo comitê de conservacao da ALPZA (Associacion Latinoamericana de Parques Zoologicos e Acuarios),
São necessários mais estudos para verificar a viabilidade desta população no ZOO. Há um estudo sendo realizado (iniciado em 2013) por Renata Vaz (mestrado) sobre a microbiota bacteriana da pele de S. alcatraz.
Se de fato houve possíbilidade de se instalar um programa nacional, é importante que mais instituições façam parte, para que se possa garantir a viabilidade/variabilidade genética da população
Anibal do IVB disse que a UNIRIO teria interesse de fazer estudos como este com anfíbios
Recomendação alterar o texto da ação, deixar só para Scinax alcatraz (yeda)</t>
  </si>
  <si>
    <t>Ação iniciada, porém não concluída no prazo: Em 2013, após monitoria, o articulador encaminhou alguns protocolos sanitários já existentes para CEVAP e Instituto Butantan. Não houve retorno e também não houve continuidade da articulação</t>
  </si>
  <si>
    <t xml:space="preserve">1) Aquele que necessitar dos dados coletados pelas estações meterológicas devem  solicitar, formalmente, à chefia das UCs . Estas, por sua vez, devem sistematizar esse dados (em planihas ou banco de dados semelhantes) de maneira que a consulta aos mesmos seja facilitada (Yeda)
2) esse dados poderão ser disponibilizados periodicamente, no grupo gmail que será criado.
Breno considera a localização da EM na Ilha da Queimada Grande não  adequada devido a presença de inúmeros obstáculos (árvores) o que dificulda o verdadeiro funcionamento em relação ao vento. Nos demais quesitos não há como saber.
Rogério Zacariotti argumento que esse local onde a atual EM foi instalada foi escolhido de acordo com recomendações da empresa da antiga estação meteorológica.
A chefe da ARIE, Carlos Azevedo, fez consulta junto aos pesquisadores sobre a escolha do local da nova estação. Contudo, recomenda-se  a manuteção da poda ao redor da mesma.
</t>
  </si>
  <si>
    <t>Obs: A Galápagos faz a manutenção desta placa toda vez que faz expedições à  Ilha Queimada Grande, colando novos adesivos sempre que necessário, além da manutenção nas madeiras de sustentação da placa com óleo queimado evitando assim a ação do sol, chuva, maresia e demais intempéries; 2) Nesta última expedição de maio/2014 foi constatado que o adesivo da Galápagos estava lixado, sendo o único entre os demais; 
Recomenda-se que a gestor da ARIE  busque junto com a ESEC Tamoios, o modelo de sua placa.</t>
  </si>
  <si>
    <r>
      <t>Em itanhaém existete essa demanda por capacitação de professores, guias e lideranças comunitárias. A ARIE sugere que o curso seja elaborado com o RAN, todavia é preciso acertar uma agenda para uma preparação do curso de maneira que ele atenda as espectativas</t>
    </r>
    <r>
      <rPr>
        <b/>
        <sz val="11"/>
        <rFont val="Calibri"/>
        <family val="2"/>
      </rPr>
      <t>. Nesse sentido é importante que a UC encaminhe formalmente essa demanda ao RAN.</t>
    </r>
  </si>
  <si>
    <t>Vera Luz (RAN/ICMBio), Fábio Amorim (Polícia Federal - Santos/SP), Wilson Lima ( ARIE Ilhas da Queimada Pequena e Queimada Grande/ICMBio).
 Kelen Leite (ESEC Tupinambás/ ICMBio), Lucia Guaraldo (ESEC dos Tupiniquins), Geraldo Netto (ESEC Tupinambás/ ICMBio), Marcos Zinezzi (Marinha do Brasil)</t>
  </si>
  <si>
    <t xml:space="preserve">Ação em andamento, porém com problema de execução, por isso prazo foi alterado. A Kelen Leite (ESEC Tupinambás), que participou de reuniões junto a Marinha, informou que esta se comprometeu em fornecer equipamentos para fornecimento de energia e transporte de equipamento, mais não aquisição de câmeras e demais equipamentos.
O 1º Tenente Domingues, informou que existe uma proposta comercial de uma empresa que visitou o local, a qual se encontra com a ESEC Tupinambás. Existe também um Termo de Referência da MB para definir as quantidades, prazos de entrega, orçamento estimado e demais informações necessárias à avaliação da prestação de serviço pelas empresas interessaadas em participar deste processo de licitação para fornecimetno de energia solar tofovoltaico (Hidrido), na Ilhas dos Alcatrazes, para operar juntamente com o gerador diesel, jé existente na ilha.
Segundo o atual chefe da ESEC, Edilson Esteves, em 2013 a ESEC solicitou  ao comitê de Compensação Ambiental Federal (MMA), a aquisição do sistema para a ESEC Tupinambás, mas sem retorno até o momento. Entretanto,  informou que em 2014, será dado inicio a instação de hidrofones (OUTRO TIPO DE SISTEMA REMOTO), que poderá funcionar como monitoramento remoto a médio e longo prazo.  
Segundo a Chefe da ARIE QPQG, em 2013 foi realizado um teste, na ilha da Queimada Pequena (ESEC dos Tupiniquins) com equipamento de vigilância remota (uma empresa se dispos voluntariamente a testar o equipamento na ilha), composto por uma câmera filmadora, torre, estação de energia eólica e solar, equipamento de transmissão de dados e equipamento de recepção. O teste foi bem sucedido, o equipamento funcionou e não houve registro de remoção ileal de espécimes). Contudo o equipamento foi retirado após denúncia de vandalismo, encaminhada à chefe da ESEC  dos Tupiniquins pelo dono do equipamento.  
Segundo o chefe da ARIE QPQG é viável a instalação desse sistema na Ilha da Queimada Grande., mas que a UC não dispõe de recursos para aquisição.
</t>
  </si>
  <si>
    <t>Número de ilhas com sistema remoto instalado</t>
  </si>
  <si>
    <t>Sérgio Brant  (DIMAN/ICMBio), IBAMA/RJ, Marli Penteado (ESEC Tupinambás/ICMBio), Fausto Campos (SDLB e Instituto Florestal de São Paulo), Otávio Marques (Instituto Butantan), Edilson Esteves (ESEC Tupinambás), Edelcio Muscat (Projeto Dacnis)</t>
  </si>
  <si>
    <r>
      <t xml:space="preserve">Edilson Esteves ( ESEC Tupinambás/ICMBio)
</t>
    </r>
    <r>
      <rPr>
        <sz val="11"/>
        <color indexed="10"/>
        <rFont val="Calibri"/>
        <family val="2"/>
      </rPr>
      <t>PESSOAL DA ESEC, NÃO FICOU ANOTADO, MAS EU ME LEMBRO QUE FALAMOS DESSA AÇÃO PASSAR PARA O EDILSON, É ISSO MESMO?</t>
    </r>
  </si>
  <si>
    <t>Fausto Barbo (Museu de Zoologia da USP)</t>
  </si>
  <si>
    <t>Adquirir uma embarcação que sirva de base aos pesquisadores (alojamento e laboratório) para  estudos na Ilha dos Alcatrazes.</t>
  </si>
  <si>
    <r>
      <t xml:space="preserve">Número de dias em campo na AREI Ilhas da Queimada Pequena e Queimada Grande e Plano de Proteção elaborado 
</t>
    </r>
    <r>
      <rPr>
        <sz val="11"/>
        <color indexed="10"/>
        <rFont val="Calibri"/>
        <family val="2"/>
      </rPr>
      <t>PESSOAL FIQUEI NA DÚVIDA SE É SÓ PRA ACRESCENTAR A QUESTÃO DO PM OU É PRA TIRAR O PRODUTO ANTERIOS NÃO FICOU MUITO CLARA NAS ANOTAÇÕES</t>
    </r>
  </si>
  <si>
    <r>
      <t xml:space="preserve">Número de dias em campo na AREI Ilhas da Queimada Pequena e Queimada Grande  </t>
    </r>
    <r>
      <rPr>
        <sz val="11"/>
        <color indexed="10"/>
        <rFont val="Calibri"/>
        <family val="2"/>
      </rPr>
      <t>(ARIE QPQG, VEJAM  REPROGRAMAÇÃO)</t>
    </r>
  </si>
  <si>
    <r>
      <t xml:space="preserve">Número de dias em campo na ESEC Tupinambás e no arquipélago dos Alcatrazes e
 Plano de Proteção elaborado
</t>
    </r>
    <r>
      <rPr>
        <sz val="11"/>
        <color indexed="10"/>
        <rFont val="Calibri"/>
        <family val="2"/>
      </rPr>
      <t>PESSOAL FIQUEI NA DÚVIDA SE É SÓ PRA ACRESCENTAR A QUESTÃO DO PM OU É PRA TIRAR O PRODUTO ANTERIOS NÃO FICOU MUITO CLARA NAS ANOTAÇÕES</t>
    </r>
  </si>
  <si>
    <r>
      <t xml:space="preserve">Número de dias em campo na ESEC Tupinambás e no arquipélago dos Alcatrazes
</t>
    </r>
    <r>
      <rPr>
        <sz val="11"/>
        <color indexed="10"/>
        <rFont val="Calibri"/>
        <family val="2"/>
      </rPr>
      <t>(ESEC,  VEJAM  REPROGRAMAÇÃO)</t>
    </r>
  </si>
  <si>
    <r>
      <t xml:space="preserve">01/12/2014
 </t>
    </r>
    <r>
      <rPr>
        <sz val="11"/>
        <color indexed="10"/>
        <rFont val="Calibri"/>
        <family val="2"/>
      </rPr>
      <t>(VEJAM  REPROGRAMAÇÃO)</t>
    </r>
  </si>
  <si>
    <r>
      <t xml:space="preserve">
Geraldo Netto (ESEC Tupinambás/ICMBio)
</t>
    </r>
    <r>
      <rPr>
        <sz val="11"/>
        <color indexed="10"/>
        <rFont val="Calibri"/>
        <family val="2"/>
      </rPr>
      <t xml:space="preserve"> (VEJAM  REPROGRAMAÇÃO)</t>
    </r>
  </si>
  <si>
    <r>
      <t xml:space="preserve">Número de ilhas com sistema  instalado
 </t>
    </r>
    <r>
      <rPr>
        <sz val="11"/>
        <color indexed="10"/>
        <rFont val="Calibri"/>
        <family val="2"/>
      </rPr>
      <t>(VEJAM  REPROGRAMAÇÃO)</t>
    </r>
  </si>
  <si>
    <r>
      <t xml:space="preserve">Adriana Magalhães (AREI Ilhas da Queimada Pequena e Queimada Grande/ICMBio) 
</t>
    </r>
    <r>
      <rPr>
        <sz val="11"/>
        <color indexed="10"/>
        <rFont val="Calibri"/>
        <family val="2"/>
      </rPr>
      <t xml:space="preserve"> (VEJAM  REPROGRAMAÇÃO)</t>
    </r>
  </si>
  <si>
    <r>
      <t xml:space="preserve">01/12/2012
</t>
    </r>
    <r>
      <rPr>
        <sz val="11"/>
        <color indexed="10"/>
        <rFont val="Calibri"/>
        <family val="2"/>
      </rPr>
      <t xml:space="preserve"> (VEJAM  REPROGRAMAÇÃO)</t>
    </r>
  </si>
  <si>
    <r>
      <t xml:space="preserve">01/12/2013
</t>
    </r>
    <r>
      <rPr>
        <sz val="11"/>
        <color indexed="10"/>
        <rFont val="Calibri"/>
        <family val="2"/>
      </rPr>
      <t xml:space="preserve"> (VEJAM  REPROGRAMAÇÃO)</t>
    </r>
  </si>
  <si>
    <r>
      <rPr>
        <sz val="11"/>
        <rFont val="Calibri"/>
        <family val="2"/>
      </rPr>
      <t xml:space="preserve">Marli Penteado (ESEC Tupinambás/ICMBio)
</t>
    </r>
    <r>
      <rPr>
        <sz val="11"/>
        <color indexed="10"/>
        <rFont val="Calibri"/>
        <family val="2"/>
      </rPr>
      <t xml:space="preserve"> (VEJAM  REPROGRAMAÇÃO)</t>
    </r>
  </si>
  <si>
    <r>
      <rPr>
        <sz val="11"/>
        <rFont val="Calibri"/>
        <family val="2"/>
      </rPr>
      <t xml:space="preserve">Protocolo elaborado e inserido no plano de manejo das Ucs. 
</t>
    </r>
    <r>
      <rPr>
        <sz val="11"/>
        <color indexed="10"/>
        <rFont val="Calibri"/>
        <family val="2"/>
      </rPr>
      <t xml:space="preserve"> (VEJAM  REPROGRAMAÇÃO)
</t>
    </r>
  </si>
  <si>
    <r>
      <t xml:space="preserve">01/10/2013
</t>
    </r>
    <r>
      <rPr>
        <sz val="11"/>
        <color indexed="10"/>
        <rFont val="Calibri"/>
        <family val="2"/>
      </rPr>
      <t xml:space="preserve"> (VEJAM  REPROGRAMAÇÃO)</t>
    </r>
  </si>
  <si>
    <r>
      <t>4.5. Adquirir uma embarcação que sirva de base aos pesquisadores (alojamento e laboratório)</t>
    </r>
    <r>
      <rPr>
        <sz val="11"/>
        <color indexed="10"/>
        <rFont val="Calibri"/>
        <family val="2"/>
      </rPr>
      <t xml:space="preserve"> </t>
    </r>
    <r>
      <rPr>
        <sz val="11"/>
        <rFont val="Calibri"/>
        <family val="2"/>
      </rPr>
      <t xml:space="preserve">na Ilha dos Alcatrazes.
</t>
    </r>
    <r>
      <rPr>
        <sz val="11"/>
        <color indexed="10"/>
        <rFont val="Calibri"/>
        <family val="2"/>
      </rPr>
      <t xml:space="preserve"> (VEJAM  REPROGRAMAÇÃO)</t>
    </r>
  </si>
  <si>
    <r>
      <t xml:space="preserve">01/12/2014
</t>
    </r>
    <r>
      <rPr>
        <sz val="11"/>
        <color indexed="10"/>
        <rFont val="Calibri"/>
        <family val="2"/>
      </rPr>
      <t xml:space="preserve"> (VEJAM  REPROGRAMAÇÃO)</t>
    </r>
  </si>
  <si>
    <r>
      <t xml:space="preserve">4.6. Implantar uma base fixa de apoio à pesquisa (depósito de material de campo/pesquisa) na antiga laje da casa dos faroleiros na ARIE Ilha das Queimada Pequena e Queimada Grande.
</t>
    </r>
    <r>
      <rPr>
        <sz val="11"/>
        <color indexed="10"/>
        <rFont val="Calibri"/>
        <family val="2"/>
      </rPr>
      <t xml:space="preserve"> (VEJAM  REPROGRAMAÇÃO)</t>
    </r>
  </si>
  <si>
    <r>
      <t xml:space="preserve">01/11/2013
</t>
    </r>
    <r>
      <rPr>
        <sz val="11"/>
        <color indexed="10"/>
        <rFont val="Calibri"/>
        <family val="2"/>
      </rPr>
      <t xml:space="preserve"> (VEJAM  REPROGRAMAÇÃO)</t>
    </r>
  </si>
  <si>
    <r>
      <t xml:space="preserve">01/03/2014
</t>
    </r>
    <r>
      <rPr>
        <sz val="11"/>
        <color indexed="10"/>
        <rFont val="Calibri"/>
        <family val="2"/>
      </rPr>
      <t xml:space="preserve"> (VEJAM  REPROGRAMAÇÃO)</t>
    </r>
  </si>
  <si>
    <r>
      <t xml:space="preserve">01/07/2015 
</t>
    </r>
    <r>
      <rPr>
        <sz val="11"/>
        <color indexed="10"/>
        <rFont val="Calibri"/>
        <family val="2"/>
      </rPr>
      <t xml:space="preserve"> (VEJAM  REPROGRAMAÇÃO)</t>
    </r>
  </si>
  <si>
    <r>
      <t xml:space="preserve">01/08/2013
</t>
    </r>
    <r>
      <rPr>
        <sz val="11"/>
        <color indexed="10"/>
        <rFont val="Calibri"/>
        <family val="2"/>
      </rPr>
      <t xml:space="preserve"> (VEJAM  REPROGRAMAÇÃO)</t>
    </r>
  </si>
  <si>
    <t xml:space="preserve">Nov/2010 (contínuo) 
</t>
  </si>
  <si>
    <r>
      <t xml:space="preserve">1. Reduzir significativamente a remoção ilegal de espécimes de anfíbios e répteis nas ilhas da Queimada Grande e dos Alcatrazes.
</t>
    </r>
    <r>
      <rPr>
        <sz val="11"/>
        <color indexed="10"/>
        <rFont val="Calibri"/>
        <family val="2"/>
      </rPr>
      <t xml:space="preserve">  (VEJAM  REPROGRAMAÇÃO)</t>
    </r>
  </si>
  <si>
    <t>10.  Implantar o Termo de compromisso (711000/2008-001/00) entre MMA e Ministério da Defesa, com interveniência do IBAMA, ICMBio e Comando da Marinha do Brasil.</t>
  </si>
  <si>
    <t>Vera Luz (RAN/ICMBio), Fábio Amorim (Polícia Federal - Santos/SP), Wilson Lima ( ARIE Ilhas da Queimada Pequena e Queimada Grande/ICMBio),  Kelen Leite (ESEC Tupinambás/ ICMBio), Lucia Guaraldo (ESEC dos Tupiniquins), Geraldo Netto (ESEC Tupinambás/ ICMBio), Marcos Zinezzi (Marinha do Brasil)</t>
  </si>
  <si>
    <t xml:space="preserve">Luís Oliveira (Polícia Federal - Santos/SP), Lúcia Guaraldo (ESEC dos Tupiniquins), Murilo Rodrigues (Instituto Butantan), Marli Penteado (ESEC Tupinambás), Wilson Lima (ARIE Ilhas da Queimada Pequena e Queimada Grande/ICMBio), Marcos Zinezzi (Marinha do Brasil), Fábio Amorin (Polícia Federal-Santos/SP), Yeda Bataus (RAN/ICMBio), Luciano Evaristo (IBAMA), Breno Damasceno (CEAN Galápagos), Geraldo Ottoni (ESEC Tupinambás) Wilson Lima (ICMBio) </t>
  </si>
  <si>
    <t xml:space="preserve">1 .1. Quantificar o número de desembarques ilegais nas ilhas da Queimada Grande e dos Alcatrazes. 
</t>
  </si>
  <si>
    <t>2 a 4 de junho de 2014</t>
  </si>
  <si>
    <t>3ª monitoria anual</t>
  </si>
  <si>
    <r>
      <t xml:space="preserve">Ação não iniciada, conforme planejado, porém dentro do prazo: Continua não havendo projeto específico para este estudo, no entanto pesquisadores e servidores têm coletado registro de ocorrência de espécies (Karina e Marli)
Edilson, Karina, Marli: Foi solicitado ao Butantan que percorrece outras Ilhas da ESEC Tupinambás, por exemplo Ilha do Paredão (achou-se lagarto) e coleta de invertebrados (aparentemente uma anfisbênia).
</t>
    </r>
    <r>
      <rPr>
        <sz val="11"/>
        <rFont val="Calibri"/>
        <family val="2"/>
      </rPr>
      <t xml:space="preserve">
</t>
    </r>
  </si>
  <si>
    <r>
      <t>Ação em andamento dentro do prazo. Projeto do Otávio com B. insularis e B. alcatraz aprovado pela FAPESP está em andamento (acaba em agosto/14 e será pedido renovação). Estão previstas três expedições em campo com coleta de seis indivíduos para criação ex situ</t>
    </r>
    <r>
      <rPr>
        <b/>
        <sz val="11"/>
        <rFont val="Calibri"/>
        <family val="2"/>
      </rPr>
      <t xml:space="preserve"> </t>
    </r>
    <r>
      <rPr>
        <b/>
        <sz val="11"/>
        <color indexed="10"/>
        <rFont val="Calibri"/>
        <family val="2"/>
      </rPr>
      <t xml:space="preserve">(Karina)( DE QUAL ESPÉCIE?????) </t>
    </r>
    <r>
      <rPr>
        <sz val="11"/>
        <rFont val="Calibri"/>
        <family val="2"/>
      </rPr>
      <t xml:space="preserve">
Após a 2ª. monitoria a Karina (IB) passou uma relação de publicações sobre as espécies alvo do PAN (Yeda)
Breno: não houve encaminhamento de projeto à FAPEMIG, previsto em 2013
Karina:  O projeto de doutorado sobre estrutura e ecologia de B. alcatraz   foi submetido, mas não foi aprovado, será resubmetido em 2014  à FAPESP
</t>
    </r>
    <r>
      <rPr>
        <b/>
        <sz val="11"/>
        <color indexed="10"/>
        <rFont val="Calibri"/>
        <family val="2"/>
      </rPr>
      <t xml:space="preserve">
</t>
    </r>
    <r>
      <rPr>
        <sz val="11"/>
        <rFont val="Calibri"/>
        <family val="2"/>
      </rPr>
      <t xml:space="preserve">O estudo de comparação (microbiologia) do veneno coletado de Bothrops insularis na natureza com o da espécie em cativierio  está em andamento (o IVB cedeu amostra para o CEVAP) (Airton)
</t>
    </r>
  </si>
  <si>
    <r>
      <t>Ação não concluída no prazo, porém em andamento, por isso o prazo foi alterado. Existe uma metodologia de manejo ex situ estabelecida para B. insularis no Instituto Butantan, todavia ainda não há um protocolo formalizado (Selma e Otávio).
CEVAP tem um protocolo estabelecido para o plantel geral (Airton).
Ficou acertado na 2ª. monitoria que a UNICSUL e o CEVAP passriam seu protocolos para a Selma (IB, articuladora da ação), para que esta fizesse uma minuta de consolidação dos protocolos, encaminhasse para as instituições para apreciação e em seguida finalizasse o protocolo básico de manejo, no entanto, houve "ruído" na comunicação pois a Selma não recebeu esse protocolo, muito emmbora tenham sido encaminhados (Yeda, Rogério, Airton).</t>
    </r>
    <r>
      <rPr>
        <sz val="11"/>
        <color indexed="10"/>
        <rFont val="Calibri"/>
        <family val="2"/>
      </rPr>
      <t xml:space="preserve">
</t>
    </r>
  </si>
  <si>
    <t>Kelen Leite (ESEC Tupinambás/ICMBio) 
Carlos Azevedo e Adriana Magalhães (ARIE Ilhas da Queimada Pequena e Queimada Grande/ICMBio)
Breno Damasceno (CEAM Galápagos), Karina  Kasperoviczus (Instituto Butantan), Edilson Esteves  (ESEC Tupinambás/ICMBio)</t>
  </si>
  <si>
    <r>
      <rPr>
        <b/>
        <sz val="11"/>
        <rFont val="Calibri"/>
        <family val="2"/>
      </rPr>
      <t>Ilha dos Alcatrazes:</t>
    </r>
    <r>
      <rPr>
        <sz val="11"/>
        <rFont val="Calibri"/>
        <family val="2"/>
      </rPr>
      <t xml:space="preserve"> Karina(IB) está trabalhando em três trilhas na ilha, a primeira é a do Ninhal que no começo é bem fechada mais depois fica boa, bem aberta, porém é importante ser mantida aberta desde seu início. A segunda é a do Saco do Funil, que está aberta, e a terceira é a da ex-área de tiro da marinha que está bem fechada necessitando de manutenção. 
Tendo em vista a presença de material arqueológico na Ilha, técnicos do IPHAN deveriam atestar a ausencia destes materiais ou efetuar possíveis coletas para que não ocorra a degraçãode dos sítios pelas trilhas ).  E ainda, Devido a possível existencia de materiais não inertes oriundos de treinamento da Marinha do Brasil, as trilhas também devem ser liberadas por essa instituição.(Edilson)</t>
    </r>
    <r>
      <rPr>
        <sz val="11"/>
        <color indexed="10"/>
        <rFont val="Calibri"/>
        <family val="2"/>
      </rPr>
      <t xml:space="preserve">
</t>
    </r>
    <r>
      <rPr>
        <b/>
        <sz val="11"/>
        <rFont val="Calibri"/>
        <family val="2"/>
      </rPr>
      <t>Recomenda-se que seja retomado contato com a Marinha para que o acordo do GT seja cumprido, e, ainda, que o Chefe da ESEC entre em contato com o IPHAN e MB para discutir sobre as trihas, artefatos não inertes e sítios arqueológicos.</t>
    </r>
    <r>
      <rPr>
        <sz val="11"/>
        <rFont val="Calibri"/>
        <family val="2"/>
      </rPr>
      <t xml:space="preserve">
</t>
    </r>
    <r>
      <rPr>
        <b/>
        <sz val="11"/>
        <rFont val="Calibri"/>
        <family val="2"/>
      </rPr>
      <t>Ilha da Queimada Grande:</t>
    </r>
    <r>
      <rPr>
        <sz val="11"/>
        <rFont val="Calibri"/>
        <family val="2"/>
      </rPr>
      <t xml:space="preserve"> 
Durante a expedição realizada em maio/14 foram observados métodos de marcação inadequados (retirada parcial das cascas das árvores). Além de inúmeros tipos de marcação com uma variedade de fitas, sem sistematização ou cuidados. Observou-se também, que marcações da  CEAM Galápagos foram danificadas, retiradas em outras expedições e deixadas literalmente no chão da ilha. (Breno) Recomenda-se georreferencias a trilha toda
</t>
    </r>
    <r>
      <rPr>
        <b/>
        <sz val="11"/>
        <rFont val="Calibri"/>
        <family val="2"/>
      </rPr>
      <t>Recomenda-se que um protocolo de compartamento seja criado para cada UC</t>
    </r>
    <r>
      <rPr>
        <sz val="11"/>
        <rFont val="Calibri"/>
        <family val="2"/>
      </rPr>
      <t xml:space="preserve">, intruindo os pesquisadores/frequentadores das ilhas, quanto a: 1) Somente o gestor da Unidade ou os pesquisadores responsáveis pelo estudo podem retirar material de campo ao fim do seu trabalho 2)  trilhas só poderão </t>
    </r>
    <r>
      <rPr>
        <b/>
        <sz val="11"/>
        <rFont val="Calibri"/>
        <family val="2"/>
      </rPr>
      <t>ser abertas e ou marcadas com aprovação forma</t>
    </r>
    <r>
      <rPr>
        <sz val="11"/>
        <rFont val="Calibri"/>
        <family val="2"/>
      </rPr>
      <t>l do gestor da UC.</t>
    </r>
    <r>
      <rPr>
        <b/>
        <sz val="11"/>
        <color indexed="10"/>
        <rFont val="Calibri"/>
        <family val="2"/>
      </rPr>
      <t xml:space="preserve"> (ESSE FORMAL FICOU POR MINHA CONTA, TUDO BEM?)</t>
    </r>
  </si>
  <si>
    <t>Ação não concluída no prazo mas está em andamento, por isso seu prazo de conclusão foi alterado: Carlos Abraao enviou uma minuta de ficha de campo no dia 03/06/14 para alguns parceiros para que fosse apreciada, até agora houve pouco contribuição ou retorno de que estão de acordo. O objetivo é que servidores das UC e pesquisadores, quando em campo, aproveitem a ocasião para coletarem informações sobre as espécies alvo do PAN, a fim de que essas informação sejam sistematizadas e posssam subsidiar análises sobre o estado de conservação das mesmas. Esta ficha contém solicitação de informações a partir de procura ativa contendo o nome equipe, quantidade de pesquisadores, pesquisa em andamento, pedindo os seguintes dados biológicos: sp, sexo, altura, microchipe, recaptura, comportamento.
O monitoramento da herpetofauna insular já está inserido no plano de monitoramento do plano de manejo da ESEC Tupinambás (Kelen), porém não está embasado nessa proposta, mas como o PM está sendo revisto, ainda há prazo para sua inclusão .
 Apesar das contribuições por parte dos servidores da ESEC, no que diz respeito a levantamento de dados,  o nosso desembarque invariavelmente esta associado ao acompnahmento de pesquisadores, portanto não deveria ser uma obrigação, mas uma possibiidade (Edilson)</t>
  </si>
  <si>
    <t>Embora PRAD diga respeito à recuperação, o que se quer nas Ucs é restauração (uso de espécies nativas) . Deixar isso claro nos termos de referência dos projetos. OBS: A Lei 9.9985 de 18/07/2000, no artigo 2º.,  define  a RECUPERAÇÃO como a “restituição de um ecossitema ou de uma população silvestre degrada a uma condição não degradada, que pode ser diferente de sua condição original”. Na mesma lei, RESTAURAÇÃO é definida como sendo a “ restituição de um ecossistema ou de uma população silvestre degradada o mais próximo possível da sua condição original”
Tanto na ESEC quanto na ARIE será feito Restauração Ecológica. (Carlos Azevedo e Edilson)
O Chefe da ESEC Tupinambás levará o tema para proxima reunião do Grupo de trabalho do Termo de Comproimisso Interminiesterial, mas apesar da consideração de imputar ao chefe da ESEC que efetue gestão para que a reunião ocorra o mais rápido possivel, a área objeto do PRAD foi impactada há10 anos (Edilson).</t>
  </si>
  <si>
    <r>
      <t xml:space="preserve">ArIE: levantar a informação do produto
</t>
    </r>
    <r>
      <rPr>
        <b/>
        <sz val="11"/>
        <rFont val="Calibri"/>
        <family val="2"/>
      </rPr>
      <t>ESEC:</t>
    </r>
    <r>
      <rPr>
        <sz val="11"/>
        <rFont val="Calibri"/>
        <family val="2"/>
      </rPr>
      <t xml:space="preserve"> Faz-se necessário implementar ação com foco na comunicação das Marinas. Esta ação também esta sendo discutida entre os atores que acompamham o TC Interminesterial (Edilson)</t>
    </r>
  </si>
  <si>
    <t xml:space="preserve">Ação em andamento dentro do prazo
Ação realiza na ARIE em 2014 (adriana)
</t>
  </si>
  <si>
    <t xml:space="preserve">Ação com prazo estourado, porém em andamento, por isso o prazo final será revisto.
ARIE já solicitou à CTI a criação de um site, porém a CTI priorizou parques da copa, sede, e muitas unidade estão na frente dessa fila. Não há previsão  (Carlos Azevedo).
A ESEC: esta sendo elaborado site para gerenciamento participativo, efetuado por empresa que foi contemplada com recursos do SOS Mata Atlantica (Edilson)
</t>
  </si>
  <si>
    <t xml:space="preserve">Kelen Leite e Edilson Esteves (ESEC Tupinambás/ICMBio)  </t>
  </si>
  <si>
    <t>O GT não se reunião devido à alteração dos representantes dentro do GT e mudança de chefia da ESEC. Esta sendo articulada reunião para o segundo semestre de 2014, assim como possível adequações do TC (Edilson)</t>
  </si>
  <si>
    <t xml:space="preserve">Obs: A ação foi dada como concluída, pois desde 1ª. Monitoria a MB afirmou que os estudo com calibragem virtual podem levar mais de 10 anos. E a alternativa apresentada já atende a demanda do PAN.
</t>
  </si>
  <si>
    <t xml:space="preserve">Ação concluída na 2ª monitoria, pois uma alternativa  factível foi apresentada para substituir a raia de tiro que existia na Ilha dos Alcatrazes. Desde 2013 a Marinha do Brasil  tem utilizado a Iha da Sapata para aferição dos canhões.  Essa ilha está dentro do Arquipélogo dos Alcatrazes, mas fora da área de ESEC Tupinambás. 
</t>
  </si>
  <si>
    <t>Edilson Esteves (ESEC Tupinambás); Adriana Magalhães e Carlos Azevedo (ARIE Ilhas da Queimada Pequena e Queimada Grande); Tadeu Domingues (Marinha do Brasil)</t>
  </si>
  <si>
    <r>
      <rPr>
        <sz val="11"/>
        <color indexed="10"/>
        <rFont val="Calibri"/>
        <family val="2"/>
      </rPr>
      <t>8</t>
    </r>
    <r>
      <rPr>
        <sz val="11"/>
        <color theme="1"/>
        <rFont val="Calibri"/>
        <family val="2"/>
        <scheme val="minor"/>
      </rPr>
      <t xml:space="preserve">. Implantar projeto de recuperação de áreas degradadas.
</t>
    </r>
    <r>
      <rPr>
        <sz val="11"/>
        <color indexed="10"/>
        <rFont val="Calibri"/>
        <family val="2"/>
      </rPr>
      <t>(VER REPROGRAMAÇÃO)</t>
    </r>
    <r>
      <rPr>
        <sz val="11"/>
        <color theme="1"/>
        <rFont val="Calibri"/>
        <family val="2"/>
        <scheme val="minor"/>
      </rPr>
      <t xml:space="preserve">
</t>
    </r>
  </si>
  <si>
    <r>
      <t xml:space="preserve">A ação está em andamento, porém com problemas de execuçãomuito provavelmente não será concluída dentro do ciclo do PAN.
</t>
    </r>
    <r>
      <rPr>
        <b/>
        <sz val="11"/>
        <rFont val="Calibri"/>
        <family val="2"/>
      </rPr>
      <t>Na ARIE QPQG</t>
    </r>
    <r>
      <rPr>
        <sz val="11"/>
        <rFont val="Calibri"/>
        <family val="2"/>
      </rPr>
      <t xml:space="preserve"> está iniciada na ILha da Queimada Grande, porém dentro do ciclo do PAN só será possível fazer o levantamento e mapeamento das espécies exóticas invasoras (ação anterior). 
A proposta de restauração foi retomada com o início de uma tese de Doutorado do Tiago Pila (doutorando o MN -UFRJ, ele irá colaborar com os trabalhos  da Adriana e paralelamente realizará um Plano de Restauração Ecológica na Ilha da Queimada Grande (Adriana)
</t>
    </r>
    <r>
      <rPr>
        <b/>
        <sz val="11"/>
        <rFont val="Calibri"/>
        <family val="2"/>
      </rPr>
      <t xml:space="preserve">Na ESEC Tupinambás: </t>
    </r>
    <r>
      <rPr>
        <sz val="11"/>
        <rFont val="Calibri"/>
        <family val="2"/>
      </rPr>
      <t xml:space="preserve">A Marinha do Brasil contratou empresa que elaborou um PRAD , mas como restauração </t>
    </r>
    <r>
      <rPr>
        <b/>
        <sz val="11"/>
        <color indexed="10"/>
        <rFont val="Calibri"/>
        <family val="2"/>
      </rPr>
      <t>(só para a ilha dos Alcatrazes ????</t>
    </r>
    <r>
      <rPr>
        <sz val="11"/>
        <rFont val="Calibri"/>
        <family val="2"/>
      </rPr>
      <t>) e foi encaminhada para a ESEC fazer a apreciação (Tadeu Domingues).  A ESEC encaminhou seu parecer para o IBAMA, que deve organizar uma reunião para buscar um alinhamento do projeto entre todos. (entre final de 2013 e 2014) Deveria ter um alinhamento entre IBAMA, Marinha, ICMBio e Empresa contratada para que houvesse um ajuste (Edilson)
Até o momento tanto a Marinha quanto a ESEC aguardam notícias do IBAMA (Edilson e Tadeu Domingues)</t>
    </r>
  </si>
  <si>
    <r>
      <t xml:space="preserve"> Elaborar e implantar o Plano de </t>
    </r>
    <r>
      <rPr>
        <b/>
        <sz val="11"/>
        <color indexed="8"/>
        <rFont val="Calibri"/>
        <family val="2"/>
      </rPr>
      <t>Restauração</t>
    </r>
    <r>
      <rPr>
        <sz val="11"/>
        <color theme="1"/>
        <rFont val="Calibri"/>
        <family val="2"/>
        <scheme val="minor"/>
      </rPr>
      <t xml:space="preserve"> de  Área Degradada (PRAD), no Arquipélago dos Alcatrazes e na ARIE Ilhas da Queimada Pequena e Queimada Grande. </t>
    </r>
  </si>
  <si>
    <r>
      <t xml:space="preserve">10.2.  Elaborar e implantar o Plano de Recuperação de Área Degradada (PRAD), no Arquipélago dos Alcatrazes e na ARIE Ilhas da Queimada Pequena e Queimada Grande. 
</t>
    </r>
    <r>
      <rPr>
        <sz val="11"/>
        <color indexed="10"/>
        <rFont val="Calibri"/>
        <family val="2"/>
      </rPr>
      <t>(VER REPROGRAMAÇÃO)</t>
    </r>
  </si>
  <si>
    <r>
      <t xml:space="preserve">Ricardo Sawaya (Instituto Butantan),  Rogério Zacariotti (UNICSUL), Otávio Marques (Instituto Butantan), Márcio Martins (USP), Célio Haddad (UNESP - Rio Claro),  Yeda Bataus (RAN/ICMBio), Nadya Lima (RAN/ICMBio), </t>
    </r>
    <r>
      <rPr>
        <sz val="11"/>
        <color indexed="10"/>
        <rFont val="Calibri"/>
        <family val="2"/>
      </rPr>
      <t>Cybele Lisboa (Zoo-SP)</t>
    </r>
  </si>
  <si>
    <r>
      <t xml:space="preserve">Daniela Bertani (Instituto Florestal de São Paulo), Fausto Campos (Instituto Florestal/SMA - SP e SDLB), Marcos Zinezzi (Marinha do Brasil), Willian Magnusson (INPA),  Lúcia Guaraldo (ESEC dos Tupiniquins/ICMBio), Ricardo Sawaya (Instituto Butantan), Rogério Zacariotti (UNICSUL), Otávio Marques (Instituto Butantan), Andréa Costa (Museu Nacional-UFRJ),Bruno Kurtz (Jardim Botânico do RJ), Airton Lourenço (CEVAP/UNESP), Fausto Barbo (Museu de Zoologia da USP), Carlos Azevedo (ARIE Ilhas da Queimada Pequena e Queimada Grande/ICMBio), Adriana Magalhães  (ARIE Ilhas da Queimada Pequena e Queimada Grande/ICMBio), Kelen Leite (ESEC Tupinambás), </t>
    </r>
    <r>
      <rPr>
        <sz val="11"/>
        <color indexed="10"/>
        <rFont val="Calibri"/>
        <family val="2"/>
      </rPr>
      <t>Edilson Esteves (ESEC Tupinambás), Marli Penteado (ESEC Tupinambás)</t>
    </r>
  </si>
  <si>
    <r>
      <t xml:space="preserve">Wilson Lima (ARIE Ilhas da Queimada Pequena e Queimada Grande/ICMBio), Marcos Zinezzi (Marinha do Brasil), </t>
    </r>
    <r>
      <rPr>
        <strike/>
        <sz val="11"/>
        <color indexed="8"/>
        <rFont val="Calibri"/>
        <family val="2"/>
      </rPr>
      <t>Osmar Correa (ESEC Tupinambás/ICMBio)</t>
    </r>
    <r>
      <rPr>
        <sz val="11"/>
        <color theme="1"/>
        <rFont val="Calibri"/>
        <family val="2"/>
        <scheme val="minor"/>
      </rPr>
      <t xml:space="preserve">, Marli Penteado (ESEC Tupinambás/ICMBio), Daniela Bertani (Instituto Florestal), Vânia Pivello (USP), Ricardo Rodrigues (ESALQ - USP), Silvia  Ziller (Programa Global de Espécies Invasoras – GISP), Bruno Kurtz (Jandim Botânico do RJ) </t>
    </r>
  </si>
  <si>
    <r>
      <t xml:space="preserve">Wilson Lima (ARIE Ilhas da Queimada Pequena e Queimada Grande/ICMBio), Marli Penteado (ESEC Tupinambás/ICMBio), </t>
    </r>
    <r>
      <rPr>
        <strike/>
        <sz val="11"/>
        <color indexed="8"/>
        <rFont val="Calibri"/>
        <family val="2"/>
      </rPr>
      <t>Osmar Correa (ESEC Tupinambás/ICMBio)</t>
    </r>
    <r>
      <rPr>
        <sz val="11"/>
        <color theme="1"/>
        <rFont val="Calibri"/>
        <family val="2"/>
        <scheme val="minor"/>
      </rPr>
      <t>, Lúcia Guaraldo (ESEC dos Tupiniquins/ICMBio), Alessandra Bizerra (Instituto Butantan), Rogério Zacariotti (UNICSUL), Otávio Marques (Instituto Butantan), Nilza Barbosa (RAN/ICMBio), Luís Alfredo (RAN/ICMBio), Carlos Azevedo (AREI Ilhas da Queimada Pequena e Queimada Grande/ICMBio) Nilza Barbosa (RAN/ICMBio),  Breno Damasceno (CEAM Galápagos), Érika ??????? (Museu Biológico do Instituto Butantan) e Giuseppe ??????(Museu Biológico do Instituto Butantan), Kelen Leite ( ESEC Tupinambás), Geraldo Ottoni (ESEC Tupinambás), Edelcio Muscat (Estação Ecológica DACNIS)</t>
    </r>
  </si>
  <si>
    <t>Marcelo Cavallini (DIREP/ICMBio), IBAMA, , Marli Penteado (ESEC Tupinambás/ICMBio), Vera Luz (RAN/ICMBio), Enrique Mieza Balbuena (ICMBio), Lúcia Guaraldo (ESEC dos Tupiniquins/ICMBio), José Roberto de Jesus dos Reis (ESEC Tupinambás/ICMBio).</t>
  </si>
  <si>
    <t>Kelen Leite (ESEC Tupinambás), Marli Penteado (ESEC Tupinambás), MMA (DAP), Otávio Marques (Instituto Butantan), Cínthia Brasileiro (UNIFESP-Diadema), Rogério Zacariotti (UNICSUL), Ricardo Sawaya (Instituto Butantan), Fausto Campos (SDLB e Instituto Florestal de São Paulo), IBAMA/SP, Shirley Pacheco (Instituto Terra &amp; Mar), , José Roberto de Jesus dos Reis (ESEC Tupinambás/ICMBio).</t>
  </si>
  <si>
    <t>, Otávio Marques (Instituto Butantan), Cínthia Brasileiro (UNIFESP-Diadema), Rogério Zacariotti (UNICSUL), Ricardo Sawaya (Instituto Butantan), Fausto Campos (Instituto de Florestal de São Paulo e SDLB), (IBAMA/SP), Fábio Motta (SOS Mata Atlântica), José Henrique Becker (TAMAR-Ubatuba/ICMBio), Shirley Pacheco (Instituto Terra &amp; Mar) Instituto de Botânica, Museu de Zoologia da USP, Daniela Bertani (Instituto Florestal de São Paulo), Centro de Estudos de Biologia Marinha da USP-CEBMAR), Juliana Saviolli (FMVZ-USP), Alexandre Hudson (RAN/ICMBio), Ivan Amaral  (RAN/ICMBio), Lúcia Rossi (Instituto de Botânica).</t>
  </si>
  <si>
    <t>Cínthia Brasileiro (UNIFESP-Diadema), Ricardo Sawaya (UNIFESP-Diadema), Fausto Campos (Instituto Florestal/SMA-SP e SDLB), Rogério Zacariotti (UNICSUL), Márcio Martins (USP), Célio Haddad (UNESP - Rio Claro), Marli Penteado (ESEC Tupinambás/ICMBio), , Airton Lourenço (CEVAP/UNESP), Selma Santos (Instituto Butantan), Breno danasceno (CEAM Galápagos), Edilson Esteves (ESEC Tupinmbás/ICMBio)</t>
  </si>
  <si>
    <t>Wilson Lima (ARIE Ilhas da Queimada Pequena e Queimada Grande/ICMBio),  Marli Penteado (ESEC Tupinambás/ICMBio),  Vera Luz (RAN/ICMBio), , Geraldo Ottoni (ESEC Tupinambás/ICMbio)  Adriana Magalhães (AREI Ilhas da Queimada Pequena e Queimada Grande/ICMBio), Carlos Azevedo (AREI Ilhas da Queimada Pequena e Queimada Grande/ICMBio), Yeda Bataus (RAN/ICMBio), Edilson Esteves (ESEC Tupinmbás/ICMBio)</t>
  </si>
  <si>
    <t xml:space="preserve">Wilson Lima (ARIE Ilhas da Queimada Pequena e Queimada Grande /ICMBio), Marli Penteado (ESEC Tupinambás/ICMBio), , Alcyone (Viva Mar), Prefeitura de Itanhaém, Agência Ambiental de São Paulo, Marcos Campolim (APA Marinha Litoral Centro),Breno Damasceno (CEAM Galápagos), Edelcio Muscat (Estação Ecológica DACNIS), </t>
  </si>
  <si>
    <r>
      <t xml:space="preserve">Glaura Cardoso (RAN/ICMBio),  Luís Alfredo (RAN/ICMBio), Fausto Campos (Instituto Florestal/SMA - SP e SDLB), Wilson Lima (ARIE Ilhas da Queimada Pequena e Queimada Grande/ICMBio),  Marli Penteado (ESEC Tupinambás/ICMBio), </t>
    </r>
    <r>
      <rPr>
        <strike/>
        <sz val="11"/>
        <color indexed="8"/>
        <rFont val="Calibri"/>
        <family val="2"/>
      </rPr>
      <t>Osmar Correa (ESEC Tupinambás/ICMBio)</t>
    </r>
    <r>
      <rPr>
        <sz val="11"/>
        <color theme="1"/>
        <rFont val="Calibri"/>
        <family val="2"/>
        <scheme val="minor"/>
      </rPr>
      <t>, Lúcia Guaraldo (ESEC dos Tupiniquins/ICMBio),  Vanessa Schwarz de Almeida (ONG Ambiental Brasil), Colônia de Pescadores Z13, Secretaria de Educação, FUNAI, Fundação Bradesco) Carlos Azevedo (AREI Ilhas da Queimada Pequena e Queimada Grande/ICMBio), Nilza Barbosa (RAN/ICMBio),  Tiago Vieira (RAN/ICMBio),Breno Damasceno (CEAM Galápagos), Edelcio Muscat (Estação Ecológica DACNIS), Érika ??????? (Museu Biológico do Instituto Butantan) e Giuseppe ??????(Museu Biológico do Instituto Butantan), Kelen Leite ( ESEC Tupinambás), Geraldo Ottoni (ESEC Tupinambás)</t>
    </r>
  </si>
  <si>
    <r>
      <t>Laplace Júnior (RAN/ICMBio), Marli Penteado (ESEC Tupinambás/ICMBio), , Carlos Lacerda (CTI/ICMBio), Kelen Leite (ESEC Tupinambás/ICMBio),</t>
    </r>
    <r>
      <rPr>
        <sz val="11"/>
        <color indexed="10"/>
        <rFont val="Calibri"/>
        <family val="2"/>
      </rPr>
      <t xml:space="preserve"> Edison Esteves (ESEC Tupinambás/ICMBio)</t>
    </r>
  </si>
  <si>
    <r>
      <t xml:space="preserve">Wilson Lima (ARIE Ilhas da Queimada Pequena e Queimada Grande /ICMBio), Marli Penteado (ESEC Tupinambás/ICMBio), </t>
    </r>
    <r>
      <rPr>
        <strike/>
        <sz val="11"/>
        <color indexed="8"/>
        <rFont val="Calibri"/>
        <family val="2"/>
      </rPr>
      <t>Osmar Corrêa (ESEC Tupinambás/ICMBio),</t>
    </r>
    <r>
      <rPr>
        <sz val="11"/>
        <color theme="1"/>
        <rFont val="Calibri"/>
        <family val="2"/>
        <scheme val="minor"/>
      </rPr>
      <t xml:space="preserve"> Lúcia Guaraldo (ESEC dos Tupiniquins/ICMBio), Ricardo Sawaya (Instituto Butantan), Otávio Marques (Instituto Butantan), Rogério Zacariotti (UNICSUL), Marinha do Brasil, Cínthia Brasileiro (UNIFESP-Diadema), Universidades, Fausto Campos (Instituto Florestal/SMA - SP e SDLB), Shirley Pacheco (Instituto Terra &amp; Mar),  Breno Damasceno (CEAM Galápagos), Edelcio Muscat (Estação Ecológica DACNIS)</t>
    </r>
  </si>
  <si>
    <r>
      <t xml:space="preserve">Marcos Zinezzi (Marinha do Brasil), Carlos Yamashita (IBAMA/SP) e Inácio Santos (IBAMA/Caraguatatuba), </t>
    </r>
    <r>
      <rPr>
        <sz val="11"/>
        <color indexed="10"/>
        <rFont val="Calibri"/>
        <family val="2"/>
      </rPr>
      <t>Edison Esteves (ESEC Tupinambás/ICMBio)</t>
    </r>
  </si>
  <si>
    <r>
      <t xml:space="preserve">Carlos Yamashita (IBAMA/SP) e Inácio Santos (IBAMA/Caraguatatuba), Marli Penteado (ESEC Tupinambás), Comandante Pipper (Centro de Apoio de Sistemas Operativos da Marinha do Brasil – CASOP) , Kelen Leite (ESEC Tupinambás/ICMBio), Geraldo Ottoni (ESEC Tupinambás/ICMBio), </t>
    </r>
    <r>
      <rPr>
        <sz val="11"/>
        <color indexed="10"/>
        <rFont val="Calibri"/>
        <family val="2"/>
      </rPr>
      <t>Edison Esteves (ESEC Tupinambás/ICMBio)</t>
    </r>
  </si>
  <si>
    <t xml:space="preserve">Edilson Esteves (ESEC Tupinambás/ICMBio), Alexandre Costa (ESEC Tupinambás/ICMBio),  Kelen Leite ESEC upinambás/ICMBio), Geraldo Ottoni (ESEC Tupinambás/ICMBio), Yeda Bataus (RAN/ICMBio), Carlos Azevedo (ARIE Ihas da Queimada Pequena e Queimada Grande/ICMBio), </t>
  </si>
  <si>
    <t xml:space="preserve">Kelen Leite (ESEC Tupinambás/ICMBio), Marli Penteado (ESEC Tupinambás), MMA (DAP), Otávio Marques (Instituto Butantan), Cínthia Brasileiro (UNIFESP-Diadema), Rogério Zacariotti (UNICSUL), Ricardo Sawaya (Instituto Butantan), Fausto Campos (SDLB e Instituto Florestal de São Paulo), IBAMA/SP, Shirley Pacheco (Instituto Terra &amp; Mar), </t>
  </si>
  <si>
    <t xml:space="preserve">Edilson Esteves ( ESEC Tupinambás/ICMBio)
</t>
  </si>
  <si>
    <t>Otávio Marques (Instituto Butantan), Cínthia Brasileiro (UNIFESP-Diadema), Rogério Zacariotti (UNICSUL), Ricardo Sawaya (Instituto Butantan), Fausto Campos (Instituto de Florestal de São Paulo e SDLB), (IBAMA/SP),  José Henrique Becker (TAMAR-Ubatuba/ICMBio), Shirley Pacheco (Instituto Terra &amp; Mar) Instituto de Botânica, Museu de Zoologia da USP, Daniela Bertani (Instituto Florestal de São Paulo), Centro de Estudos de Biologia Marinha da USP-CEBMAR), Juliana Saviolli (FMVZ-USP), ), Ivan Amaral  (RAN/ICMBio), Lúcia Rossi (Instituto de Botânica).</t>
  </si>
  <si>
    <t>Cínthia Brasileiro (UNIFESP-Diadema), Ricardo Sawaya (UNIFESP-Diadema), Fausto Campos (Instituto Florestal/SMA-SP e SDLB), Rogério Zacariotti (UNICSUL), Márcio Martins (USP), Célio Haddad (UNESP - Rio Claro), Marli Penteado (ESEC Tupinambás/ICMBio), Airton Lourenço (CEVAP/UNESP), Selma Santos (Instituto Butantan), Breno danasceno (CEAM Galápagos), Edilson Esteves (ESEC Tupinmbás/ICMBio)</t>
  </si>
  <si>
    <t>Wilson Lima (ARIE Ilhas da Queimada Pequena e Queimada Grande/ICMBio),  Marli Penteado (ESEC Tupinambás/ICMBio),  Vera Luz (RAN/ICMBio), Geraldo Ottoni (ESEC Tupinambás/ICMbio)  Adriana Magalhães (AREI Ilhas da Queimada Pequena e Queimada Grande/ICMBio), Carlos Azevedo (AREI Ilhas da Queimada Pequena e Queimada Grande/ICMBio), Yeda Bataus (RAN/ICMBio), Edilson Esteves (ESEC Tupinmbás/ICMBio)</t>
  </si>
  <si>
    <t>Ricardo Sawaya (Instituto Butantan),  Rogério Zacariotti (UNICSUL), Otávio Marques (Instituto Butantan), Márcio Martins (USP), Célio Haddad (UNESP - Rio Claro),  Yeda Bataus (RAN/ICMBio), Nadya Lima (RAN/ICMBio), Cybele Sabino lisboa (Fundação Parque Zoológico-SMAESP)</t>
  </si>
  <si>
    <t>Daniela Bertani (Instituto Florestal de São Paulo), Fausto Campos (Instituto Florestal/SMA - SP e SDLB), Marcos Zinezzi (Marinha do Brasil), Willian Magnusson (INPA),  Lúcia Guaraldo (ESEC dos Tupiniquins/ICMBio), Ricardo Sawaya (Instituto Butantan), Rogério Zacariotti (UNICSUL), Otávio Marques (Instituto Butantan), Andréa Costa (Museu Nacional-UFRJ),Bruno Kurtz (Jardim Botânico do RJ), Airton Lourenço (CEVAP/UNESP), Fausto Barbo (Museu de Zoologia da USP), Carlos Azevedo (ARIE Ilhas da Queimada Pequena e Queimada Grande/ICMBio), Adriana Magalhães  (ARIE Ilhas da Queimada Pequena e Queimada Grande/ICMBio), Kelen Leite (ESEC Tupinambás),  Edilson Esteves (ESEC Tupinambás), Marli Penteado (ESEC Tupinambás)</t>
  </si>
  <si>
    <t xml:space="preserve">Wilson Lima (ARIE Ilhas da Queimada Pequena e Queimada Grande/ICMBio), Marcos Zinezzi (Marinha do Brasil),  Marli Penteado (ESEC Tupinambás/ICMBio), Daniela Bertani (Instituto Florestal), Vânia Pivello (USP), Ricardo Rodrigues (ESALQ - USP), Silvia  Ziller (Programa Global de Espécies Invasoras – GISP), Bruno Kurtz (Jandim Botânico do RJ) </t>
  </si>
  <si>
    <t>Wilson Lima (ARIE Ilhas da Queimada Pequena e Queimada Grande/ICMBio), Marli Penteado (ESEC Tupinambás/ICMBio), Lúcia Guaraldo (ESEC dos Tupiniquins/ICMBio), Alessandra Bizerra (Instituto Butantan), Rogério Zacariotti (UNICSUL), Otávio Marques (Instituto Butantan), Nilza Barbosa (RAN/ICMBio), Luís Alfredo (RAN/ICMBio), Carlos Azevedo (AREI Ilhas da Queimada Pequena e Queimada Grande/ICMBio) Nilza Barbosa (RAN/ICMBio),  Breno Damasceno (CEAM Galápagos), Érika ??????? (Museu Biológico do Instituto Butantan) e Giuseppe ??????(Museu Biológico do Instituto Butantan), Kelen Leite ( ESEC Tupinambás), Geraldo Ottoni (ESEC Tupinambás), Edelcio Muscat (Estação Ecológica DACNIS)</t>
  </si>
  <si>
    <t xml:space="preserve">Wilson Lima (ARIE Ilhas da Queimada Pequena e Queimada Grande /ICMBio), Marli Penteado (ESEC Tupinambás/ICMBio), Alcyone (Viva Mar), Prefeitura de Itanhaém, Agência Ambiental de São Paulo, Marcos Campolim (APA Marinha Litoral Centro),Breno Damasceno (CEAM Galápagos), Edelcio Muscat (Estação Ecológica DACNIS), </t>
  </si>
  <si>
    <r>
      <t xml:space="preserve">Wilson Lima (ARIE Ilhas da Queimada Pequena e Queimada Grande /ICMBio), Marli Penteado (ESEC Tupinambás/ICMBio), Lúcia Guaraldo (ESEC dos Tupiniquins/ICMBio), Ricardo Sawaya (Instituto Butantan), Otávio Marques (Instituto Butantan), Rogério Zacariotti (UNICSUL), </t>
    </r>
    <r>
      <rPr>
        <sz val="11"/>
        <color theme="1"/>
        <rFont val="Calibri"/>
        <family val="2"/>
        <scheme val="minor"/>
      </rPr>
      <t>Marinha do Brasil, Cínthia Brasileiro (UNIFESP-Diadema), Universidades, Fausto Campos (Instituto Florestal/SMA - SP e SDLB), Shirley Pacheco (Instituto Terra &amp; Mar),  Breno Damasceno (CEAM Galápagos), Edelcio Muscat (Estação Ecológica DACNIS)</t>
    </r>
  </si>
  <si>
    <t>Laplace Júnior (RAN/ICMBio), Marli Penteado (ESEC Tupinambás/ICMBio), Carlos Lacerda (CTI/ICMBio), Kelen Leite (ESEC Tupinambás/ICMBio), Edison Esteves (ESEC Tupinambás/ICMBio)</t>
  </si>
  <si>
    <t>Carlos Yamashita (IBAMA/SP) e Inácio Santos (IBAMA/Caraguatatuba), Marli Penteado (ESEC Tupinambás), Comandante Pipper (Centro de Apoio de Sistemas Operativos da Marinha do Brasil – CASOP) , Kelen Leite (ESEC Tupinambás/ICMBio), Geraldo Ottoni (ESEC Tupinambás/ICMBio),  Edison Esteves (ESEC Tupinambás/ICMBio)</t>
  </si>
  <si>
    <t>Marcos Zinezzi (Marinha do Brasil), Carlos Yamashita (IBAMA/SP) e Inácio Santos (IBAMA/Caraguatatuba),  Edison Esteves (ESEC Tupinambás/ICMBio)</t>
  </si>
  <si>
    <r>
      <rPr>
        <b/>
        <sz val="11"/>
        <rFont val="Calibri"/>
        <family val="2"/>
      </rPr>
      <t>O Objetivo específico para as ações 1.1 a 1.9 ,  após a 3ª. Monitoria  e recomendação da COPAN será:</t>
    </r>
    <r>
      <rPr>
        <sz val="11"/>
        <rFont val="Calibri"/>
        <family val="2"/>
      </rPr>
      <t xml:space="preserve">
1. Monitoramento da remoção ilegal de espécimes de anfíbios e répteis nas ilhas da Queimada Grande e dos Alcatrazes.</t>
    </r>
  </si>
  <si>
    <r>
      <t>A COPAN recomendou juntar as ações dos Objetivos específicos 2, 3  e 4.</t>
    </r>
    <r>
      <rPr>
        <b/>
        <sz val="11"/>
        <color indexed="8"/>
        <rFont val="Calibri"/>
        <family val="2"/>
      </rPr>
      <t xml:space="preserve"> Então após a 3ª monitoria e revisão da COPAN a redação do OE 2 passou a ser: </t>
    </r>
    <r>
      <rPr>
        <sz val="11"/>
        <color theme="1"/>
        <rFont val="Calibri"/>
        <family val="2"/>
        <scheme val="minor"/>
      </rPr>
      <t xml:space="preserve">Implementação e recategorização de unidades de conservação e ampliação dos seus limites.
</t>
    </r>
  </si>
  <si>
    <r>
      <t xml:space="preserve">2.  Buscar a implementação e a recategorização das Unidades de Conservação e a ampliação dos seus limites.
</t>
    </r>
    <r>
      <rPr>
        <b/>
        <sz val="11"/>
        <rFont val="Calibri"/>
        <family val="2"/>
      </rPr>
      <t xml:space="preserve">Lembrem-se que aqui  por recomendação da COPAN juntamos os objetivos específicos 2,3 e 4. 
</t>
    </r>
    <r>
      <rPr>
        <b/>
        <sz val="11"/>
        <color indexed="10"/>
        <rFont val="Calibri"/>
        <family val="2"/>
      </rPr>
      <t>(VER REPROGRAMAÇÃO)</t>
    </r>
  </si>
  <si>
    <r>
      <rPr>
        <sz val="11"/>
        <color indexed="10"/>
        <rFont val="Calibri"/>
        <family val="2"/>
      </rPr>
      <t>3</t>
    </r>
    <r>
      <rPr>
        <sz val="11"/>
        <color theme="1"/>
        <rFont val="Calibri"/>
        <family val="2"/>
        <scheme val="minor"/>
      </rPr>
      <t xml:space="preserve">. Reduzir o risco de introdução de doenças  e de espécies invasoras nas unidades de conservação e na ilha dos Alcatrazes.
</t>
    </r>
    <r>
      <rPr>
        <sz val="11"/>
        <color indexed="10"/>
        <rFont val="Calibri"/>
        <family val="2"/>
      </rPr>
      <t>(VER REPROGRAMAÇÃO)</t>
    </r>
  </si>
  <si>
    <r>
      <t xml:space="preserve">Após 3ª. Monitoria e revisão da COPAN o OE passou para a seguinte redação: </t>
    </r>
    <r>
      <rPr>
        <b/>
        <sz val="11"/>
        <color indexed="8"/>
        <rFont val="Calibri"/>
        <family val="2"/>
      </rPr>
      <t>Redução do risco de introdução de doenças e de espécies invasoras nas unidades de conservação e na ilha dos Alcatrazes.</t>
    </r>
  </si>
  <si>
    <r>
      <rPr>
        <sz val="11"/>
        <color indexed="10"/>
        <rFont val="Calibri"/>
        <family val="2"/>
      </rPr>
      <t>4</t>
    </r>
    <r>
      <rPr>
        <sz val="11"/>
        <color theme="1"/>
        <rFont val="Calibri"/>
        <family val="2"/>
        <scheme val="minor"/>
      </rPr>
      <t xml:space="preserve">.Realizar estudos detalhados sobre ecologia de populações de anfíbios, répteis e suas presas.
</t>
    </r>
    <r>
      <rPr>
        <sz val="11"/>
        <color indexed="10"/>
        <rFont val="Calibri"/>
        <family val="2"/>
      </rPr>
      <t>(VER REPROGRAMAÇÃO)</t>
    </r>
  </si>
  <si>
    <r>
      <t xml:space="preserve">Após 3ª. Monitoria e revisão da COPAN o OE passou para a seguinte redação: </t>
    </r>
    <r>
      <rPr>
        <b/>
        <sz val="11"/>
        <color indexed="8"/>
        <rFont val="Calibri"/>
        <family val="2"/>
      </rPr>
      <t>Realização de estudos detalhados sobre ecologia de populações de anfíbios, répteis e suas presas.</t>
    </r>
  </si>
  <si>
    <r>
      <rPr>
        <sz val="11"/>
        <color indexed="10"/>
        <rFont val="Calibri"/>
        <family val="2"/>
      </rPr>
      <t>5</t>
    </r>
    <r>
      <rPr>
        <sz val="11"/>
        <color theme="1"/>
        <rFont val="Calibri"/>
        <family val="2"/>
        <scheme val="minor"/>
      </rPr>
      <t xml:space="preserve">. Monitorar as populações de anfíbios, répteis, recursos naturais associados e clima.
</t>
    </r>
    <r>
      <rPr>
        <sz val="11"/>
        <color indexed="10"/>
        <rFont val="Calibri"/>
        <family val="2"/>
      </rPr>
      <t>(VER REPROGRAMAÇÃO)</t>
    </r>
  </si>
  <si>
    <r>
      <t xml:space="preserve">Após 3ª. Monitoria e revisão da COPAN o OE passou para a seguinte redação: </t>
    </r>
    <r>
      <rPr>
        <b/>
        <sz val="11"/>
        <color indexed="8"/>
        <rFont val="Calibri"/>
        <family val="2"/>
      </rPr>
      <t>Monitoramento das populações de anfíbios, répteis, recursos naturais associados e clima</t>
    </r>
    <r>
      <rPr>
        <sz val="11"/>
        <color theme="1"/>
        <rFont val="Calibri"/>
        <family val="2"/>
        <scheme val="minor"/>
      </rPr>
      <t>.</t>
    </r>
  </si>
  <si>
    <r>
      <rPr>
        <sz val="11"/>
        <color indexed="10"/>
        <rFont val="Calibri"/>
        <family val="2"/>
      </rPr>
      <t>6</t>
    </r>
    <r>
      <rPr>
        <sz val="11"/>
        <color theme="1"/>
        <rFont val="Calibri"/>
        <family val="2"/>
        <scheme val="minor"/>
      </rPr>
      <t xml:space="preserve">. Estabelecer população ex situ geneticamente viável e saudável, das espécies endêmicas e/ou ameaçadas de extinção de répteis terrestres das ilhas da Queimada Grande e dos Alcatrazes.
</t>
    </r>
    <r>
      <rPr>
        <sz val="11"/>
        <color indexed="10"/>
        <rFont val="Calibri"/>
        <family val="2"/>
      </rPr>
      <t>(VER REPROGRAMAÇÃO)</t>
    </r>
  </si>
  <si>
    <r>
      <t xml:space="preserve">Após 3ª. Monitoria e revisão da COPAN o OE passou para a seguinte redação: </t>
    </r>
    <r>
      <rPr>
        <b/>
        <sz val="11"/>
        <color indexed="8"/>
        <rFont val="Calibri"/>
        <family val="2"/>
      </rPr>
      <t>Estabelecimento da população ex situ geneticamente viável e saudável, das espécies endêmicas e/ou ameaçadas de extinção de répteis terrestres das ilhas da Queimada Grande e dos Alcatrazes.</t>
    </r>
  </si>
  <si>
    <r>
      <t xml:space="preserve">Após 3ª. Monitoria e revisão da COPAN o OE passou para a seguinte redação: </t>
    </r>
    <r>
      <rPr>
        <b/>
        <sz val="11"/>
        <color indexed="8"/>
        <rFont val="Calibri"/>
        <family val="2"/>
      </rPr>
      <t xml:space="preserve">Estabelecimento de população ex situ geneticamente viável e saudável, das espécies endêmicas e/ou ameaçadas de extinção de anfíbios das Ilhas dos Alcatrazes e da Queimada Grande. </t>
    </r>
  </si>
  <si>
    <t>Esta ação foi agrupada à ação anterior</t>
  </si>
  <si>
    <r>
      <t xml:space="preserve">Após 3ª. Monitoria e revisão da COPAN o OE passou para a seguinte redação: </t>
    </r>
    <r>
      <rPr>
        <b/>
        <sz val="11"/>
        <color indexed="8"/>
        <rFont val="Calibri"/>
        <family val="2"/>
      </rPr>
      <t>Restauração de áreas degradadas no Arquipélago dos Alcatrazes e na ARIE Ilhas da Queimada Pequena e Queimada Grande.</t>
    </r>
    <r>
      <rPr>
        <sz val="11"/>
        <color theme="1"/>
        <rFont val="Calibri"/>
        <family val="2"/>
        <scheme val="minor"/>
      </rPr>
      <t xml:space="preserve">  </t>
    </r>
  </si>
  <si>
    <r>
      <rPr>
        <sz val="11"/>
        <color indexed="10"/>
        <rFont val="Calibri"/>
        <family val="2"/>
      </rPr>
      <t>9</t>
    </r>
    <r>
      <rPr>
        <sz val="11"/>
        <color theme="1"/>
        <rFont val="Calibri"/>
        <family val="2"/>
        <scheme val="minor"/>
      </rPr>
      <t xml:space="preserve">.   Elaborar e implementar programa de informação e educação ambiental. 
</t>
    </r>
    <r>
      <rPr>
        <sz val="11"/>
        <color indexed="10"/>
        <rFont val="Calibri"/>
        <family val="2"/>
      </rPr>
      <t>(VER REPROGRAMAÇÃO)</t>
    </r>
  </si>
  <si>
    <r>
      <t xml:space="preserve">Após 3ª. Monitoria e revisão da COPAN o OE passou para a seguinte redação: </t>
    </r>
    <r>
      <rPr>
        <b/>
        <sz val="11"/>
        <color indexed="8"/>
        <rFont val="Calibri"/>
        <family val="2"/>
      </rPr>
      <t>Desenvolvimento de um programa de informação e educação ambiental.</t>
    </r>
  </si>
  <si>
    <r>
      <rPr>
        <sz val="11"/>
        <color indexed="10"/>
        <rFont val="Calibri"/>
        <family val="2"/>
      </rPr>
      <t>7.</t>
    </r>
    <r>
      <rPr>
        <sz val="11"/>
        <color theme="1"/>
        <rFont val="Calibri"/>
        <family val="2"/>
        <scheme val="minor"/>
      </rPr>
      <t xml:space="preserve"> Estabelecer população ex situ geneticamente viável e saudável, das espécies endêmicas e/ou ameaçadas de extinção de anfíbios das Ilhas dos Alcatrazes e da Queimada Grande. 
</t>
    </r>
    <r>
      <rPr>
        <sz val="11"/>
        <color indexed="10"/>
        <rFont val="Calibri"/>
        <family val="2"/>
      </rPr>
      <t>VER RERPOGRAMAÇÃO)</t>
    </r>
  </si>
  <si>
    <t>1. Monitoramento da remoção ilegal de espécimes de anfíbios e répteis nas ilhas da Queimada Grande e dos Alcatrazes.</t>
  </si>
  <si>
    <t>2.  Implementação e recategorização de unidades de conservação e ampliação dos seus limites.</t>
  </si>
  <si>
    <t>3. Redução do risco de introdução de doenças e de espécies invasoras nas unidades de conservação e na ilha dos Alcatrazes.</t>
  </si>
  <si>
    <t>4.Realização de estudos detalhados sobre ecologia de populações de anfíbios, répteis e suas presas.</t>
  </si>
  <si>
    <t>5.Monitoramento das populações de anfíbios, répteis, recursos naturais associados e clima.</t>
  </si>
  <si>
    <t>6.Estabelecimento de  população ex situ geneticamente viável e saudável, das espécies endêmicas e/ou ameaçadas de extinção de répteis terrestres das ilhas da Queimada Grande e dos Alcatrazes.</t>
  </si>
  <si>
    <t xml:space="preserve">7. Estabelecimento de população ex situ geneticamente viável e saudável, das espécies endêmicas e/ou ameaçadas de extinção de anfíbios das Ilhas dos Alcatrazes e da Queimada Grande. </t>
  </si>
  <si>
    <t xml:space="preserve">8. Restauração de áreas degradadas no Arquipélago dos Alcatrazes e na ARIE Ilhas da Queimada Pequena e Queimada Grande.  </t>
  </si>
  <si>
    <t>9.  Desenvolvimento de um programa de informação e educação ambiental.</t>
  </si>
  <si>
    <r>
      <rPr>
        <sz val="11"/>
        <rFont val="Calibri"/>
        <family val="2"/>
      </rPr>
      <t>ESEC Tupinambás: não termos competência de atuação fora da UC., ou seja, não temos como acompanhar os ilícitos em todo aruipélago dos Alcatrazes.</t>
    </r>
    <r>
      <rPr>
        <sz val="11"/>
        <color indexed="10"/>
        <rFont val="Calibri"/>
        <family val="2"/>
      </rPr>
      <t xml:space="preserve">
ARIE QPQG: </t>
    </r>
    <r>
      <rPr>
        <b/>
        <sz val="11"/>
        <color indexed="10"/>
        <rFont val="Calibri"/>
        <family val="2"/>
      </rPr>
      <t>PEESOAL FALTOU A EXPLICAÇÃO DE VCS NÃO TEREM ESSA INFORMAÇÃO SISTEMATIZADA</t>
    </r>
  </si>
  <si>
    <t xml:space="preserve">Melhorar a articulação entre os parceiros. Ação importante para os gestores da UCs. 
Yeda vai entrar em contato com Fausto, relatar a situação da ação, e reencaminhar a minuta para todos novamente, com prazo de encaminhamento de contribuições ou apenas ciência, para o Fausto, a fim que este finalize o protocolo o mais rápido possível, para que o mesmo possa ser inserido na proposta de Plano de Manejo da ESEC que está em fase de ajuste.  
Tendo em vista que a ARIE não terá plano de manejo no período do PAN, o produto da ação precisou mudar </t>
  </si>
  <si>
    <t xml:space="preserve"> Não haverá inserção do protocolo no Plano de majeto da ARIE QPQG, pois o PM não será elaborado durante o ciclo do PAN,  soubemos este ano, que a UC não está na lista de prioridades da DIMAM para elaboração de PM. </t>
  </si>
  <si>
    <r>
      <t xml:space="preserve">A Yeda vai repassar a todos os participantes da segunda e terceira monitoria o protocolo elaborado pelo Bruno e também o Protocolo elaborado pelo Rogério, e solicitar análise e avaliação, sobre a pertinência de se realizar a fusão destes procedimentos visando um único protocolo.  O prazo é que todos respondam, após envio, em uma semana.
Se for unificado, que sejam inseridos no Plano de Manejo das UC's  </t>
    </r>
    <r>
      <rPr>
        <b/>
        <sz val="11"/>
        <rFont val="Calibri"/>
        <family val="2"/>
      </rPr>
      <t>(PESSOAL AQUI É IGUAL À QUESTÃOES ANTERIORES, SUGIRO DEIXARMOS O PRODUTO INSERIDO PARA O PM DA ESEC, POIS SABEMOS QUE A ARIE NÃO TERÁ PM ATÉ O CICLO DO PAN)</t>
    </r>
  </si>
  <si>
    <r>
      <rPr>
        <sz val="11"/>
        <rFont val="Calibri"/>
        <family val="2"/>
      </rPr>
      <t>1) Marcar expedição para a limpeza da antiga laje da casa; 2) Identificar a tamanho e a quantidade necessária de material a ser utilizado no reparo para receber o container 3) Aquisição dos materiais a serem utilizados nesta operação; 4) Programar nova ida a ilha para a execução do reparo; 5) Contactar a Marinha ou similar para a realização do deslocamento do container 6) Instalação do container</t>
    </r>
    <r>
      <rPr>
        <sz val="11"/>
        <color indexed="10"/>
        <rFont val="Calibri"/>
        <family val="2"/>
      </rPr>
      <t xml:space="preserve">
</t>
    </r>
    <r>
      <rPr>
        <b/>
        <sz val="11"/>
        <rFont val="Calibri"/>
        <family val="2"/>
      </rPr>
      <t>OBS:</t>
    </r>
    <r>
      <rPr>
        <sz val="11"/>
        <color indexed="10"/>
        <rFont val="Calibri"/>
        <family val="2"/>
      </rPr>
      <t xml:space="preserve">
</t>
    </r>
    <r>
      <rPr>
        <sz val="11"/>
        <rFont val="Calibri"/>
        <family val="2"/>
      </rPr>
      <t xml:space="preserve">Algumas questão ainda não estão definidas, como: o conteiner será doado a UC? Nesse caso os custos da manutenção ficarão por sua conta? Ou haveria uma outra forma de custear a manutenção do conteiner? Definição das normas de utilização do conteiner pelos usuários e a quem caberia verificar seu cumprimento. </t>
    </r>
    <r>
      <rPr>
        <b/>
        <sz val="11"/>
        <color indexed="10"/>
        <rFont val="Calibri"/>
        <family val="2"/>
      </rPr>
      <t xml:space="preserve">
</t>
    </r>
  </si>
  <si>
    <t xml:space="preserve">Implantar uma base fixa de apoio à pesquisa (depósito de material de campo/abrigo)  na antiga laje da casa dos faroleiros na ARIE Ilha das Queimada Pequena e Queimada Grande.
</t>
  </si>
  <si>
    <r>
      <t xml:space="preserve">É preciso criar um locus na web, ou no site do RAN para que os parceiros possam saber sobre os estudos que estão em andamento, e os que já foram realizados com as espécies alvo do PAN e seus hábitats.
</t>
    </r>
    <r>
      <rPr>
        <b/>
        <sz val="11"/>
        <rFont val="Calibri"/>
        <family val="2"/>
      </rPr>
      <t>Todos os que tiverem trabalho com espécies alvo do PAN vão encaminhar para a Rhaiza (IVB), que vai sistematizar e repassar para o RAN, que vai relacionar e colocar no site do RAN e repassar estes trabalhos para os gestores das UC's.</t>
    </r>
    <r>
      <rPr>
        <sz val="11"/>
        <color indexed="10"/>
        <rFont val="Calibri"/>
        <family val="2"/>
      </rPr>
      <t xml:space="preserve">
</t>
    </r>
    <r>
      <rPr>
        <sz val="11"/>
        <rFont val="Calibri"/>
        <family val="2"/>
      </rPr>
      <t xml:space="preserve"> A Yeda deverá verificar junto ao SISBIO informações sobre o andamento dos projetos com autorização para estudos com serpentes alvo do PAN. </t>
    </r>
  </si>
  <si>
    <r>
      <t xml:space="preserve">O objetivo da ação é estabelecer uma rotina de monitoramento das espécies, por parte das Ucs
</t>
    </r>
    <r>
      <rPr>
        <b/>
        <sz val="11"/>
        <rFont val="Calibri"/>
        <family val="2"/>
      </rPr>
      <t>Yeda vai encaminhar a ficha a todos os participantes das oficinas 02 e 03 para opinarem e devolverem sugestões ainda em junho, com prazo para resposta de uma semana.</t>
    </r>
  </si>
  <si>
    <t xml:space="preserve"> Karina passar para a Rhaiza (IVB) o trabalho feito pelo Macarrão e Otávio (publicado em 2012), pois ela ficou responsável por organizar os estudos realizados e em andamento com as espécies alvo do PAN.
Macarrão tem outro artigo no prelo e assim que estiver pronto irá disponibilizar (edelcio)
A Yeda deverá verificar junto ao SISBIO informações sobre o andamento dos projetos com autorização para estudos com aves na Ilha da Queimada Grande ou na ARIE</t>
  </si>
  <si>
    <t xml:space="preserve">Número de dias em campo na ESEC Tupinambás e no arquipélago dos Alcatrazes e
 Plano de Proteção elaborado
</t>
  </si>
  <si>
    <t xml:space="preserve">Número de dias em campo na AREI Ilhas da Queimada Pequena e Queimada Grande e Plano de Proteção elaborado 
</t>
  </si>
  <si>
    <t>2.1. Fazer gestão sobre processo de Criação do Parque Nacional Marinho do Arquipélago dos Alcatrazes. (ANTIGA 3.1)</t>
  </si>
  <si>
    <t>2.3. Efetuar estudos complementares para subsidiar a criação do Parque Nacional Marinho do Arquipélago dos Alcatrazes. (ANTIGA 3.3)</t>
  </si>
  <si>
    <t xml:space="preserve"> 2.4. Elaborar o plano de manejo da ARIE Ilhas da Queimada Pequena e Queimada Grande.  (ANTIGA 4.1)</t>
  </si>
  <si>
    <t xml:space="preserve">2.5. Elaborar e publicar o plano de manejo da ESEC Tupinambás. (ANTIGA 4.2)
</t>
  </si>
  <si>
    <t>2.6. Elaboração de protocolo específico de coleta, acondicionamento, conservação, transporte e destinação de material biológico (exemplares da herpetofauna ameaçada de extinção encontrados mortos, ou partes) endêmicos do arquipélagos dos Alcatrazes e da Ilha da Queimada Grande. (ANTIGA 4.3)</t>
  </si>
  <si>
    <t>2.7. Dotar a  ARIE Ilhas da Queimada Pequena e Queimada Grande e a ESEC Tupinambás de recurso náutico, viaturas, gps, máquina fotográfica e pessoal para inspeções de rotina planejadas. (ANTIGA 4.4)</t>
  </si>
  <si>
    <t xml:space="preserve">2.9.Implantar uma base fixa de apoio à pesquisa (depósito de material de campo/abrigo)  na antiga laje da casa dos faroleiros na ARIE Ilha das Queimada Pequena e Queimada Grande. (ANTIGA 4.6)
</t>
  </si>
  <si>
    <t>3.1. Elaborar o protocolo sanitário de visitas à ARIE Ilhas da Queimada Pequena e Queimada Grande, ESEC Tupinambás e Ilha dos Alcatrazes. (ANTIGA 5.1)</t>
  </si>
  <si>
    <t>3.2. Fazer gestão para incorporação do protocolo sanitário de acesso e protocolo de contenção de espécies invasoras às Ilhas, às normas da Marinha do Brasil, ao SISBIO e aos planos de manejo das unidades de conservação, ARIE Ilhas da Queimada Pequena e Queimada Grande e ESEC Tupinambás. (ANTIGA 5.2)</t>
  </si>
  <si>
    <t xml:space="preserve">3.3. Elaborar o protocolo de contenção de espécies invasoras na ARIE Ilhas da Queimada Pequena e Queimada Grande, ESEC Tupinambás e Ilha dos Alcatrazes. (ANTIGA 5.3)
</t>
  </si>
  <si>
    <t xml:space="preserve"> 4.1. Realizar estudos para estimar a estrutura, dinâmica e tamanho da população de anfíbios, na ARIE Ilhas da Queimada Pequena e Queimada Grande, ESEC Tupinambás e Ilha dos Alcatrazes. (ANTIGA 6.1)</t>
  </si>
  <si>
    <t>4.2. Realizar estudos para estimar a estrutura, dinâmica e tamanho da população de répteis, na ARIE Ilhas da Queimada Pequena e Queimada Grande, ESEC Tupinambás e Ilha dos Alcatrazes. (ANTIGA 6.2)</t>
  </si>
  <si>
    <t>4.3. Estudar a genética das populações de anfíbios e répteis ameaçados na ARIE Ilhas da Queimada Pequena e Queimada Grande, ESEC Tupinambás e Ilha dos Alcatrazes. (ANTIGA 6.3)</t>
  </si>
  <si>
    <t>5.1. Delinear e implantar as trilhas de pesquisa na ARIE Ilhas da Queimada Pequena e Queimada Grande, ESEC Tupinambás e Ilha dos Alcatrazes. (ANTIGA 7.1)</t>
  </si>
  <si>
    <t>5.2. Elaborar um programa de monitoramento das espécies alvo do PAN para integrar as atividades de rotina das unidades de conservação,  ARIE Ilhas da Queimada Pequena e Queimada Grande e ESEC Tupinambás. (ANTIGA 7.2)</t>
  </si>
  <si>
    <t>5.3. Efetuar estudo de monitoramento de passeriformes (item alimentar da Bothrops inuslaris), na Ilha Queimada Grande. (ANTIGA 7.3)</t>
  </si>
  <si>
    <t>5.4.  Efetuar estudos de caracterização, classificação e mapeamento da vegetação em bases georreferenciadas do arquipélago dos Alcatrazes. (ANTIGA 7.4)</t>
  </si>
  <si>
    <t xml:space="preserve">5.5. Efetuar estudos de caracterização, classificação e mapeamento da vegetação em bases georreferenciadas da Ilha da Queimada Grande. (ANTIGA 7.5)
</t>
  </si>
  <si>
    <t xml:space="preserve">5.6. Efetuar estudo de distribuição, densidade e mapeamento de bromélias na Ilha dos Alcatrazes (nicho da Scinax alcatraz). (ANTIGA 7.6)
</t>
  </si>
  <si>
    <t>5.7. Fazer o levantamento do estado sanitário de anfíbios, répteis e aves na ARIE Ilhas da Queimada Pequena e Queimada Grande (Passeriformes), ESEC Tupinambás e Ilha dos Alcatrazes (aves marinhas).  (ANTIGA 7.7)</t>
  </si>
  <si>
    <t>5.8.  Implantar estações meteorológicas remotas nas Ilhas da Queimada Grande e dos Alcatrazes. (ANTIGA 7.8)</t>
  </si>
  <si>
    <t>5.9. Fazer gestão para a inserção na NORDINAVSAO no. 30-03ª, de 24/08/09, no item 4, da necessidade de autorização do ICMBio, para pesquisas na área Delta, mesmo que não vislumbrem acesso terrestre. (ANTIGA 7.9)</t>
  </si>
  <si>
    <r>
      <t xml:space="preserve">6.1.   Estabelecer criações pilotos </t>
    </r>
    <r>
      <rPr>
        <i/>
        <sz val="11"/>
        <color indexed="8"/>
        <rFont val="Calibri"/>
        <family val="2"/>
      </rPr>
      <t xml:space="preserve">ex situ </t>
    </r>
    <r>
      <rPr>
        <sz val="11"/>
        <color theme="1"/>
        <rFont val="Calibri"/>
        <family val="2"/>
        <scheme val="minor"/>
      </rPr>
      <t xml:space="preserve">de </t>
    </r>
    <r>
      <rPr>
        <i/>
        <sz val="11"/>
        <color indexed="8"/>
        <rFont val="Calibri"/>
        <family val="2"/>
      </rPr>
      <t>Bothrops insularis</t>
    </r>
    <r>
      <rPr>
        <sz val="11"/>
        <color theme="1"/>
        <rFont val="Calibri"/>
        <family val="2"/>
        <scheme val="minor"/>
      </rPr>
      <t xml:space="preserve"> e</t>
    </r>
    <r>
      <rPr>
        <i/>
        <sz val="11"/>
        <color indexed="8"/>
        <rFont val="Calibri"/>
        <family val="2"/>
      </rPr>
      <t xml:space="preserve"> B. alcatraz,</t>
    </r>
    <r>
      <rPr>
        <sz val="11"/>
        <color theme="1"/>
        <rFont val="Calibri"/>
        <family val="2"/>
        <scheme val="minor"/>
      </rPr>
      <t xml:space="preserve"> voltada para a consolidação de técnicas de manejo e sucesso reprodutivo em cativeiro. (ANTIGA 8.1)</t>
    </r>
  </si>
  <si>
    <r>
      <t xml:space="preserve">6.2.  Estabelecer protocolos de manejo </t>
    </r>
    <r>
      <rPr>
        <i/>
        <sz val="11"/>
        <color indexed="8"/>
        <rFont val="Calibri"/>
        <family val="2"/>
      </rPr>
      <t>ex situ</t>
    </r>
    <r>
      <rPr>
        <sz val="11"/>
        <color theme="1"/>
        <rFont val="Calibri"/>
        <family val="2"/>
        <scheme val="minor"/>
      </rPr>
      <t xml:space="preserve"> para </t>
    </r>
    <r>
      <rPr>
        <i/>
        <sz val="11"/>
        <color indexed="8"/>
        <rFont val="Calibri"/>
        <family val="2"/>
      </rPr>
      <t xml:space="preserve">Bothrops insularis </t>
    </r>
    <r>
      <rPr>
        <sz val="11"/>
        <color theme="1"/>
        <rFont val="Calibri"/>
        <family val="2"/>
        <scheme val="minor"/>
      </rPr>
      <t xml:space="preserve">e </t>
    </r>
    <r>
      <rPr>
        <i/>
        <sz val="11"/>
        <color indexed="8"/>
        <rFont val="Calibri"/>
        <family val="2"/>
      </rPr>
      <t>B. alcatraz</t>
    </r>
    <r>
      <rPr>
        <sz val="11"/>
        <color theme="1"/>
        <rFont val="Calibri"/>
        <family val="2"/>
        <scheme val="minor"/>
      </rPr>
      <t>. (ANTIGA 8.2)</t>
    </r>
  </si>
  <si>
    <r>
      <t xml:space="preserve">6.3. Estabelecer populações </t>
    </r>
    <r>
      <rPr>
        <i/>
        <sz val="11"/>
        <color indexed="8"/>
        <rFont val="Calibri"/>
        <family val="2"/>
      </rPr>
      <t xml:space="preserve">ex situ </t>
    </r>
    <r>
      <rPr>
        <sz val="11"/>
        <color theme="1"/>
        <rFont val="Calibri"/>
        <family val="2"/>
        <scheme val="minor"/>
      </rPr>
      <t xml:space="preserve">viáveis de </t>
    </r>
    <r>
      <rPr>
        <i/>
        <sz val="11"/>
        <color indexed="8"/>
        <rFont val="Calibri"/>
        <family val="2"/>
      </rPr>
      <t xml:space="preserve">Bothrops insularis </t>
    </r>
    <r>
      <rPr>
        <sz val="11"/>
        <color theme="1"/>
        <rFont val="Calibri"/>
        <family val="2"/>
        <scheme val="minor"/>
      </rPr>
      <t xml:space="preserve">e </t>
    </r>
    <r>
      <rPr>
        <i/>
        <sz val="11"/>
        <color indexed="8"/>
        <rFont val="Calibri"/>
        <family val="2"/>
      </rPr>
      <t>B. alcatraz</t>
    </r>
    <r>
      <rPr>
        <sz val="11"/>
        <color theme="1"/>
        <rFont val="Calibri"/>
        <family val="2"/>
        <scheme val="minor"/>
      </rPr>
      <t xml:space="preserve"> em criadouros legalizados na região sudeste do Brasil. (ANTIGA 8.3)</t>
    </r>
  </si>
  <si>
    <t>7.1.  Estabelecer criações ex situ piloto e protocolo de manejo das espécies de anfíbios aparentadas das ameaçadas de extinção e/ou endêmicos das ilhas dos Alcatrazes e  da Queimada Grande. (ANTIGA 9.1)</t>
  </si>
  <si>
    <r>
      <t xml:space="preserve">7.2.  Estabelecer criações </t>
    </r>
    <r>
      <rPr>
        <i/>
        <sz val="11"/>
        <rFont val="Calibri"/>
        <family val="2"/>
      </rPr>
      <t>ex situ</t>
    </r>
    <r>
      <rPr>
        <sz val="11"/>
        <rFont val="Calibri"/>
        <family val="2"/>
      </rPr>
      <t xml:space="preserve"> piloto das espécies de anfíbios ameaçados de extinção e/ou endêmicos das ilhas dos Alcatrazes e da Queimada Grande.   (ANTIGA 9.3)</t>
    </r>
  </si>
  <si>
    <t>7.3. Estabelecer população ex situ viável de Scinax alcatraz, em criadouros legalizados na região sudeste do Brasil. (ANTIGA 9.4)</t>
  </si>
  <si>
    <t>8.1. Levantar e mapear as espécies vegetais exóticas invasoras na região do Arquipélago dos Alcatrazes e da Ilha da Queimada Grande. (ANTIGA 10.1)</t>
  </si>
  <si>
    <t xml:space="preserve">8.2. Elaborar e implantar o Plano de Restauração de  Área Degradada (PRAD), no Arquipélago dos Alcatrazes e na ARIE Ilhas da Queimada Pequena e Queimada Grande. (ANTIGA 10.2) </t>
  </si>
  <si>
    <t xml:space="preserve">9.1. Criar e implementar programa de Educação Ambiental, específico para cada unidade de conservação, que integrem as diversas ações educativas, focando na preservação das espécies insulares ameaçadas de extinção e endêmicas. (ANTIGA 11.1)
</t>
  </si>
  <si>
    <t>9.2. Capacitar professores, guias turísticos e lideranças comunitárias da região, em educação ambiental para a conservação do ambiente, tendo como norteadores os répteis e anfíbios. (ANTIGA 11.2)</t>
  </si>
  <si>
    <t>9.3.Orientar as  marinas dos municípios costeiros sobre o respeito às normas e restrições de acesso a ARIE Ilhas da Queimada Pequena e Queimada Grande e ESEC Tupinambás. (ANTIGA 11.3)</t>
  </si>
  <si>
    <t>9.4. Construir um sítio eletrônico oficial específico para a ARIE Ilhas da Queimada Pequena e Queimada Grande e outro para a ESEC Tupinambás. (ANTIGA 11.4)</t>
  </si>
  <si>
    <t>9.5.  Elaborar e confeccionar material educacional para divulgação da ARIE Ilhas da Queimada Pequena e Queimada Grande e ESEC Tupinambás, e da fauna associada. (ANTIGA 11.5)</t>
  </si>
  <si>
    <t>9.6. Confeccionar e instalar placas informativas no litoral (locais estratégicos) sobre a ARIE Ilhas da Queimada Pequena e Queimada Grande e a ESEC Tupinambás, além das suas espécies ameaçadas. (ANTIGA 11.6)</t>
  </si>
  <si>
    <t xml:space="preserve"> 9.7. Instalar placas informativas sobre as normas e restrições das unidades de conservação, nos locais de acesso e de potencial desembarque nas ilhas da ARIE Ilhas da Queimada Pequena e Queimada Grande e ESEC Tupinambás.  (ANTIGA 11.7)</t>
  </si>
  <si>
    <t>10.1. Implementar o grupo de trabalho (GT) para acompanhar a execução do Termo de Compromisso firmado entre o Ministério da Defesa e Ministério do Meio Ambiente, conforme disposto na alínea  “f” da cláusula quinta. (ANTIGA 12.1)</t>
  </si>
  <si>
    <t>10.2. Realizar estudo de viabilidade técnica, econômica e ambiental visando alternativas de raias de tiro.  (ANTIGA 12.2)</t>
  </si>
  <si>
    <t xml:space="preserve"> 10.3. Reestudar a possibilidade de substituição dos atuais alvos, empregados para aferimento inicial dos armamentos, por alvos artificiais (alínea “b” da cláusula sétima). (ANTIGA 12.3)</t>
  </si>
  <si>
    <t>2.2. Instituir o grupo de trabalho (GT), para recategorização da ESEC Tupinambás, acordado no Termo de Compromisso firmado entre o Ministério da Defesa e Ministério do Meio Ambiente, conforme disposto na alínea “g” da cláusula 5 do referido Termo. (ANTIGA 3.2)</t>
  </si>
  <si>
    <t>2.8. Adquirir uma embarcação que sirva de base aos pesquisadores (alojamento e laboratório) para  estudos na Ilha dos Alcatrazes. (ANTIGA 4.5)</t>
  </si>
  <si>
    <r>
      <t xml:space="preserve">Continua sem registro de desembarque ilegal no período da monitoria, na Ilha dos Alcatrazes e na Ilha da Queimada Grande . 
</t>
    </r>
    <r>
      <rPr>
        <b/>
        <sz val="11"/>
        <color indexed="10"/>
        <rFont val="Calibri"/>
        <family val="2"/>
      </rPr>
      <t/>
    </r>
  </si>
  <si>
    <t xml:space="preserve">, 
Adriana Magalhães (AREI Ilhas da Queimada Pequena e Queimada Grande/ICMBio) e Edilson Esteves (ESEC Tupinambás/ICMBio)
</t>
  </si>
  <si>
    <t xml:space="preserve">Edilson Esteves ( ESEC Tupinambás/ICMBio), 
Adriana Magalhães  (AREI Ilhas da Queimada Pequena e Queimada Grande/ICMBio) </t>
  </si>
  <si>
    <r>
      <t xml:space="preserve">Alto custo de implantação e manutenção.
</t>
    </r>
    <r>
      <rPr>
        <b/>
        <sz val="11"/>
        <rFont val="Calibri"/>
        <family val="2"/>
      </rPr>
      <t xml:space="preserve">
</t>
    </r>
    <r>
      <rPr>
        <sz val="11"/>
        <rFont val="Calibri"/>
        <family val="2"/>
      </rPr>
      <t xml:space="preserve">Até agora  o Comitê de Compensação Ambiental Federal (MMA) não respondeu a solicitação da ESEC Tupinambás feita em 2013
Perdeu-se contato com o pesquisador da POLI/USP
</t>
    </r>
  </si>
  <si>
    <r>
      <t xml:space="preserve">
O</t>
    </r>
    <r>
      <rPr>
        <sz val="11"/>
        <rFont val="Calibri"/>
        <family val="2"/>
      </rPr>
      <t>s equipamentos em campo param de funcionar algumas vezes e a UC tem dificuldade financeira para realizar a manuteção (Adriana)</t>
    </r>
  </si>
  <si>
    <r>
      <t xml:space="preserve">
No período de junho/2014 a ago/2015 não houve registro de pessoas não autorizadas na Ilha Queimada Grande, houve registro apenas de uma pessoa membro da expedição (Adriana)
</t>
    </r>
    <r>
      <rPr>
        <sz val="11"/>
        <rFont val="Calibri"/>
        <family val="2"/>
      </rPr>
      <t xml:space="preserve">
</t>
    </r>
  </si>
  <si>
    <t>Falta de recursos para a ARIE QPQG adquirir o sistema</t>
  </si>
  <si>
    <t>Carlos Azevedo(ARIE Ilhas da Queimada Pequena e Queimada Grande/ICMBio)  Edilson Esteves (ESEC Tupinambás/ICMBio)</t>
  </si>
  <si>
    <t>ESEC Tupinambás deve agilizar a revisão da estimativa de custo para a compra via compensação ambiental</t>
  </si>
  <si>
    <t xml:space="preserve">Carlos Azevedo e Adriana Magalhães (ARIE Ilhas da Queimada Pequena e Queimada Grande/ICMBio) e Yeda Bataus (RAN/ICMBio) 
</t>
  </si>
  <si>
    <t xml:space="preserve"> Carlos Azevedo e Adriana Magalhães (ARIE ilhas da Queimada Pequena e Queimada Grande/ICMBio), Edilson Esteves (ESEC Tupinambás/ICMBio) e Yeda Bataus (RAN/ICMBio)</t>
  </si>
  <si>
    <t>A coordenadora do PAN, Yeda,  verificou junto ao responsável pelo patrimônio do RAN (José Geraldo)  que foram assinados Termos de responsabilidades (TR) pelos Chefes das UCs, discriminando as máquinas e quantidades. O mesmo informou que esse equipamentos não pertencem ao patrimônio do RAN. É preciso que essas UCs regularizem esses equipamentos juto ao patrimônio do ICMBio, caso ainda não tenham feito.
Tendo em vista que a ESEc não vê necessidade de instalação da armadilha, poderia doar o equipamento par a ARIE QPQG e se esta não tiver interesse a coordenadora poderá verificar se outra unidade do ICMBio tem interesse.
Em 27/08/2015, Yeda encaminhou email para Carlos Azevedo e Edilson Esteves, chefe das UCs expondo a situação mencionada acima.</t>
  </si>
  <si>
    <r>
      <rPr>
        <sz val="11"/>
        <color indexed="10"/>
        <rFont val="Calibri"/>
        <family val="2"/>
      </rPr>
      <t xml:space="preserve">
</t>
    </r>
    <r>
      <rPr>
        <sz val="11"/>
        <color indexed="10"/>
        <rFont val="Calibri"/>
        <family val="2"/>
      </rPr>
      <t xml:space="preserve">
</t>
    </r>
  </si>
  <si>
    <t xml:space="preserve">Carlos Azevedo (ARIE Ilhas da Queimada Pequena e Queimada Grande/ICMBio) </t>
  </si>
  <si>
    <t>Plano de proteção da Unidade foi feito em 2010 mais não foi encaminhado para aval da CGPRO  e está sendo revisado pela própria UC .</t>
  </si>
  <si>
    <t>Edilson Esteves ( ESEC Tupinambás/ ICMBio)</t>
  </si>
  <si>
    <t xml:space="preserve">É preciso que a Chefia da ESEC Tupinambás faça o acompanhamento do processo de formalização de parceira com a Fundação Florestal (Termo de reciprocidade), e que faça gestão para a formalização da parceira do Ibama também, tendo em vista que são de interesse da unidade. </t>
  </si>
  <si>
    <t>O processo para oficiaização da parceria da ESEC Tupinambás/ICMBio e a Fundação Florestal está na CR8 e não houve acompanhamento do andamento do processo durante o período monitorado.</t>
  </si>
  <si>
    <t>Não houve atualização do banco de dados sobre ilícitos da ESEC tupinambás desde 2013.
Não houve tempo hábil para executar a ação na ARIE QPQG</t>
  </si>
  <si>
    <t>Banco de dados sobre registro de ilícitos em excel elaborado para a ESEC Tupinambás</t>
  </si>
  <si>
    <t>Edilson Esteves ( ESEC Tupinambás/ ICMBio) e  Adriana Magalhães (ARIE Ilhas da Queimada Pequena e Queimada Grande/ICMBio)</t>
  </si>
  <si>
    <t>ESEC Tupinambás deve manter atualizado o banco de dados sobre ilícitos e a ARIE QPQG deve criar o seu.</t>
  </si>
  <si>
    <t>Processo de criação do PARNA está parado, a DIMAM propôs uma outra categoria (REVIS) com área de abrangência maior, mas não se sabe o andamento do processo.</t>
  </si>
  <si>
    <r>
      <t xml:space="preserve">A ARIE QPQG continua fora da prioridade da DIMAM para elaboração e Planos de Manejo.
Para piorar da situação ficou fora do GFMar, pois acreditava-se que receberia recuros de Compensação Ambiental do Pré-Sal Etapa 1, mas esses foram destinados para UCs da área de influência do empreendimento. </t>
    </r>
    <r>
      <rPr>
        <b/>
        <sz val="11"/>
        <color indexed="10"/>
        <rFont val="Calibri"/>
        <family val="2"/>
      </rPr>
      <t/>
    </r>
  </si>
  <si>
    <t>Adriana Magalhãese Carlos Azevedo (AREI Ilhas da Queimada Pequena e Queimada Grande/ICMBio), Edilson esteves (ESEC Tupinambás e Yeda Bataus (RAN/ICMBio)</t>
  </si>
  <si>
    <t>É preciso que os chefes da Ucs façam acompanhamento das ações voltadas para a reversão desse problema (Memo da CGESP/DIBIO), ações do Ministério Público.</t>
  </si>
  <si>
    <t>Falta sair a publicação do Termo de Referência para que seja feita a contratação da pessoa que irá consolidar os dados levantados até o momento (primários e secundários), complementar e finalizar o Plano de Manejo</t>
  </si>
  <si>
    <t>ESEC Tupinambás possui hoje 2 embarcações e 9 servidores.
 ARIE QPQG hj possui 1 embarcação, 3 viaturas e máquinas fotográficas, GPS bom, rádios de comunicação em embarcações,  2 analistas ambientais e uma estagiária</t>
  </si>
  <si>
    <t xml:space="preserve">Edilson Esteves e Marli penteado (ESEC Tupinambás/ ICMBio) </t>
  </si>
  <si>
    <r>
      <rPr>
        <b/>
        <sz val="11"/>
        <rFont val="Calibri"/>
        <family val="2"/>
      </rPr>
      <t>Ação concluída somente no final do PAN.</t>
    </r>
    <r>
      <rPr>
        <sz val="11"/>
        <rFont val="Calibri"/>
        <family val="2"/>
      </rPr>
      <t xml:space="preserve">
</t>
    </r>
    <r>
      <rPr>
        <b/>
        <sz val="11"/>
        <rFont val="Calibri"/>
        <family val="2"/>
      </rPr>
      <t>Na última monitoria:</t>
    </r>
    <r>
      <rPr>
        <sz val="11"/>
        <rFont val="Calibri"/>
        <family val="2"/>
      </rPr>
      <t xml:space="preserve"> Foi decidido, entre os participantes, fazer durante a monitoria um protocolo único voltado para o aspecto sanitário do acesso às  UCs (ESEC Tupiniquins e ARIE QPQG) (Ação 3.1) e a contenção de espécies exóticas invasoras (Ação 3.3). Em cima de um protocolo que a ARIE QPQG já vinha adotando, utilizando uma proposta de protocolo sanitário e de contenção de espécies invasoras elaborada pelo Bruno Kurtz (Jardim Botânico), foram analisados os protocolos do Instituo Butantan e do CEVAP, aprovando-se então um  "Protocolo sanitário de acesso às Ilhas e de contenção de espécies exóticas invasoras"</t>
    </r>
    <r>
      <rPr>
        <sz val="11"/>
        <color indexed="10"/>
        <rFont val="Calibri"/>
        <family val="2"/>
      </rPr>
      <t xml:space="preserve">
</t>
    </r>
  </si>
  <si>
    <r>
      <t xml:space="preserve"> </t>
    </r>
    <r>
      <rPr>
        <sz val="11"/>
        <rFont val="Calibri"/>
        <family val="2"/>
      </rPr>
      <t>"Protocolo sanitário de acesso às Ilhas e de contenção de espécies exóticas invasoras"</t>
    </r>
  </si>
  <si>
    <t>Protocolo sanitário de acesso às Ilhas e de contenção de espécies exóticas invasoras</t>
  </si>
  <si>
    <r>
      <rPr>
        <b/>
        <sz val="11"/>
        <rFont val="Calibri"/>
        <family val="2"/>
      </rPr>
      <t>Ação concluída somente no final do PAN.</t>
    </r>
    <r>
      <rPr>
        <sz val="11"/>
        <rFont val="Calibri"/>
        <family val="2"/>
      </rPr>
      <t xml:space="preserve">
Em 2014 o articulador da ação (Rogério Zacariotti) informou que os protocolos disponibilizados pelo CEVAP e Instituto Butantan foram repassados para os parceiros para proporem um redação únificada, mas que não obteve retorno.
</t>
    </r>
    <r>
      <rPr>
        <b/>
        <sz val="11"/>
        <rFont val="Calibri"/>
        <family val="2"/>
      </rPr>
      <t xml:space="preserve">Na última monitoria: </t>
    </r>
    <r>
      <rPr>
        <sz val="11"/>
        <rFont val="Calibri"/>
        <family val="2"/>
      </rPr>
      <t>Foi decidido, entre os participantes, fazer durante a monitoria um protocolo único voltado para o aspecto sanitário do acesso às  UCs (ESEC Tupiniquins e ARIE QPQG) (Ação 3.1) e a contenção de espécies exóticas invasoras (Ação 3.3). Em cima de um protocolo que a ARIE QPQG já vinha adotando, utilizando uma proposta de protocolo sanitário e de contenção de espécies invasoras elaborada pelo Bruno Kurtz (Jardim Botânico), foram analisados os protocolos do Instituo Butantan e do CEVAP, aprovando-se então um  "Protocolo sanitário de acesso às Ilhas e de contenção de espécies exóticas invasoras"</t>
    </r>
  </si>
  <si>
    <t>Como dependia das ações 3.1 e 3.3 que só foram finalizadas durante a última monitoria, esta ação não foi concluída</t>
  </si>
  <si>
    <t xml:space="preserve"> Edilson Esteves  e Marli Penteado (ESEC Tupinambás/ICMBio), Yeda Bataus (RAN/ICMBio) e Tadeu Domingues (Marinha do Brasil)</t>
  </si>
  <si>
    <t>Infelizmente a articuladora da ação não pode participar a monitoria e não encaminhou informações sobre estudos dessa natureza com anfíbios. Sabe-se apenas que registros de ocorrência foram tomados</t>
  </si>
  <si>
    <t xml:space="preserve"> 
</t>
  </si>
  <si>
    <t xml:space="preserve">Karina Kasperoviczus e Otávio Marques (Instituto Butantan), Yeda Bataus (RAN/ICMBio) </t>
  </si>
  <si>
    <r>
      <t xml:space="preserve">Em 01/09/2015, Yeda disponibilizou, por email, para edilson, Marli, Adriana e Carlos Azevedo, as planihas contendo uma filtragem do SISBIO referente à autorização concedidas de pesquisa científica sobre com répteis, anfíbio e aves, na ARIE QPQG, na ESEC Tupinambás e na Ilha dos Alcatrazes.
Vários estudos concluídos estão em fase de análise dos dados ou de redação dos artigos.
Marli recomenda continuar os estudos sobre a herpetofauna (lagartos e anfisbênia) das Ilhas Oratório e Paredão
</t>
    </r>
    <r>
      <rPr>
        <sz val="11"/>
        <color indexed="10"/>
        <rFont val="Calibri"/>
        <family val="2"/>
      </rPr>
      <t xml:space="preserve">
</t>
    </r>
  </si>
  <si>
    <t>Karina Kasperoviczus (Instituto Butantan) e Yeda Bataus (RAN/ICMBio)</t>
  </si>
  <si>
    <t>Não foi possível gerar produtos sobre o tema durante o ciclo do PAN, pois os dados estão em análise ou os pesquisadores estão aguardando a publicação</t>
  </si>
  <si>
    <t xml:space="preserve">
As trilhas já existem desde a monitoria passada, e no período ora monitorado as trilhas foram vistoradas pelas equipes das Ucs e passaram por manutenção.</t>
  </si>
  <si>
    <t xml:space="preserve">
 Adriana Magalhães (ARIE Ilhas da Queimada Pequena e Queimada Grande/ICMBio) e
 Edilson Esteves  (ESEC Tupinambás/ICMBio)</t>
  </si>
  <si>
    <t>Programa elaborado desde 2014</t>
  </si>
  <si>
    <t>O programa foi elaborado e implementado somente na ARIE QPQG.</t>
  </si>
  <si>
    <t xml:space="preserve"> Yeda Bataus (RAN/ICMBio), Edelcio Muscat (Projeto DACNIS), Karina Kasperoviczus  e Otávio Marques (Instituto Butantan)</t>
  </si>
  <si>
    <t>Durante o período da monitoria não houve publicação</t>
  </si>
  <si>
    <r>
      <rPr>
        <sz val="11"/>
        <rFont val="Calibri"/>
        <family val="2"/>
      </rPr>
      <t>Em relação à questão levantada na monitoria passada sobre o material arqueológico existente na Ilha dos Alcatrazes, Edilson informou que, em 2014, após a monitoria, ele e Marli foram pessoalmente ao IPHAN e discutiram a questão, e depois encaminharam um ofício para esse instituo, solicitando formalmente a delimitação dos sítios arqueológicos na ilha para que essa área seja evitada inclusive pelos pesquisadores de outras especialidades. No entanto, ainda não obtiveram resposta.</t>
    </r>
    <r>
      <rPr>
        <b/>
        <sz val="11"/>
        <rFont val="Calibri"/>
        <family val="2"/>
      </rPr>
      <t xml:space="preserve">
</t>
    </r>
    <r>
      <rPr>
        <sz val="11"/>
        <rFont val="Calibri"/>
        <family val="2"/>
      </rPr>
      <t xml:space="preserve">
</t>
    </r>
    <r>
      <rPr>
        <b/>
        <sz val="11"/>
        <rFont val="Calibri"/>
        <family val="2"/>
      </rPr>
      <t/>
    </r>
  </si>
  <si>
    <t xml:space="preserve"> Existem dois levantamentos florísticos para a Ilha dos Alcatrazes, compõe a proposta de Plano de Manejo (2014) que se encontra em revisão. E tem outro produto "
Realtório do Levantamento da vegetação e flora da ESEC Tupinambás e da Ilha dos Alcatrazes" sendo finalizado.</t>
  </si>
  <si>
    <t>Marli Penteado (ESEC Tupinambás/ICMBio), Vívian Uhlig e Yeda Bataus (RAN/ICMBio)</t>
  </si>
  <si>
    <t xml:space="preserve">segundo Marli é importante para a conservação das espécies alvo do PAN a continuidade da ação,   com mapeamento em imagem de satélite em escala compatível com nível de detalhamento necessário para espécies alvo (e outras possíveis espécies endêmicas da herpetofauna) 
</t>
  </si>
  <si>
    <t xml:space="preserve">Uma publicação com o mapeamento (dissertação da Adriana): “Caracterização das fisionomias vegetais da Ilha Queimada Grande, Área de Relevante Interesse Ecológico das Ilhas Queimada Grande e Queimada Pequena - Itanhaém/SP, como subsídio à elaboração do Plano de Manejo"
</t>
  </si>
  <si>
    <t xml:space="preserve"> Marli Penteado (ESEC Tupinambás/ICMBio), Yeda Bataus e Vívian Uhlig (RAN/ICMBio)</t>
  </si>
  <si>
    <t xml:space="preserve"> Faz-se necessário  fazer um maior detalhamento de campo para uma revisão da imagem, mais para ao PAN está feito.
Porém. rever esse percentual, considerando- se o " Realtório do Levantamento da vegetação e flora da ESEC Tupinambás e da Ilha dos Alcatrazes"</t>
  </si>
  <si>
    <t>Caracterização da fitofisionomia, mapa do zoneamento fitofisionômico e lista de espécies da Ilha dos Alcatrazes estão no Plano de Manejo da ESEC  Tupinambás que está sendo revisado e também consta do Realtório do Levantamento da vegetação e flora da ESEC Tupinambás e da Ilha dos Alcatrazes</t>
  </si>
  <si>
    <t>Na ESEC Tupinambás só teve estudo com anfíbios e na ARIE QPQG só com serpetnes</t>
  </si>
  <si>
    <t>Estação meterológica instalada na Ilha da Queimada Grande e na Ilha do Paredão ( ESEC Tupinambás)</t>
  </si>
  <si>
    <r>
      <t xml:space="preserve">Como de acordo como Decreto de criação da ESEC Tupinambás aparte terreste da Ilha dos Alcatrazes não faz parte da ESEC optou-se por instalar em outra ilha do Arquipélago dos Alcatrazes. </t>
    </r>
    <r>
      <rPr>
        <sz val="11"/>
        <rFont val="Calibri"/>
        <family val="2"/>
      </rPr>
      <t>Nas duas unidades as estações param de funcionar por algum momento e depois retornam a funcionar; na ESEC Tupinambás a direção do vento às vezes não é registrado (Edilson e Adriana)</t>
    </r>
  </si>
  <si>
    <t xml:space="preserve"> Aquele que necessitar dos dados coletados pelas estações meterológicas devem  solicitar, formalmente, à chefia das UCs . Estas, por sua vez, devem sistematizar esse dados (em planihas ou banco de dados semelhantes) de maneira que a consulta aos mesmos seja facilitada.
</t>
  </si>
  <si>
    <r>
      <rPr>
        <b/>
        <sz val="11"/>
        <rFont val="Calibri"/>
        <family val="2"/>
      </rPr>
      <t>Ação concluída</t>
    </r>
    <r>
      <rPr>
        <sz val="11"/>
        <rFont val="Calibri"/>
        <family val="2"/>
      </rPr>
      <t xml:space="preserve">
</t>
    </r>
    <r>
      <rPr>
        <b/>
        <sz val="11"/>
        <rFont val="Calibri"/>
        <family val="2"/>
      </rPr>
      <t xml:space="preserve">Ilha da Queimada Grande: </t>
    </r>
    <r>
      <rPr>
        <sz val="11"/>
        <rFont val="Calibri"/>
        <family val="2"/>
      </rPr>
      <t xml:space="preserve">Segundo Adriana, o estudo da bolsista PIBIC, Lígia Amarima, sobre monitoramente e estimativa do tamanho populacional de Bothrops insularis, sob orientação do Carlos Abrahão do RAN, foi concluído , com apresentação de relatório ao programa PIBIC/ARIEQPQG/ICMBio em agosto de 2015.
Segundo Yeda, </t>
    </r>
    <r>
      <rPr>
        <u/>
        <sz val="11"/>
        <rFont val="Calibri"/>
        <family val="2"/>
      </rPr>
      <t>no SISBIO,</t>
    </r>
    <r>
      <rPr>
        <sz val="11"/>
        <rFont val="Calibri"/>
        <family val="2"/>
      </rPr>
      <t xml:space="preserve"> existem até 31 agosto de 2015,  07 autorizações</t>
    </r>
    <r>
      <rPr>
        <u/>
        <sz val="11"/>
        <rFont val="Calibri"/>
        <family val="2"/>
      </rPr>
      <t xml:space="preserve"> concedidas para pesquisa científica em andamento com estudos sobre serpentes na Ilha Queimada Grande:</t>
    </r>
    <r>
      <rPr>
        <sz val="11"/>
        <rFont val="Calibri"/>
        <family val="2"/>
      </rPr>
      <t xml:space="preserve"> Ricardo Sawaya (14858-8) até 10/10/15; Rhaiza Gomes (49360-1) até 10/3/16;  Ricardo Dias (48445-1) até 01/08/17; Breno Damasceno (38116-4) até 31/12/2017; Karina Banci (45615-1) até 01/09/18, Otávio Marques (36450-2) até 05/15 e Rui Seabra (41307-2) até 15/06/19. 
</t>
    </r>
    <r>
      <rPr>
        <b/>
        <sz val="11"/>
        <rFont val="Calibri"/>
        <family val="2"/>
      </rPr>
      <t>Ilha dos Alcatrazes:</t>
    </r>
    <r>
      <rPr>
        <sz val="11"/>
        <rFont val="Calibri"/>
        <family val="2"/>
      </rPr>
      <t xml:space="preserve"> Segundo Karina, seu projeto de pós doc,  sobre estrutura e ecologia de B. alcatraz mesmo sem o finaciamento da FAPESP foi desenvolvido e concluído em 2015, e os dados encontram-se  em análises. Ainda segundo Karina, ela Cinthia Brasileiro e Ricardo Sawaya realizaram um estudo sobre herpetofauna em Alcatrazes, foi concluido, está em fase de análise.
SEgundo Otávio, foi encaminhado para a FAPESP em 2015 um novo projeto que inclui as espécies de serpentes insulares das Ilhas dos Alcatrazes e da Queimada Grande (de história natural) - está aguardando a aprovação.
Segundo Yeda, </t>
    </r>
    <r>
      <rPr>
        <u/>
        <sz val="11"/>
        <rFont val="Calibri"/>
        <family val="2"/>
      </rPr>
      <t xml:space="preserve">no SISBIO </t>
    </r>
    <r>
      <rPr>
        <sz val="11"/>
        <rFont val="Calibri"/>
        <family val="2"/>
      </rPr>
      <t xml:space="preserve">existem  até 31 agosto de 2015, 04 </t>
    </r>
    <r>
      <rPr>
        <u/>
        <sz val="11"/>
        <rFont val="Calibri"/>
        <family val="2"/>
      </rPr>
      <t>autorizações concedidas para pesquisa científica  em andamento sobre serpentes na Ilha dos Alcatrazes</t>
    </r>
    <r>
      <rPr>
        <sz val="11"/>
        <rFont val="Calibri"/>
        <family val="2"/>
      </rPr>
      <t xml:space="preserve">: Ricardo Sawaya (14858-8) até 10/10/14; Edelcio Muscat (30268-7) até 22/4/17,  Karina Banci (45615-1) até 01/9/18 e Otávio Marques (36450-3) até 09/16
</t>
    </r>
    <r>
      <rPr>
        <sz val="11"/>
        <rFont val="Calibri"/>
        <family val="2"/>
      </rPr>
      <t xml:space="preserve">
</t>
    </r>
    <r>
      <rPr>
        <b/>
        <sz val="11"/>
        <color indexed="10"/>
        <rFont val="Calibri"/>
        <family val="2"/>
      </rPr>
      <t xml:space="preserve">
</t>
    </r>
    <r>
      <rPr>
        <sz val="11"/>
        <rFont val="Calibri"/>
        <family val="2"/>
      </rPr>
      <t/>
    </r>
  </si>
  <si>
    <t xml:space="preserve">Ainda não há reprodução em cativeiro para Cycloranphus eleutherodactylus (aparentada da nova espécie alvo C. faustoi. Os indivíduos que vinham sendo mantidos pelo ZooSP vieram a óbito e a causa está sendo investigada. Será necessário coletar novos indivíduos para dar seguimento aos estudos de manejo ex situ e consequentemente de elaboração do protocolo.  
</t>
  </si>
  <si>
    <t>Cybele Lisboa (Zoológico de São Paulo) e Yeda Bataus (RAN/ICMBio)</t>
  </si>
  <si>
    <r>
      <t xml:space="preserve">Embora após reunião com a COPAN em julho de 2013, tenha ficado definido que, no momento, NÃO serão propostos programas de cativeiro para as espécies Cycloramphus faustoi e Scinax peixotoi, os estudos pilotos com as espécis aparentadas serão mantidos, pois no futuro pode ser conveniente um programa de cativeiro para essas outras espécies alvo.
</t>
    </r>
    <r>
      <rPr>
        <sz val="11"/>
        <rFont val="Calibri"/>
        <family val="2"/>
      </rPr>
      <t/>
    </r>
  </si>
  <si>
    <t>Somente no final de 2014, iniciou-se o plantel piloto de Bothrops alcaraz no Instituto Butantan</t>
  </si>
  <si>
    <t>População ex situ víável para Bothrops insularis no Instituto Butantan e no Instituto Vital Brazil</t>
  </si>
  <si>
    <t>Criação ex situ piloto de Scinax perpusillus (aparentada de S. alcatraz e  S. peixotoi) estabelecida em 2011, no ZOO SP</t>
  </si>
  <si>
    <r>
      <t xml:space="preserve">População </t>
    </r>
    <r>
      <rPr>
        <i/>
        <sz val="11"/>
        <color indexed="8"/>
        <rFont val="Calibri"/>
        <family val="2"/>
      </rPr>
      <t>ex situ</t>
    </r>
    <r>
      <rPr>
        <sz val="11"/>
        <color theme="1"/>
        <rFont val="Calibri"/>
        <family val="2"/>
        <scheme val="minor"/>
      </rPr>
      <t xml:space="preserve"> piloto para Scinax alcatraz estabelecida no ZOO SP 
</t>
    </r>
  </si>
  <si>
    <t xml:space="preserve">Ainda não há população ex situ para   Scinax peixotoi e  Cycloramphus faustoi (não houve coleta e ainda depende das ações 7.1 e 7.2).
</t>
  </si>
  <si>
    <t xml:space="preserve">Faz-se necessário a conclusão da revisão da IN 22/2012 para manejo ex situ, de maneira que se defina de que forma se enquadrará o manejo ex situ para  Scinax alcatraz, É preciso que a revisão da IN 169/08 também seja concluída para que as instituições participantes do programa tenham seus criadouros  regularizado junto ao órgão ambiental
 Este tema foi debatido durante a terceira monitoria as sugestões foram registradas no relatório da monitoria e foram encaminhadas à COPAN, mas até agora nehum dessas INs teve sua revisão concluída 
</t>
  </si>
  <si>
    <t>Yeda Bataus (RAN/ICMBio) e  Cybele Lisboa (Zoológico de SãoPaulo)</t>
  </si>
  <si>
    <t xml:space="preserve">No final de 2013 o programa de conservacao ex situ de S. alcatraz, no âmbito do ZOO SP foi certificado pelo comitê de conservacao da ALPZA (Associacion Latinoamericana de Parques Zoologicos e Acuarios),
Segundo Cybele são necessários estudos para verificar a viabilidade desta população no ZOO. Há um estudo sendo realizado (iniciado em 2013) por Renata Vaz (mestrado) sobre a microbiota bacteriana da pele de S. alcatraz.
Se de fato houver possíbilidade de se instalar um programa nacional, é importante que mais instituições façam parte, para que se possa garantir a viabilidade/variabilidade genética da população cativa.
Anibal do IVB disse que a UNIRIO teria interesse de fazer estudos como este com anfíbios.
</t>
  </si>
  <si>
    <r>
      <t xml:space="preserve">Listagem de espécies exótivas invasoras e mapeamento para a Ilha dos Alcatrazes e um outro levantamento em fase de conclusão " Estação Ecológica de Tupinambás e Ilha dos Alcatrazes - vegetação e flora"
</t>
    </r>
    <r>
      <rPr>
        <sz val="11"/>
        <rFont val="Calibri"/>
        <family val="2"/>
      </rPr>
      <t>“Caracterização das fisionomias vegetais da Ilha Queimada Grande, Área de Relevante Interesse Ecológico das Ilhas Queimada Grande e Queimada Pequena - Itanhaém/SP, como subsídio à elaboração do Plano de Manejo"</t>
    </r>
  </si>
  <si>
    <r>
      <rPr>
        <b/>
        <sz val="11"/>
        <rFont val="Calibri"/>
        <family val="2"/>
      </rPr>
      <t>Ação não concluída, mas iniciada.</t>
    </r>
    <r>
      <rPr>
        <sz val="11"/>
        <rFont val="Calibri"/>
        <family val="2"/>
      </rPr>
      <t xml:space="preserve">
Segundo Yeda desde a monitoria passada já havia população ex situ viável de Scinax alcatraz no Zoo/SP, com possibilidade de  reprodução sempre que houver necessidade.
</t>
    </r>
    <r>
      <rPr>
        <b/>
        <sz val="11"/>
        <rFont val="Calibri"/>
        <family val="2"/>
      </rPr>
      <t>Na última monitoria:</t>
    </r>
    <r>
      <rPr>
        <sz val="11"/>
        <rFont val="Calibri"/>
        <family val="2"/>
      </rPr>
      <t xml:space="preserve">  Segundo Cybele, a população ex situ de Scinax alcatraz continua estável, com poucos óbitos e reprodução constante. No segundo semestre de 2015, o laboratório de manutenção da espécie do ZooSP será apresentado ao público por meio de visores, sendo implantada uma comunicação visual para divulgação da problemática da espécie e conscientização dos visitantes. </t>
    </r>
    <r>
      <rPr>
        <b/>
        <sz val="11"/>
        <rFont val="Calibri"/>
        <family val="2"/>
      </rPr>
      <t>O plantel atual é de 13 espéciemes coletados na natureza e 132 nascidos em cativeiro.</t>
    </r>
    <r>
      <rPr>
        <sz val="11"/>
        <rFont val="Calibri"/>
        <family val="2"/>
      </rPr>
      <t xml:space="preserve">
Scinax peixotoi: ainda não há projeto piloto ex situ porque há muito tempo não há registro da espécie.
Cycloramphus faustoi: também ainda não tem projto piloto porque depende ainda de conhecimento prévio de manejo com espécies aparentada (ação  7.1). 
</t>
    </r>
  </si>
  <si>
    <r>
      <rPr>
        <b/>
        <sz val="11"/>
        <rFont val="Calibri"/>
        <family val="2"/>
      </rPr>
      <t>Ação não concluída, mas iniciada.</t>
    </r>
    <r>
      <rPr>
        <sz val="11"/>
        <rFont val="Calibri"/>
        <family val="2"/>
      </rPr>
      <t xml:space="preserve">
Segundo Yeda somente o ZOO SP tem um plantel viável estabelecido para Scinax alcatraz. Não foi estimulada formação de novas populações em diferentes instituições, pois as IN/ICMBio 22/12, que trata dos programas de criação ex situ voltados para conservação de espécies ameaçadas e a IN/IBAMA 169/08, que normatiza as categorias de uso e manejo da fauna silvestre em cativiero, ainda estão em revisão.</t>
    </r>
    <r>
      <rPr>
        <sz val="11"/>
        <rFont val="Calibri"/>
        <family val="2"/>
      </rPr>
      <t xml:space="preserve">
</t>
    </r>
    <r>
      <rPr>
        <b/>
        <sz val="11"/>
        <rFont val="Calibri"/>
        <family val="2"/>
      </rPr>
      <t>Na última monitoria:</t>
    </r>
    <r>
      <rPr>
        <sz val="11"/>
        <rFont val="Calibri"/>
        <family val="2"/>
      </rPr>
      <t xml:space="preserve">  Segundo Cybele os estudos sobre a viabilidade da população ex situ de Scinax alcatraz, do Zoo/SP continuam em andamento, trata-se do mestrado da Renata Vaz, "Efeitos de ambientes artificiais no perfil de comunidades microbianas cutâneas de anfíbios e as implicações desses efeitos para a conservação de espécies" (SISBIO nº. 38518) está em fase final e o estudo sobre a microbiota bacteriana da pele será encerrado</t>
    </r>
    <r>
      <rPr>
        <b/>
        <sz val="11"/>
        <rFont val="Calibri"/>
        <family val="2"/>
      </rPr>
      <t xml:space="preserve">. </t>
    </r>
    <r>
      <rPr>
        <sz val="11"/>
        <rFont val="Calibri"/>
        <family val="2"/>
      </rPr>
      <t>Será dado início a um novo estudo em relação ao desempenho locomotor da população cativa (projeto de mestrado da Cybele), com autorização SISBIO 45822.</t>
    </r>
  </si>
  <si>
    <t xml:space="preserve">25 professores da rede municipal de São Sebastião foram capacitados pela equipe da ESEC Tupinambás </t>
  </si>
  <si>
    <t>ARIE QPQG: Segundo Adriana, não houve tempo hábil para executar esta demanda dentro do período monitorado, pois mesmo sendo ação conjunta tem que haver esforço da Unidade
ESEC Tupinambás: Edilson ressalta que esta atividade (capacitação/excursões) depende de colaborações e parcerias devido ao alto custo da logística.</t>
  </si>
  <si>
    <t>Adriana Magalhães (AREI Ilhas da Queimada Pequena e Queimada Grande/ICMBio); Edilson Esteves (ESEC Tupinambás/ICMBio) e Yeda Bataus (RAN/ICMBio)</t>
  </si>
  <si>
    <r>
      <t xml:space="preserve"> </t>
    </r>
    <r>
      <rPr>
        <sz val="11"/>
        <rFont val="Calibri"/>
        <family val="2"/>
      </rPr>
      <t>Durante a última monitoria Adriana repassou para o Edilson o modelo que a ARIE QPQG adotou para servir de base para a ESEC Tupinambás.</t>
    </r>
  </si>
  <si>
    <t>Adriana Magalhães (AREI Ilhas da Queimada Pequena e Queimada Grande/ICMBio), Edilson Esteves (ESEC Tupinambás) e Yeda Bataus (RAN/ICMBio)</t>
  </si>
  <si>
    <t>Carlos Azevedo (AREI Ilhas da Queimada Pequena e Queimada Grande/ICMBio); Marli Penteado (ESEC Tupinambás/ICMBio)</t>
  </si>
  <si>
    <t>O site da ARIE QPQG não é prioridade para a CTI/ICMBio e não dispõe de recursos externos para construir e manter um site em plataforma paga.  A última informação repassada pela Cotec, é de que novos links para páginas das Unidades aguardam a reformulação de normas de comunicação do ICMBio.</t>
  </si>
  <si>
    <t xml:space="preserve">
"Jararaca sim, com muito orgulho" (Autores: Jussara Goyano e Otávio Marques) está pronto e será publicado em 2015. Assim que for publicado serão encaminhados alguns exemplares da a ARIE QPQG e ao RAN.</t>
  </si>
  <si>
    <r>
      <rPr>
        <b/>
        <sz val="11"/>
        <color indexed="8"/>
        <rFont val="Calibri"/>
        <family val="2"/>
      </rPr>
      <t xml:space="preserve">Para o Arquipélago do Alcatrazes: </t>
    </r>
    <r>
      <rPr>
        <sz val="11"/>
        <color theme="1"/>
        <rFont val="Calibri"/>
        <family val="2"/>
        <scheme val="minor"/>
      </rPr>
      <t>1) O Ibama ainda não deu parecer sobre o PRAD elaborado (em 2013) pela empresa contratada pela Marinha; 2) Não houve a  reunião para realização de ajustes e alinhamento da implementaçao desse PRAD.</t>
    </r>
    <r>
      <rPr>
        <b/>
        <sz val="11"/>
        <color indexed="8"/>
        <rFont val="Calibri"/>
        <family val="2"/>
      </rPr>
      <t xml:space="preserve"> Para a ARIE Ilhas da Queimada Pequena e Queimada Grande: </t>
    </r>
    <r>
      <rPr>
        <sz val="11"/>
        <color theme="1"/>
        <rFont val="Calibri"/>
        <family val="2"/>
        <scheme val="minor"/>
      </rPr>
      <t>Não haverá tempo hábil para elaboração e implementação de um PRAD, dentro do ciclo do PAN.</t>
    </r>
    <r>
      <rPr>
        <sz val="11"/>
        <rFont val="Calibri"/>
        <family val="2"/>
      </rPr>
      <t xml:space="preserve"> E não se tem notícias se de fato a tese de doutorado será realiza ou não.</t>
    </r>
  </si>
  <si>
    <t>Embora PRAD diga respeito à recuperação, o que se quer nas Ucs é restauração (uso de espécies nativas) . Deixar isso claro nos termos de referência dos projetos. OBS: A Lei 9.9985 de 18/07/2000, no artigo 2º.,  define  a RECUPERAÇÃO como a “restituição de um ecossitema ou de uma população silvestre degrada a uma condição não degradada, que pode ser diferente de sua condição original”. Na mesma lei, RESTAURAÇÃO é definida como sendo a “ restituição de um ecossistema ou de uma população silvestre degradada o mais próximo possível da sua condição original”
Tanto na ESEC quanto na ARIE será feito Restauração Ecológica. (Carlos Azevedo e Edilson)
Tendo em vista que a autorização do Tiago Pila temprazo de renovação/entrga de relatório em 10/2015, é importante que os parecerista da ARIE QPQG acompanhem o relatório ou mesmo entrem em contato com o pesquisador.</t>
  </si>
  <si>
    <t>ARIE QPQG: 100% das marinas dos municípios de Itanhaém e de Peruíbe foram informadas</t>
  </si>
  <si>
    <t>Marli Penteado ( ESEC Tupinambás/ ICMBio),  Adriana Magalhães  (AREI Ilhas da Queimada Pequena e Queimada Grande/ICMBio), Yeda Bataus (RAN/ICMBio)</t>
  </si>
  <si>
    <t xml:space="preserve">Desde 2011 até a 3ª. monimas não houve avanço na ação, está parada sem recursos e precisando inclusive de uma revisão da proposta, pois já faz muito tempo que foi elaborada.
</t>
  </si>
  <si>
    <t>Yeda Bataus (RAN/ICMBio) e Tadeu Domingues (Marinha do Brasil)</t>
  </si>
  <si>
    <t xml:space="preserve">Tadeu Domingues (Marinha do Brasil), Edilson Esteves (ESEC Tupinambás/ICMBio), Yeda Bataus (RAN/ICMBio) </t>
  </si>
  <si>
    <r>
      <rPr>
        <b/>
        <sz val="11"/>
        <rFont val="Calibri"/>
        <family val="2"/>
      </rPr>
      <t>Ação concluída</t>
    </r>
    <r>
      <rPr>
        <sz val="11"/>
        <rFont val="Calibri"/>
        <family val="2"/>
      </rPr>
      <t xml:space="preserve">
Segundo Yeda,  esta ação já estava concluída desde a 1ª. Monitoria (2011), e até a última monitoria a maioria dos itens do termo estam sendo cumpridos.
</t>
    </r>
    <r>
      <rPr>
        <sz val="11"/>
        <color indexed="10"/>
        <rFont val="Calibri"/>
        <family val="2"/>
      </rPr>
      <t/>
    </r>
  </si>
  <si>
    <t xml:space="preserve">Duas alternativas:  calibragem virtual e calibragem feita na Ilha da Sapata juntamente com os tiros  </t>
  </si>
  <si>
    <t xml:space="preserve">Kelen Leite( ESEC Tupinambás/ ICMBio) e Yeda Bataus (RAN/ICMBio) </t>
  </si>
  <si>
    <t>Placa instalada somente na Ilha da Queimada Grande</t>
  </si>
  <si>
    <t>Edilson Esteves (ESEC Tupinambás/ICMBio), Yeda Bataus (RAN/ICMBio), Adriana Magalhães e Carlos Azevedo (AREI Ilhas da Queimada Pequena e Queimada Grande/ICMBio)</t>
  </si>
  <si>
    <r>
      <rPr>
        <b/>
        <sz val="11"/>
        <rFont val="Calibri"/>
        <family val="2"/>
      </rPr>
      <t>Ação concluída.</t>
    </r>
    <r>
      <rPr>
        <sz val="11"/>
        <rFont val="Calibri"/>
        <family val="2"/>
      </rPr>
      <t xml:space="preserve">
</t>
    </r>
    <r>
      <rPr>
        <b/>
        <sz val="11"/>
        <rFont val="Calibri"/>
        <family val="2"/>
      </rPr>
      <t>Na 1ª monitoria (2011),</t>
    </r>
    <r>
      <rPr>
        <sz val="11"/>
        <rFont val="Calibri"/>
        <family val="2"/>
      </rPr>
      <t xml:space="preserve"> foi relatado por Carlos Abrahão, que em</t>
    </r>
    <r>
      <rPr>
        <b/>
        <sz val="11"/>
        <rFont val="Calibri"/>
        <family val="2"/>
      </rPr>
      <t xml:space="preserve"> 2010 foram compradas 7 câmeras trap (3 digitais e 4 analógicas) </t>
    </r>
    <r>
      <rPr>
        <sz val="11"/>
        <rFont val="Calibri"/>
        <family val="2"/>
      </rPr>
      <t xml:space="preserve">com recursos de um projeto aprovado pela DIBIO, que no segundo semestre de 2011 seriam instaladas nas ilhas dos Alcatrazes e da Queimada Grande.
</t>
    </r>
    <r>
      <rPr>
        <b/>
        <sz val="11"/>
        <rFont val="Calibri"/>
        <family val="2"/>
      </rPr>
      <t>Na 2ª. monitoria (2013)</t>
    </r>
    <r>
      <rPr>
        <sz val="11"/>
        <rFont val="Calibri"/>
        <family val="2"/>
      </rPr>
      <t xml:space="preserve">, Na </t>
    </r>
    <r>
      <rPr>
        <b/>
        <sz val="11"/>
        <rFont val="Calibri"/>
        <family val="2"/>
      </rPr>
      <t>ilha da Queimada Grande</t>
    </r>
    <r>
      <rPr>
        <sz val="11"/>
        <rFont val="Calibri"/>
        <family val="2"/>
      </rPr>
      <t>:</t>
    </r>
    <r>
      <rPr>
        <b/>
        <sz val="11"/>
        <rFont val="Calibri"/>
        <family val="2"/>
      </rPr>
      <t xml:space="preserve"> em 2011 foram instaladas 5 câmeras,</t>
    </r>
    <r>
      <rPr>
        <sz val="11"/>
        <rFont val="Calibri"/>
        <family val="2"/>
      </rPr>
      <t xml:space="preserve"> em 2012 , </t>
    </r>
    <r>
      <rPr>
        <b/>
        <sz val="11"/>
        <rFont val="Calibri"/>
        <family val="2"/>
      </rPr>
      <t>duas câmeras foram retirada</t>
    </r>
    <r>
      <rPr>
        <sz val="11"/>
        <rFont val="Calibri"/>
        <family val="2"/>
      </rPr>
      <t>s, e segundo Sr. Wilson Lima, então chefe da ARIE QPQG, essas câmeras</t>
    </r>
    <r>
      <rPr>
        <b/>
        <sz val="11"/>
        <rFont val="Calibri"/>
        <family val="2"/>
      </rPr>
      <t xml:space="preserve"> foram para a ESEC Tupinambás.</t>
    </r>
    <r>
      <rPr>
        <sz val="11"/>
        <rFont val="Calibri"/>
        <family val="2"/>
      </rPr>
      <t xml:space="preserve"> Todavia, segundo a Chefe da ESEC, no período dessa monitoria, Sra. Kelen Leite, na unidade </t>
    </r>
    <r>
      <rPr>
        <b/>
        <sz val="11"/>
        <rFont val="Calibri"/>
        <family val="2"/>
      </rPr>
      <t>só há uma câmera</t>
    </r>
    <r>
      <rPr>
        <sz val="11"/>
        <rFont val="Calibri"/>
        <family val="2"/>
      </rPr>
      <t xml:space="preserve"> que </t>
    </r>
    <r>
      <rPr>
        <b/>
        <sz val="11"/>
        <rFont val="Calibri"/>
        <family val="2"/>
      </rPr>
      <t>não está instalada na Ilha dos Alcatrazes.</t>
    </r>
    <r>
      <rPr>
        <sz val="11"/>
        <rFont val="Calibri"/>
        <family val="2"/>
      </rPr>
      <t xml:space="preserve"> Foi recomendado que os Chefes das UCs tenham os pontos de colocação das câmeras em campo, georreferenciados, e que fossem verificado o paradeiro das câmeras, assim com, suas condições de uso. E também, que na medida do possível, fizessem o monitoramento dos registros.
</t>
    </r>
    <r>
      <rPr>
        <b/>
        <sz val="11"/>
        <rFont val="Calibri"/>
        <family val="2"/>
      </rPr>
      <t>Na 3ª. monitoria (2014)</t>
    </r>
    <r>
      <rPr>
        <sz val="11"/>
        <rFont val="Calibri"/>
        <family val="2"/>
      </rPr>
      <t>.</t>
    </r>
    <r>
      <rPr>
        <b/>
        <sz val="11"/>
        <rFont val="Calibri"/>
        <family val="2"/>
      </rPr>
      <t xml:space="preserve"> a ARIE QPQG</t>
    </r>
    <r>
      <rPr>
        <sz val="11"/>
        <rFont val="Calibri"/>
        <family val="2"/>
      </rPr>
      <t xml:space="preserve"> dispunha de </t>
    </r>
    <r>
      <rPr>
        <b/>
        <sz val="11"/>
        <rFont val="Calibri"/>
        <family val="2"/>
      </rPr>
      <t xml:space="preserve">6 câmeras, </t>
    </r>
    <r>
      <rPr>
        <sz val="11"/>
        <rFont val="Calibri"/>
        <family val="2"/>
      </rPr>
      <t xml:space="preserve">no entanto 3 foram encaminhadas para o fabricante pois apresentaram defeito. Durante o período de monitoria não houve regisro de nenhuma pessoa não autorizada na ilha. Os representantes </t>
    </r>
    <r>
      <rPr>
        <b/>
        <sz val="11"/>
        <rFont val="Calibri"/>
        <family val="2"/>
      </rPr>
      <t>da  ESEC Tupinambá</t>
    </r>
    <r>
      <rPr>
        <sz val="11"/>
        <rFont val="Calibri"/>
        <family val="2"/>
      </rPr>
      <t xml:space="preserve"> entendem que</t>
    </r>
    <r>
      <rPr>
        <b/>
        <sz val="11"/>
        <rFont val="Calibri"/>
        <family val="2"/>
      </rPr>
      <t xml:space="preserve"> não há necessidade</t>
    </r>
    <r>
      <rPr>
        <sz val="11"/>
        <rFont val="Calibri"/>
        <family val="2"/>
      </rPr>
      <t xml:space="preserve"> de instalação de armadilhas fotográficas </t>
    </r>
    <r>
      <rPr>
        <b/>
        <sz val="11"/>
        <rFont val="Calibri"/>
        <family val="2"/>
      </rPr>
      <t>na Ilha dos Acatrazes</t>
    </r>
    <r>
      <rPr>
        <sz val="11"/>
        <rFont val="Calibri"/>
        <family val="2"/>
      </rPr>
      <t xml:space="preserve"> uma vez que há mais de 3 anos não há indícios ou ocorrência de desembarque ilegal na ilha. Por esse montivo, </t>
    </r>
    <r>
      <rPr>
        <b/>
        <sz val="11"/>
        <rFont val="Calibri"/>
        <family val="2"/>
      </rPr>
      <t>foi sugerido a retivada dessa ilha no texto original desta ação.</t>
    </r>
    <r>
      <rPr>
        <sz val="11"/>
        <rFont val="Calibri"/>
        <family val="2"/>
      </rPr>
      <t xml:space="preserve">
</t>
    </r>
    <r>
      <rPr>
        <b/>
        <sz val="11"/>
        <rFont val="Calibri"/>
        <family val="2"/>
      </rPr>
      <t xml:space="preserve">última monitoria (2015): </t>
    </r>
    <r>
      <rPr>
        <sz val="11"/>
        <rFont val="Calibri"/>
        <family val="2"/>
      </rPr>
      <t xml:space="preserve">Segundo Carlos Azevedo, atual Chefe da ARIE QPQG, informou que </t>
    </r>
    <r>
      <rPr>
        <b/>
        <sz val="11"/>
        <rFont val="Calibri"/>
        <family val="2"/>
      </rPr>
      <t xml:space="preserve"> na Ilha da Queimada Grande a</t>
    </r>
    <r>
      <rPr>
        <sz val="11"/>
        <rFont val="Calibri"/>
        <family val="2"/>
      </rPr>
      <t xml:space="preserve"> cada expedição (pelo menos duas ao mês, qdo as condições climáticas estão favoráveis) é feita a troca de armadilhas, com novas pilhas e filmes, ou baterias carregadas. A posição das armadilhas na ilha está georreferenciada. Após o recolhimento das armadilhas que estão na ilha atualmente, será elaborado um relatório para a coordenação do PAN. O atual Chefe da</t>
    </r>
    <r>
      <rPr>
        <b/>
        <sz val="11"/>
        <rFont val="Calibri"/>
        <family val="2"/>
      </rPr>
      <t xml:space="preserve"> ESEC Tupinambás, </t>
    </r>
    <r>
      <rPr>
        <sz val="11"/>
        <rFont val="Calibri"/>
        <family val="2"/>
      </rPr>
      <t xml:space="preserve">Sr. Edilson Esteves, informou que na UC </t>
    </r>
    <r>
      <rPr>
        <b/>
        <sz val="11"/>
        <rFont val="Calibri"/>
        <family val="2"/>
      </rPr>
      <t>tem uma câmera fotográfica no escritório sem uso</t>
    </r>
    <r>
      <rPr>
        <sz val="11"/>
        <rFont val="Calibri"/>
        <family val="2"/>
      </rPr>
      <t>.
Segundo Yeda, no RAN há cópias dos termos de responsabilidade (TR) entregues às UCs. Na ESEC Tupinambás o TR foi assinado em 2011 pela Chefe, na época, Kelen Leite, referente à uma câmera Olympus. Na ARIE QPQG o TR foi assinado, em 2013, pelo ainda Chefe, Carlos Azevedo,  correspondendo à 2 câmeras digitais Sony e 4 câmeras Olympus.</t>
    </r>
  </si>
  <si>
    <r>
      <rPr>
        <b/>
        <sz val="11"/>
        <rFont val="Calibri"/>
        <family val="2"/>
      </rPr>
      <t>Ação não concluída, mas iniciada.</t>
    </r>
    <r>
      <rPr>
        <sz val="11"/>
        <rFont val="Calibri"/>
        <family val="2"/>
      </rPr>
      <t xml:space="preserve">
</t>
    </r>
    <r>
      <rPr>
        <b/>
        <sz val="11"/>
        <rFont val="Calibri"/>
        <family val="2"/>
      </rPr>
      <t>Ilha dos Alcatrazes:</t>
    </r>
    <r>
      <rPr>
        <sz val="11"/>
        <rFont val="Calibri"/>
        <family val="2"/>
      </rPr>
      <t xml:space="preserve"> Segundo Edilson, não houve atualização do banco de dados sobre ilícitos no período da monitoria. Todavia, outros bancos estão sendo criados, como para ações de fiscalização, educação ambiental, licenciamento etc.
</t>
    </r>
    <r>
      <rPr>
        <b/>
        <sz val="11"/>
        <rFont val="Calibri"/>
        <family val="2"/>
      </rPr>
      <t>Ilha da Queimada Grande:</t>
    </r>
    <r>
      <rPr>
        <sz val="11"/>
        <rFont val="Calibri"/>
        <family val="2"/>
      </rPr>
      <t xml:space="preserve"> Segundo Adriana, na ARIE QPQG  ainda não há um banco de dados sobre registro de ilícitos.
</t>
    </r>
    <r>
      <rPr>
        <sz val="11"/>
        <color indexed="10"/>
        <rFont val="Calibri"/>
        <family val="2"/>
      </rPr>
      <t/>
    </r>
  </si>
  <si>
    <r>
      <t xml:space="preserve">Ação concluída  
</t>
    </r>
    <r>
      <rPr>
        <sz val="11"/>
        <color theme="1"/>
        <rFont val="Calibri"/>
        <family val="2"/>
        <scheme val="minor"/>
      </rPr>
      <t>Segundo Yeda a ação está concluída desde a 1ª monitoria</t>
    </r>
  </si>
  <si>
    <t xml:space="preserve">Estudos para a recategorização e ampliação finalizados </t>
  </si>
  <si>
    <t>O Grupo de Trabalho já está instituído e atuando</t>
  </si>
  <si>
    <r>
      <rPr>
        <b/>
        <sz val="11"/>
        <rFont val="Calibri"/>
        <family val="2"/>
      </rPr>
      <t>Ação não concluída, mas iniciada</t>
    </r>
    <r>
      <rPr>
        <sz val="11"/>
        <rFont val="Calibri"/>
        <family val="2"/>
      </rPr>
      <t xml:space="preserve">
Na monitoria passada, segundo Kelen Leite, tinha-se que até aquele momento foram elaborados:  Diagnóstico Ambiental , diagnóstico socioeconômico participativo, planejamento participativo, Zoneamento, proposta de zona de amortecimento, proposta de estratégia de gestão. Mas que era preciso que a  Coordenação de elaboração e revisão de plano de manejo - COMAM designasse um ponto focal na UC para sistematizar as infromações da unidade. 
</t>
    </r>
    <r>
      <rPr>
        <b/>
        <sz val="11"/>
        <rFont val="Calibri"/>
        <family val="2"/>
      </rPr>
      <t>última monitoria:</t>
    </r>
    <r>
      <rPr>
        <sz val="11"/>
        <rFont val="Calibri"/>
        <family val="2"/>
      </rPr>
      <t xml:space="preserve"> Segundo Edilson, a ESEC aguarda a publicação de Termo de Referência (TR) para contratação de consultoria que ficará responsável por consolidar os dados levantados até o momento (primários e secundários), complementar e finalizar o Plano de Manejo,  falta apenas a publicação do TR, pois há o dinheiro para a contratação.  
</t>
    </r>
  </si>
  <si>
    <r>
      <rPr>
        <b/>
        <sz val="11"/>
        <rFont val="Calibri"/>
        <family val="2"/>
      </rPr>
      <t xml:space="preserve">Ação concluída </t>
    </r>
    <r>
      <rPr>
        <sz val="11"/>
        <rFont val="Calibri"/>
        <family val="2"/>
      </rPr>
      <t xml:space="preserve">
A  ARIE QPQG: Segundo Adriana a ARIE tem 2 analistas ambientais, durante o período da monitoria conseguiu uma estagiária bolsista PIBIC e alguns equipamento (GPS, máquina fotográfica profissional, equipamentos de segurança adequados como ganchos, "bengalas de apoio",  rádios comunicadores ( doados pela Discovery) e motor gerador.
A ESEC Tupinambás: Segundo o Edilson, </t>
    </r>
    <r>
      <rPr>
        <sz val="11"/>
        <rFont val="Calibri"/>
        <family val="2"/>
      </rPr>
      <t xml:space="preserve"> foi solicitado uma nova máquina fotográfica (com configurações melhores) e  veículo novo.  A embarcação da UC foi reformada,  foi recuperada a carreta para embarcações maiores que estava cedida para o Ibama (que facilita a manutenção das embarcações),  foi adquirida nova carreta. A UC conta com 8 analistas e 1 técnico ambiental;</t>
    </r>
  </si>
  <si>
    <r>
      <rPr>
        <b/>
        <sz val="11"/>
        <rFont val="Calibri"/>
        <family val="2"/>
      </rPr>
      <t>Ação não concluída, mas iniciada</t>
    </r>
    <r>
      <rPr>
        <sz val="11"/>
        <rFont val="Calibri"/>
        <family val="2"/>
      </rPr>
      <t xml:space="preserve">
O recurso para a aquisição foi destinado para a ESEC em 2013 pelo comitê de compensação ambiental, foi firmado o termo de compromisso com o empreendedor (Embraporte). A atual regra é que o empreendedor adquira diretamente o bem e depois repasse para a UC, mas para isso precisa do termo de referência da embarcação.</t>
    </r>
    <r>
      <rPr>
        <sz val="11"/>
        <rFont val="Calibri"/>
        <family val="2"/>
      </rPr>
      <t xml:space="preserve"> 
</t>
    </r>
    <r>
      <rPr>
        <b/>
        <sz val="11"/>
        <rFont val="Calibri"/>
        <family val="2"/>
      </rPr>
      <t>Última monitoria</t>
    </r>
    <r>
      <rPr>
        <sz val="11"/>
        <rFont val="Calibri"/>
        <family val="2"/>
      </rPr>
      <t>: Segundo Edilson a Esec ainda não encaminhou para a Cocam o Termo de Referência, tendo em vista que ainda estão verificando o modelo de embarcação mais adequado. Ele e Marli manifestaram preocupação com o custeio de manutenção do barco  e  da tripulação.</t>
    </r>
    <r>
      <rPr>
        <sz val="11"/>
        <rFont val="Calibri"/>
        <family val="2"/>
      </rPr>
      <t xml:space="preserve">
 </t>
    </r>
  </si>
  <si>
    <r>
      <rPr>
        <b/>
        <sz val="11"/>
        <rFont val="Calibri"/>
        <family val="2"/>
      </rPr>
      <t>Ação concluída</t>
    </r>
    <r>
      <rPr>
        <sz val="11"/>
        <rFont val="Calibri"/>
        <family val="2"/>
      </rPr>
      <t xml:space="preserve">
</t>
    </r>
    <r>
      <rPr>
        <b/>
        <sz val="11"/>
        <rFont val="Calibri"/>
        <family val="2"/>
      </rPr>
      <t>Anfìbios:</t>
    </r>
    <r>
      <rPr>
        <sz val="11"/>
        <rFont val="Calibri"/>
        <family val="2"/>
      </rPr>
      <t xml:space="preserve"> na monitoria passada Cinthia Brasileiro informou que o estudo sobre a variabilidade genética de Scinax Alcatraz e S. peixotoi ( principalmente para S. alcatraz pois tem maior quantidade de material) foi concluído e que tinha sido submetido para publicaçào em abril de 2014. Nesta monitoria, Karina informou que o artigo ainda está em fase de publicação. Yeda informou que a Cinthia tem uma autorização SISBIO 12525, que está vencida.
</t>
    </r>
    <r>
      <rPr>
        <b/>
        <sz val="11"/>
        <rFont val="Calibri"/>
        <family val="2"/>
      </rPr>
      <t xml:space="preserve">Serpentes: </t>
    </r>
    <r>
      <rPr>
        <sz val="11"/>
        <rFont val="Calibri"/>
        <family val="2"/>
      </rPr>
      <t>segundo Karina, o</t>
    </r>
    <r>
      <rPr>
        <b/>
        <sz val="11"/>
        <rFont val="Calibri"/>
        <family val="2"/>
      </rPr>
      <t xml:space="preserve"> p</t>
    </r>
    <r>
      <rPr>
        <sz val="11"/>
        <rFont val="Calibri"/>
        <family val="2"/>
      </rPr>
      <t xml:space="preserve">rojeto de pós doutorado de Felipe Grazziotin (MZUSP) com serpentes insulares (B. insular, B. acatraz e outros) e continentais está em fase de análise.  Segundo Yeda, este pesquisador é membro da equipe de Ricardo Sawaya (SISBIO 14858-9).
Ainda segundo Karina o estudo da Kely Zamudio na Universidade de Cornell USA, com B. insularis e B. alcatraz - fazer estimativa do tamanho da população através de estudos genéticos, ainda está em andamento. Yeda não conseguiu localizar no SISBIO autorização em nome da Kely , pois na monitoria passada Karina que também está na autorização do Ricardo Sawaya, disse que o pessoal do Butantan coleta escamas para ela.
</t>
    </r>
    <r>
      <rPr>
        <sz val="11"/>
        <rFont val="Calibri"/>
        <family val="2"/>
      </rPr>
      <t xml:space="preserve">
</t>
    </r>
  </si>
  <si>
    <r>
      <rPr>
        <b/>
        <sz val="11"/>
        <rFont val="Calibri"/>
        <family val="2"/>
      </rPr>
      <t>Ação concluída</t>
    </r>
    <r>
      <rPr>
        <sz val="11"/>
        <rFont val="Calibri"/>
        <family val="2"/>
      </rPr>
      <t xml:space="preserve">
</t>
    </r>
    <r>
      <rPr>
        <b/>
        <sz val="11"/>
        <rFont val="Calibri"/>
        <family val="2"/>
      </rPr>
      <t>Na Ilha Queimada Grande:</t>
    </r>
    <r>
      <rPr>
        <sz val="11"/>
        <rFont val="Calibri"/>
        <family val="2"/>
      </rPr>
      <t xml:space="preserve"> Segundo Adriana, agora em agosto de 2015 a equipe da UC percorreu toda a trilha e verificou-se  que está em bom estado.
</t>
    </r>
    <r>
      <rPr>
        <b/>
        <sz val="11"/>
        <rFont val="Calibri"/>
        <family val="2"/>
      </rPr>
      <t xml:space="preserve">Na Ilha dos Alcatrazes: </t>
    </r>
    <r>
      <rPr>
        <sz val="11"/>
        <rFont val="Calibri"/>
        <family val="2"/>
      </rPr>
      <t>Edilson informou que não houve a expedição prevista do pessoal da ESEC Tupinambás e a Marinha do Brasil, conforme mencionado na monitoria passada, pois não foi feita solicitação à MB, entretanto, o pessoal da UC fez a manutenção das trilhas e estão em condições adequadas.</t>
    </r>
    <r>
      <rPr>
        <sz val="11"/>
        <rFont val="Calibri"/>
        <family val="2"/>
      </rPr>
      <t xml:space="preserve">
</t>
    </r>
    <r>
      <rPr>
        <sz val="11"/>
        <color indexed="10"/>
        <rFont val="Calibri"/>
        <family val="2"/>
      </rPr>
      <t xml:space="preserve">
                                                                                               </t>
    </r>
  </si>
  <si>
    <r>
      <rPr>
        <b/>
        <sz val="11"/>
        <rFont val="Calibri"/>
        <family val="2"/>
      </rPr>
      <t>Ação não concluída, mas iniciada.</t>
    </r>
    <r>
      <rPr>
        <sz val="11"/>
        <rFont val="Calibri"/>
        <family val="2"/>
      </rPr>
      <t xml:space="preserve">
</t>
    </r>
    <r>
      <rPr>
        <b/>
        <sz val="11"/>
        <rFont val="Calibri"/>
        <family val="2"/>
      </rPr>
      <t>Ilha dos Alcatrazes:</t>
    </r>
    <r>
      <rPr>
        <sz val="11"/>
        <rFont val="Calibri"/>
        <family val="2"/>
      </rPr>
      <t xml:space="preserve"> Segundo Marli e Yeda, Luís felipe Toledo (Unicamp) tem autorização SISBIO (27745-9), válida até 06/19 para estudos com quitrídeos em </t>
    </r>
    <r>
      <rPr>
        <u/>
        <sz val="11"/>
        <rFont val="Calibri"/>
        <family val="2"/>
      </rPr>
      <t>anfíbios</t>
    </r>
    <r>
      <rPr>
        <sz val="11"/>
        <rFont val="Calibri"/>
        <family val="2"/>
      </rPr>
      <t xml:space="preserve"> da ilha.
</t>
    </r>
    <r>
      <rPr>
        <b/>
        <sz val="11"/>
        <rFont val="Calibri"/>
        <family val="2"/>
      </rPr>
      <t xml:space="preserve">Ilha da Queimada Grande: </t>
    </r>
    <r>
      <rPr>
        <sz val="11"/>
        <rFont val="Calibri"/>
        <family val="2"/>
      </rPr>
      <t xml:space="preserve">na monitoria passada, Rogério Zacariotti informou que o material extraído dos olhos das </t>
    </r>
    <r>
      <rPr>
        <u/>
        <sz val="11"/>
        <rFont val="Calibri"/>
        <family val="2"/>
      </rPr>
      <t>Bothrops insularis</t>
    </r>
    <r>
      <rPr>
        <sz val="11"/>
        <rFont val="Calibri"/>
        <family val="2"/>
      </rPr>
      <t xml:space="preserve"> que vieram a óbito foi para análise histopatológica.  Um estudo sobre microbiótica de fungos e microbiana em animais de cativeiro detectou um fungo com potencial zoonótico. 
</t>
    </r>
    <r>
      <rPr>
        <b/>
        <sz val="11"/>
        <rFont val="Calibri"/>
        <family val="2"/>
      </rPr>
      <t>última monitoria:</t>
    </r>
    <r>
      <rPr>
        <sz val="11"/>
        <rFont val="Calibri"/>
        <family val="2"/>
      </rPr>
      <t xml:space="preserve">
Rogério informou por email, que ainda não tem novidades do estudo sobre o processo inflamatório nos olhos das </t>
    </r>
    <r>
      <rPr>
        <u/>
        <sz val="11"/>
        <rFont val="Calibri"/>
        <family val="2"/>
      </rPr>
      <t>serpentes.</t>
    </r>
    <r>
      <rPr>
        <sz val="11"/>
        <rFont val="Calibri"/>
        <family val="2"/>
      </rPr>
      <t xml:space="preserve">
Segundo Carlos Abrahão, está em andamento o estudo com carrapatos de </t>
    </r>
    <r>
      <rPr>
        <u/>
        <sz val="11"/>
        <rFont val="Calibri"/>
        <family val="2"/>
      </rPr>
      <t>Bothrops insularis</t>
    </r>
    <r>
      <rPr>
        <sz val="11"/>
        <rFont val="Calibri"/>
        <family val="2"/>
      </rPr>
      <t xml:space="preserve"> e ácaros do ambiente natural, sob supervisão do prof. Marcelo Labruna (USP), é um estudo sobre henoparasitas e </t>
    </r>
    <r>
      <rPr>
        <sz val="11"/>
        <rFont val="Calibri"/>
        <family val="2"/>
      </rPr>
      <t>microbiota bacteriana, e, até o momento não tem resultados conclusivos,   é um desdobramento do estudo de Ricardo Dias (SISBIO 48445), com validade até 08/17 "Avaliação da saúde e de agentes transmissíveis em população de Bothrops insularis na Ilha da Queimada Grande, SP"</t>
    </r>
    <r>
      <rPr>
        <sz val="11"/>
        <rFont val="Calibri"/>
        <family val="2"/>
      </rPr>
      <t xml:space="preserve"> . </t>
    </r>
    <r>
      <rPr>
        <b/>
        <sz val="11"/>
        <color indexed="10"/>
        <rFont val="Calibri"/>
        <family val="2"/>
      </rPr>
      <t xml:space="preserve">
</t>
    </r>
    <r>
      <rPr>
        <sz val="11"/>
        <rFont val="Calibri"/>
        <family val="2"/>
      </rPr>
      <t xml:space="preserve">
 </t>
    </r>
    <r>
      <rPr>
        <sz val="11"/>
        <color indexed="10"/>
        <rFont val="Calibri"/>
        <family val="2"/>
      </rPr>
      <t xml:space="preserve"> </t>
    </r>
    <r>
      <rPr>
        <sz val="11"/>
        <rFont val="Calibri"/>
        <family val="2"/>
      </rPr>
      <t xml:space="preserve">
</t>
    </r>
  </si>
  <si>
    <t xml:space="preserve">Não houve nenhuma publicação no período da monitoria </t>
  </si>
  <si>
    <r>
      <rPr>
        <b/>
        <sz val="11"/>
        <rFont val="Calibri"/>
        <family val="2"/>
      </rPr>
      <t>Ação concluída</t>
    </r>
    <r>
      <rPr>
        <sz val="11"/>
        <rFont val="Calibri"/>
        <family val="2"/>
      </rPr>
      <t xml:space="preserve">
</t>
    </r>
    <r>
      <rPr>
        <b/>
        <sz val="11"/>
        <rFont val="Calibri"/>
        <family val="2"/>
      </rPr>
      <t>Ilha da Queimada Grande,</t>
    </r>
    <r>
      <rPr>
        <sz val="11"/>
        <rFont val="Calibri"/>
        <family val="2"/>
      </rPr>
      <t xml:space="preserve"> segundo Yeda, na monitoria passada foi relatado que no dia 11/10/13 a estação meteorológica</t>
    </r>
    <r>
      <rPr>
        <sz val="11"/>
        <rFont val="Calibri"/>
        <family val="2"/>
      </rPr>
      <t xml:space="preserve"> na ilha entre e cisterna e o farol da ilha,  uma área relativamente aberta, mas que em volta tem uma mata. A coleta de dados é mensal.  Foi passada mensagem aos parceiros do PAN para que se tivessem interesse nesses dados que procurassem o Chefe da UC.   
Segundo Adriana a estação coleta dados de meia em meia hora, no entanto, tem momentos que não registra nada e do nada começa a registrar novamente.
</t>
    </r>
    <r>
      <rPr>
        <b/>
        <sz val="11"/>
        <rFont val="Calibri"/>
        <family val="2"/>
      </rPr>
      <t>Ilha dos Alcatrazes: S</t>
    </r>
    <r>
      <rPr>
        <sz val="11"/>
        <rFont val="Calibri"/>
        <family val="2"/>
      </rPr>
      <t xml:space="preserve">egundo Yeda, até a monitoria passada a estação não tinha sido instalada na ilha, pois o Chefe da ESEC Tupinambás, Edilson Esteves, alertou que no Decreto de criação da UC não inclui a parte terreste da ilha na área de abrangência da unidade e que, para instalar a estação, teria que pedir autorização da Marinha do Brasil. </t>
    </r>
    <r>
      <rPr>
        <b/>
        <sz val="11"/>
        <rFont val="Calibri"/>
        <family val="2"/>
      </rPr>
      <t xml:space="preserve"> </t>
    </r>
    <r>
      <rPr>
        <sz val="11"/>
        <rFont val="Calibri"/>
        <family val="2"/>
      </rPr>
      <t xml:space="preserve">Na atual monitoria, Edilson informou que a estação meterológica foi instalada sobre uma sapata, na Ilha do Paredão, que pertence à ESEC. Informou ainda que exite a previsão de instalação de uma estação meterológica mais robusta na Ilha dos Alcatrazes, mas estão aguardando a criação do Parna ou da Revis, pois aí ilha ficará dentro da UC.
 </t>
    </r>
    <r>
      <rPr>
        <sz val="11"/>
        <color indexed="10"/>
        <rFont val="Calibri"/>
        <family val="2"/>
      </rPr>
      <t xml:space="preserve">
</t>
    </r>
  </si>
  <si>
    <t xml:space="preserve">
</t>
  </si>
  <si>
    <t>Edilson Esteve (ESEC Tupinambás/ ICMBio), Vívian Uhlig e Yeda Bataus (RAN/ICMBio)  e Tadeu Domingues (Marinha do Brasil)</t>
  </si>
  <si>
    <r>
      <t xml:space="preserve">Populações ex situ, pilotos estabelecidas de </t>
    </r>
    <r>
      <rPr>
        <i/>
        <sz val="11"/>
        <color indexed="8"/>
        <rFont val="Calibri"/>
        <family val="2"/>
      </rPr>
      <t xml:space="preserve">Bothrops insularis </t>
    </r>
    <r>
      <rPr>
        <sz val="11"/>
        <color indexed="8"/>
        <rFont val="Calibri"/>
        <family val="2"/>
      </rPr>
      <t>(</t>
    </r>
    <r>
      <rPr>
        <sz val="11"/>
        <color theme="1"/>
        <rFont val="Calibri"/>
        <family val="2"/>
        <scheme val="minor"/>
      </rPr>
      <t>Instituto Butantan, Instituto Vital Brazil, Zoop/SP, UNICSUL e CEVAP). E de Bothrops alcatraz no Instituto Butantan</t>
    </r>
  </si>
  <si>
    <r>
      <rPr>
        <b/>
        <sz val="11"/>
        <color indexed="8"/>
        <rFont val="Calibri"/>
        <family val="2"/>
      </rPr>
      <t>Ação não concluída, mas iniciada</t>
    </r>
    <r>
      <rPr>
        <sz val="11"/>
        <color theme="1"/>
        <rFont val="Calibri"/>
        <family val="2"/>
        <scheme val="minor"/>
      </rPr>
      <t xml:space="preserve">
Existem protocolos de manejo estabelecidos apenas para Bothrops inularis.
</t>
    </r>
    <r>
      <rPr>
        <b/>
        <sz val="11"/>
        <color indexed="8"/>
        <rFont val="Calibri"/>
        <family val="2"/>
      </rPr>
      <t>Bothrops alcatraz:</t>
    </r>
    <r>
      <rPr>
        <sz val="11"/>
        <color theme="1"/>
        <rFont val="Calibri"/>
        <family val="2"/>
        <scheme val="minor"/>
      </rPr>
      <t xml:space="preserve"> somente no período de última monitoria o Instituto Butantan formou um plantel piloto  para manejo ex situ desta espécie, sendo assim, ainda não há um protocolo de manejo estabelecido.
</t>
    </r>
    <r>
      <rPr>
        <b/>
        <sz val="11"/>
        <color indexed="8"/>
        <rFont val="Calibri"/>
        <family val="2"/>
      </rPr>
      <t xml:space="preserve">Bothrops insularis: </t>
    </r>
    <r>
      <rPr>
        <sz val="11"/>
        <color theme="1"/>
        <rFont val="Calibri"/>
        <family val="2"/>
        <scheme val="minor"/>
      </rPr>
      <t xml:space="preserve">Segundo Yeda, tendo em vista que a proposta de se estabelecer um programa de conservação ex situ para B. alcatraz e B. insularis não foi a diante, porque até o momento a revisão da IN 22/12 não foi concluída, não houve estímulo para se fazer uma consolidação dos protocolos de manejo das  intituições que tem em manuteção a Bothrops insularis (IB, IVB, CEVAP, ZOO/SP e UNICSUL).
</t>
    </r>
    <r>
      <rPr>
        <sz val="11"/>
        <rFont val="Calibri"/>
        <family val="2"/>
      </rPr>
      <t>Segundo Rhaiza e Anibal, n</t>
    </r>
    <r>
      <rPr>
        <sz val="11"/>
        <rFont val="Calibri"/>
        <family val="2"/>
      </rPr>
      <t>ão há um protocolo de manejo específico para Bothrops insularis no Instituo Vital Brazil (IVB), é utilizado o mesmo Procedimento Operacional Padrão de manejo para todo o plantel de serpentes. Porém, apesar das B. insularis ficarem alocadas na mesma sala que as demais espécies, há um manejo diferenciado do ponto de vista sanitário voltado para as mesmas. Os materiais utilizados no manejo destas, como ganchos, terrários, potes de água, substratos, esponjas, entre outros,  não são utilizados com outros animais, e, a alimentação é diferenciada. 
Segundo Cybele, o ZOO/SP realiza o mesmo manejo que o IVB.</t>
    </r>
    <r>
      <rPr>
        <sz val="11"/>
        <color indexed="10"/>
        <rFont val="Calibri"/>
        <family val="2"/>
      </rPr>
      <t xml:space="preserve">
</t>
    </r>
  </si>
  <si>
    <t xml:space="preserve">Somente recentemente foi estabelecida um populacão piloto ex situ de B alcatraz no Instituto Butantan. Tendo em vista que até o momento não foi concluída a revisão da IN 22/12, não houve estímulo para se fazer a consolidação dos protocolos das instituições que já  tem plantel de B. insularis.  </t>
  </si>
  <si>
    <r>
      <rPr>
        <b/>
        <sz val="11"/>
        <rFont val="Calibri"/>
        <family val="2"/>
      </rPr>
      <t>Ação não concluída, mas iniciada.</t>
    </r>
    <r>
      <rPr>
        <sz val="11"/>
        <rFont val="Calibri"/>
        <family val="2"/>
      </rPr>
      <t xml:space="preserve">
Yeda informou que existem populações ex situ viáveis somente para Bothrops insularis, no Instituto Butantan (IB) e Instituto  Vital Brazil (IVB), existem populações em formação no CEVAP e na Fundação Parquer Zoológico de São Paulo (ZOO/SP).  E a da  Universidade Cruzeiro do Sul (UNICSUL) está sendo desfeita, pois esta estava na condições de manutenção temporária, e a universidade não tem ineresse de se registrar como criadouro. E, para B. alcatraz, há somente uma população ex situ piloto no Instituto Butantan. Segundo Yeda, nem todas as instituições estão com registro de criadouros científico de fauna silvestre para fins de conservação ou mesmo para fins de pesquisa (IN/IBAMA 07/2015 que revogou a IN/IBAMA 169/08). Yeda informa que nessa nova instrução normativa,no  art. 4º.  parágrafo 4º., diz que  é vedada a manutenção de empreendimentos de categorias diferentes que mantenham as mesmas espécies no mesmo endereço, excetuando-se alguns casos como centros de triagem e reabilitação e criadouros comerciais de animal vivo, ou parte, abatedouros e matadouros.  Além disso, a IN 22/12, que trata de programas de cativerio voltado para conservação de espécies ameaçadas também está em revisão. Sendo assim, diante dessas exigências legais e falta da revisão da IN 22/12, o programa ex situ  voltado para conservação desses espécies, almejado pelos parceiros não avançou. 
</t>
    </r>
    <r>
      <rPr>
        <b/>
        <u/>
        <sz val="11"/>
        <rFont val="Calibri"/>
        <family val="2"/>
      </rPr>
      <t xml:space="preserve">Na monitoria passada: 
No IB: </t>
    </r>
    <r>
      <rPr>
        <sz val="11"/>
        <rFont val="Calibri"/>
        <family val="2"/>
      </rPr>
      <t xml:space="preserve"> Segundo Josana existem </t>
    </r>
    <r>
      <rPr>
        <u/>
        <sz val="11"/>
        <rFont val="Calibri"/>
        <family val="2"/>
      </rPr>
      <t xml:space="preserve">76 espécimes </t>
    </r>
    <r>
      <rPr>
        <sz val="11"/>
        <rFont val="Calibri"/>
        <family val="2"/>
      </rPr>
      <t xml:space="preserve">em cativeiro de Bothrops insularis como parte do plantel ex situ voltado para conservação, assim distribuídos: </t>
    </r>
    <r>
      <rPr>
        <u/>
        <sz val="11"/>
        <rFont val="Calibri"/>
        <family val="2"/>
      </rPr>
      <t xml:space="preserve">No laboratorio de ecologia </t>
    </r>
    <r>
      <rPr>
        <sz val="11"/>
        <rFont val="Calibri"/>
        <family val="2"/>
      </rPr>
      <t xml:space="preserve">existem 59 indivíduos de B. insularis (destinados a conservação ex situ), sendo 20 provenientes de coleta. Em 2013 houve 5 nascimentos em cativeiro e em  2014 mais 22. </t>
    </r>
    <r>
      <rPr>
        <b/>
        <sz val="11"/>
        <color indexed="10"/>
        <rFont val="Calibri"/>
        <family val="2"/>
      </rPr>
      <t xml:space="preserve"> </t>
    </r>
    <r>
      <rPr>
        <sz val="11"/>
        <rFont val="Calibri"/>
        <family val="2"/>
      </rPr>
      <t xml:space="preserve">
</t>
    </r>
    <r>
      <rPr>
        <b/>
        <u/>
        <sz val="11"/>
        <rFont val="Calibri"/>
        <family val="2"/>
      </rPr>
      <t>No IVB</t>
    </r>
    <r>
      <rPr>
        <sz val="11"/>
        <rFont val="Calibri"/>
        <family val="2"/>
      </rPr>
      <t>, segundo Rhaiza, existem</t>
    </r>
    <r>
      <rPr>
        <b/>
        <sz val="11"/>
        <rFont val="Calibri"/>
        <family val="2"/>
      </rPr>
      <t xml:space="preserve"> 6 indivíduos de Bothrops insularis</t>
    </r>
    <r>
      <rPr>
        <sz val="11"/>
        <rFont val="Calibri"/>
        <family val="2"/>
      </rPr>
      <t xml:space="preserve">, destes 2 são nascidos em cativeiro  (5775-Fêmea 102,2 cm 480g; 5774 - Fêmea , 108cm, 552g; 5776 - Macho, 92 cm, 196g; 5777- Macho, 83,6 cm, 162g; 5785 (nascido em cativeiro) 73,3 cm, 102g; 5782 (nascido em cativeiro), 75,8 cm, 128g (Rhaiza).
</t>
    </r>
    <r>
      <rPr>
        <u/>
        <sz val="11"/>
        <rFont val="Calibri"/>
        <family val="2"/>
      </rPr>
      <t>Na UNICSUL</t>
    </r>
    <r>
      <rPr>
        <sz val="11"/>
        <rFont val="Calibri"/>
        <family val="2"/>
      </rPr>
      <t xml:space="preserve">, segundo Rogério existem 11 exemplares. 
</t>
    </r>
    <r>
      <rPr>
        <b/>
        <u/>
        <sz val="11"/>
        <rFont val="Calibri"/>
        <family val="2"/>
      </rPr>
      <t>Última monitoria:</t>
    </r>
    <r>
      <rPr>
        <sz val="11"/>
        <rFont val="Calibri"/>
        <family val="2"/>
      </rPr>
      <t xml:space="preserve">
</t>
    </r>
    <r>
      <rPr>
        <b/>
        <u/>
        <sz val="11"/>
        <rFont val="Calibri"/>
        <family val="2"/>
      </rPr>
      <t xml:space="preserve">IB: </t>
    </r>
    <r>
      <rPr>
        <sz val="11"/>
        <rFont val="Calibri"/>
        <family val="2"/>
      </rPr>
      <t>Josana informou o Instituto Butantan,  no CTF está como "criação científica de fauna silvestre para fins de pesquisa (30/05/69) e "imp. e exp. de fauna nativa e fauna silvestre exótica". Informou ainda que:  no período de 2009 a agosto de 2015 o</t>
    </r>
    <r>
      <rPr>
        <b/>
        <sz val="11"/>
        <rFont val="Calibri"/>
        <family val="2"/>
      </rPr>
      <t>Laboratório de Ecologia tem 54 espécimes</t>
    </r>
    <r>
      <rPr>
        <sz val="11"/>
        <rFont val="Calibri"/>
        <family val="2"/>
      </rPr>
      <t xml:space="preserve">, 20 são provenientes da ilha, sendo que três foram a óbito, totalizando 17 (11 fêmeas e 6 machos).  Em cativeiro nasceram 51 animais, mas 14 morreram, totalizando 37 (5 fêmeas, 9 machos e 23 filhotes).
</t>
    </r>
    <r>
      <rPr>
        <b/>
        <u/>
        <sz val="11"/>
        <rFont val="Calibri"/>
        <family val="2"/>
      </rPr>
      <t>No IVB:</t>
    </r>
    <r>
      <rPr>
        <b/>
        <sz val="11"/>
        <rFont val="Calibri"/>
        <family val="2"/>
      </rPr>
      <t xml:space="preserve"> </t>
    </r>
    <r>
      <rPr>
        <sz val="11"/>
        <rFont val="Calibri"/>
        <family val="2"/>
      </rPr>
      <t xml:space="preserve">segundo Rahaiza e Anibal ainda </t>
    </r>
    <r>
      <rPr>
        <b/>
        <sz val="11"/>
        <rFont val="Calibri"/>
        <family val="2"/>
      </rPr>
      <t>existem os 6 exemplares,</t>
    </r>
    <r>
      <rPr>
        <sz val="11"/>
        <rFont val="Calibri"/>
        <family val="2"/>
      </rPr>
      <t xml:space="preserve"> todavia a intenção é coletar mais 3 fêmeas e 1 macho, da natureza para realizar observações de comportamento de animais selvagens (sem influência de uma existência prévia em cativeiro), todavia e obtenção de um plantel reprodutivametne viável e representativo. </t>
    </r>
  </si>
  <si>
    <t>No caso de Bothrops alcatraz, ainda não se tem uma população viável, há apenas uma população piloto sendo formada no Instituto Butantan.
Faz-se necessário a conclusão da revisão da IN 22/2012 para manejo ex situ, de maneira que se defina de que forma se enquadrará o manejo ex situ para  B. insularis e B. alcatraz, 
 Este tema foi debatido durante a terceira monitoria as sugestões foram registradas no relatório da monitoria e foram encaminhadas à COPAN</t>
  </si>
  <si>
    <r>
      <t xml:space="preserve">
Gestores das UCs têm grande preocupação com a retirada de indivíduos das áreas (não se sabe ainda como pode afetar as populações naturais) 
Após a última monitoria Yeda encaminhou, por email, a  nova IN/Ibama 07/2015 que institui e normatiza as categorias de uso e manejo da fauna silvestre em cativeiro, aos representantes das instituições parceiras.</t>
    </r>
    <r>
      <rPr>
        <b/>
        <sz val="11"/>
        <rFont val="Calibri"/>
        <family val="2"/>
      </rPr>
      <t xml:space="preserve">
</t>
    </r>
  </si>
  <si>
    <r>
      <rPr>
        <b/>
        <sz val="11"/>
        <rFont val="Calibri"/>
        <family val="2"/>
      </rPr>
      <t>Ação não concluída, mas iniciada.</t>
    </r>
    <r>
      <rPr>
        <sz val="11"/>
        <rFont val="Calibri"/>
        <family val="2"/>
      </rPr>
      <t xml:space="preserve">
 Segundo Yeda,  na 1ª. monitoria a ação estava concluída  para Scinax perpusillus (aparentada de S. alcatraz e S. peixotoi). Na 2ª. monitoria passaou para em andamento pois houve o início da criação piloto ex situ, no ZOO SP, para Cycloranphus eleutherodactylus (aparentada da nova espécie alvo C. faustoi) .
</t>
    </r>
    <r>
      <rPr>
        <b/>
        <sz val="11"/>
        <rFont val="Calibri"/>
        <family val="2"/>
      </rPr>
      <t xml:space="preserve">Na última monitoria:  </t>
    </r>
    <r>
      <rPr>
        <sz val="11"/>
        <rFont val="Calibri"/>
        <family val="2"/>
      </rPr>
      <t xml:space="preserve">Segundo Cybele, não houve reprodução em cativeiro para Cycloramphus eleutherodactylus (aparentada da nova espécie alvo C. faustoi). Os indivíduos que vinham sendo mantidos pelo ZooSP vieram a óbito. Estudos patológicos e reprodutivos serão conduzidos com outras espécies de anfíbios já existentes no ZooSP. Após esses estudos pretende-se coletar novos indivíduos de C. eleutherodactylus para dar seguimento aos estudos de manejo ex situ e consequentemente de elaboração do protocolo </t>
    </r>
  </si>
  <si>
    <r>
      <t xml:space="preserve">ARIE QPQG: Falta de agenda dos servidores da UC para elaboração e implementação do programa.
ESEC Tupinambás: Falta de qualificação da equipe da ESEC para elaborar e executar estes programas,  já identificadaos no Plano de Manejo. 
</t>
    </r>
    <r>
      <rPr>
        <b/>
        <sz val="11"/>
        <color indexed="10"/>
        <rFont val="Calibri"/>
        <family val="2"/>
      </rPr>
      <t/>
    </r>
  </si>
  <si>
    <r>
      <rPr>
        <b/>
        <sz val="11"/>
        <color indexed="8"/>
        <rFont val="Calibri"/>
        <family val="2"/>
      </rPr>
      <t xml:space="preserve">Ação não concluída, mas iniciada
</t>
    </r>
    <r>
      <rPr>
        <u/>
        <sz val="11"/>
        <color indexed="8"/>
        <rFont val="Calibri"/>
        <family val="2"/>
      </rPr>
      <t xml:space="preserve">ARIE QPQG: </t>
    </r>
    <r>
      <rPr>
        <sz val="11"/>
        <color theme="1"/>
        <rFont val="Calibri"/>
        <family val="2"/>
        <scheme val="minor"/>
      </rPr>
      <t xml:space="preserve">Segundo Carlos Azevedo, essa ação nem chegou a ser iniciada durante o ciclo do PAN, pois  a CTI que elabora e controla os sites das unidades do ICMBio, informou que havia várias outras unidades na frente da ARIE para terem seus sites construídos. A última informação é que agora a COTEC/CTI aguarda reformulação nas normas de comunicação do ICMBio para atender a demanda da unidade, encaminhada desde 2012.
</t>
    </r>
    <r>
      <rPr>
        <u/>
        <sz val="11"/>
        <color indexed="8"/>
        <rFont val="Calibri"/>
        <family val="2"/>
      </rPr>
      <t xml:space="preserve">AESEC Tupinambás: </t>
    </r>
    <r>
      <rPr>
        <sz val="11"/>
        <color theme="1"/>
        <rFont val="Calibri"/>
        <family val="2"/>
        <scheme val="minor"/>
      </rPr>
      <t xml:space="preserve">Segundo Marli, a UC tem um site sendo construído e mantido pela  SIMAP (http://al.simap.eco.br/projeto). Entretanto, o ICMBio não reconhece que este site seja oficial (e por isso não há a logo do instituto). Será uma plataforma interativa, em que os usuários poderão acessar e colocar dados no sistema, como fotos, pontos georreferenciados, mapas etc.
</t>
    </r>
    <r>
      <rPr>
        <sz val="11"/>
        <color indexed="10"/>
        <rFont val="Calibri"/>
        <family val="2"/>
      </rPr>
      <t/>
    </r>
  </si>
  <si>
    <t xml:space="preserve"> Falta recurso para produção dos materiais informativos e de divulgação que estão porntos no ânbito do instituto. 
 Em relação ao livreto sobre as Ucs do Litoral Norte de São Paulo: o processo de revisão e conclusão do produto está lento, pois depende das agendas dos envolvidos e da burocracia de cada instituição.
</t>
  </si>
  <si>
    <t>Adriana Magalhães  (AREI Ilhas da Queimada Pequena e Queimada Grande/ICMBio), Yeda Bataus (RAN/ICMBio), Otávio Marques (Instituto Butantan) e Marli Penteado, Edilson Esteves, Kelen Leite (ESEC Tupinambás/ICMBio)</t>
  </si>
  <si>
    <r>
      <rPr>
        <b/>
        <sz val="11"/>
        <rFont val="Calibri"/>
        <family val="2"/>
      </rPr>
      <t>Ação não concluída, mas iniciada</t>
    </r>
    <r>
      <rPr>
        <sz val="11"/>
        <rFont val="Calibri"/>
        <family val="2"/>
      </rPr>
      <t xml:space="preserve">
Segundo Yeda a ação foi iniciada em 2011   e depois não houve avanço, está parada sem recursos para implementação tanto para ARIE QPQG quanto para a ESEC Tupinambás.
 A ação foi iniciada em 2011, com definição de:  conteúdo informativo, forma (painél e não placa), tamanho,  estrutura, localização de intalação foram definidos pelo RAN, UCs, prefeituras  São Sebastião, Itanhaém, Ubatuba,  Peruíbe/Cananéia e  DNIT.   O layout e a estrutura do painél será o modelo já utilizado pela Prefeitura Municipal de São Sebastião. 
</t>
    </r>
    <r>
      <rPr>
        <b/>
        <sz val="11"/>
        <rFont val="Calibri"/>
        <family val="2"/>
      </rPr>
      <t xml:space="preserve">última monitoria: </t>
    </r>
    <r>
      <rPr>
        <sz val="11"/>
        <rFont val="Calibri"/>
        <family val="2"/>
      </rPr>
      <t>Segundo Marli, Adriana e Yeda a ação continua na mesma situação, não houve movimento para se buscar patrocinadores (ou recursos) para a confecção dos paineis durante o período da monitoria.</t>
    </r>
    <r>
      <rPr>
        <sz val="11"/>
        <color indexed="10"/>
        <rFont val="Calibri"/>
        <family val="2"/>
      </rPr>
      <t xml:space="preserve">
</t>
    </r>
    <r>
      <rPr>
        <sz val="11"/>
        <rFont val="Calibri"/>
        <family val="2"/>
      </rPr>
      <t xml:space="preserve">
</t>
    </r>
  </si>
  <si>
    <r>
      <rPr>
        <b/>
        <sz val="11"/>
        <rFont val="Calibri"/>
        <family val="2"/>
      </rPr>
      <t>Ação não concluída, mas iniciada.</t>
    </r>
    <r>
      <rPr>
        <sz val="11"/>
        <rFont val="Calibri"/>
        <family val="2"/>
      </rPr>
      <t xml:space="preserve">
</t>
    </r>
    <r>
      <rPr>
        <b/>
        <sz val="11"/>
        <rFont val="Calibri"/>
        <family val="2"/>
      </rPr>
      <t>Na  ARIE QPQG: S</t>
    </r>
    <r>
      <rPr>
        <sz val="11"/>
        <rFont val="Calibri"/>
        <family val="2"/>
      </rPr>
      <t xml:space="preserve">egundo Yeda, em </t>
    </r>
    <r>
      <rPr>
        <b/>
        <sz val="11"/>
        <rFont val="Calibri"/>
        <family val="2"/>
      </rPr>
      <t xml:space="preserve"> </t>
    </r>
    <r>
      <rPr>
        <sz val="11"/>
        <rFont val="Calibri"/>
        <family val="2"/>
      </rPr>
      <t xml:space="preserve"> novembro de 2010 a Galápagos criou, confecciou e instalou uma placa na Ilha da Queimada Grande, com autorização da Lúcia Guaraldo (ESEC dos Tunipinquis) que na época estava respondendo, também, pela ARIE QPQG, a placa está na ilha até hoje. 
</t>
    </r>
    <r>
      <rPr>
        <b/>
        <sz val="11"/>
        <rFont val="Calibri"/>
        <family val="2"/>
      </rPr>
      <t>última monitoria:</t>
    </r>
    <r>
      <rPr>
        <sz val="11"/>
        <rFont val="Calibri"/>
        <family val="2"/>
      </rPr>
      <t xml:space="preserve"> Segundo Adriana,  essa placa continua em ótimo estado de conservação, e, segundo Carlos Azevedo, é suficiente para a sinalização da ilha, já que fica no principal local de desembarque e bem à vista de todos que chegam à Queimada Grande.
</t>
    </r>
    <r>
      <rPr>
        <b/>
        <sz val="11"/>
        <rFont val="Calibri"/>
        <family val="2"/>
      </rPr>
      <t xml:space="preserve">Na ESEC Tupinambás: </t>
    </r>
    <r>
      <rPr>
        <sz val="11"/>
        <rFont val="Calibri"/>
        <family val="2"/>
      </rPr>
      <t xml:space="preserve"> Segundo Yeda, a UC tem o projeto da placa, também de acordo com o maual de identidade visual, o qual foi encaminhado, desde a2ª. monitoria, para a Coordenação de consolidação Territorial, mas até agora continuam sem resposta.
</t>
    </r>
    <r>
      <rPr>
        <b/>
        <sz val="11"/>
        <rFont val="Calibri"/>
        <family val="2"/>
      </rPr>
      <t>última monitoria:</t>
    </r>
    <r>
      <rPr>
        <sz val="11"/>
        <rFont val="Calibri"/>
        <family val="2"/>
      </rPr>
      <t xml:space="preserve"> Segundo Edilosn, o projeto de instalação de placas na UC foi abortado, tendo em vista que é entedimento do ICMBio que sejam instaladas boias sinalizadoras para as UCs marinhas, porém, a Marinha não aprovou o projeto, e o mesmo encontra-se em fase de revisão. Edilson ressalta que o custo de manutenção das boias é  elevado. A gestão da UC vislumbra, pelo menos, a instalação de placas informativas no continente.</t>
    </r>
  </si>
  <si>
    <t>Demora na definição de métodos e normas para sinalização das UCs Marinhas, falta de recursos para ao menos colocação de placas nas cidades.</t>
  </si>
  <si>
    <r>
      <rPr>
        <b/>
        <sz val="11"/>
        <rFont val="Calibri"/>
        <family val="2"/>
      </rPr>
      <t xml:space="preserve">Ação concluída 
</t>
    </r>
    <r>
      <rPr>
        <sz val="11"/>
        <rFont val="Calibri"/>
        <family val="2"/>
      </rPr>
      <t>Segundo Yeda o texto da ação deveria ter sido corrigido na oficina passada focando apenas na ilha principal (dos Alcatrazes onde ocorre espécies alvo do PAN), por isso foi considerada ação concluída.</t>
    </r>
    <r>
      <rPr>
        <sz val="11"/>
        <rFont val="Calibri"/>
        <family val="2"/>
      </rPr>
      <t xml:space="preserve">
</t>
    </r>
    <r>
      <rPr>
        <b/>
        <sz val="11"/>
        <rFont val="Calibri"/>
        <family val="2"/>
      </rPr>
      <t>Segundo Marli</t>
    </r>
    <r>
      <rPr>
        <sz val="11"/>
        <rFont val="Calibri"/>
        <family val="2"/>
      </rPr>
      <t xml:space="preserve">, na proposta de Plano de Manejo da ESEC Tupinambás (que ainda não está concluído, passará por revisão e complementação), há listagem de espécies vegetais e o mapeamento fitofisionômico para a Ilha de Anchienta e as do Arquipélago dos Alcatrazes. No entanto, há  lacuna de conhecimentos para as ilhotas da ESEC Tupinambás, no arquipélago dos Alcatrazes. Sendo assim, em 2014,  Lúcia Rossi (Inst. de Botânica de São Paulo) com apoio da Marli Penteado (ESEC Tupinambás) estão levantando informações complementares sobre a fitofisionomia e listagem das espécies vegetais das ilhas do Arquipélago e das ilhas que compõem a ESEC Tupinambás, falta apenas a do Paredão. Ainda segundo Marli, em fevereiro de 2015,  amostras de vegetação foram coletadas nas ilhotas do Oratório e do Paredão (ESEC Tupinambás) e as  exsicatas foram depositadas no Instituto de Botânica de São Paulo. 
</t>
    </r>
    <r>
      <rPr>
        <b/>
        <sz val="11"/>
        <rFont val="Calibri"/>
        <family val="2"/>
      </rPr>
      <t xml:space="preserve">Segundo  Vívian Uhlig </t>
    </r>
    <r>
      <rPr>
        <sz val="11"/>
        <rFont val="Calibri"/>
        <family val="2"/>
      </rPr>
      <t xml:space="preserve">(RAN/ICMBio),  existe um mapa do zoneamento terrestre da Ilha dos Alcatrazes, que  foi elaborado pelo NGeo/RAN,  com imagens de 2013 que compõe a proposta inicial, que se encontra em revisão e complementação, do Palno de Manejo da ESEC . Conforme o Decreto de criação da ESEC Tupinambás  (decreto 94.656, de 20/07/1987, a área terrestre da ilha não está incluída no limite da UC, mas independentemente disso a UC e o PAN trabalham na área terrestre da ilha principal. Então, tomando por base esse mapa,  12,8%   da área da Ilha dos Alcatrazes (194 ha ou 1,94km2),são áreas antropizadas (inclui a área que foi queimada devido os exercícios de tiro, região do saco do Funil, a área do heliponto e casa mata)
</t>
    </r>
    <r>
      <rPr>
        <b/>
        <sz val="11"/>
        <rFont val="Calibri"/>
        <family val="2"/>
      </rPr>
      <t>Segundo Marli</t>
    </r>
    <r>
      <rPr>
        <sz val="11"/>
        <rFont val="Calibri"/>
        <family val="2"/>
      </rPr>
      <t xml:space="preserve">, no relatório produzido Lúcia Rossi (2015), mas que ainda não é público, pois está sendo revisado, existe um mapa mais atualizado sobre a fitosionomia das Ilhas do Arquipélago dos Alcatrazes, o qual foi disponibilizado para a Coordenadora do PAN, durante esta monitoria, com autorização da autora.
</t>
    </r>
    <r>
      <rPr>
        <sz val="11"/>
        <color indexed="10"/>
        <rFont val="Calibri"/>
        <family val="2"/>
      </rPr>
      <t xml:space="preserve">Yeda informa que o relatório foi encaminhado à coordenação do PAN. No entanto, a Vívian (NGeo/RAN) informou que a partir desse relatório não é possível calcular o %, pois precisaria ter o arquivo shapefile, do mapa que consta no relatório. Yeda pediu para Marli verificar com a Lucia Rossi a possíbilidade dela fazer o cáclulo ou de então encaminhar esse arquivo para a Vívian calcular (em 15/09/15) </t>
    </r>
    <r>
      <rPr>
        <sz val="11"/>
        <rFont val="Calibri"/>
        <family val="2"/>
      </rPr>
      <t xml:space="preserve">
</t>
    </r>
    <r>
      <rPr>
        <sz val="11"/>
        <color indexed="10"/>
        <rFont val="Calibri"/>
        <family val="2"/>
      </rPr>
      <t xml:space="preserve">
</t>
    </r>
  </si>
  <si>
    <r>
      <rPr>
        <b/>
        <sz val="11"/>
        <rFont val="Calibri"/>
        <family val="2"/>
      </rPr>
      <t xml:space="preserve">Ação concluída
Ilha da Queimada Grande
</t>
    </r>
    <r>
      <rPr>
        <sz val="11"/>
        <rFont val="Calibri"/>
        <family val="2"/>
      </rPr>
      <t xml:space="preserve"> Segundo Yeda existe o  projeto de mestrado da servidora Adriana Magalhães  (SISBIO 44050) “Caracterização das fisionomias vegetais da Ilha Queimada Grande, Área de Relevante Interesse Ecológico das Ilhas Queimada Grande e Queimada Pequena - Itanhaém/SP, como subsídio à elaboração do Plano de Manejo " .
 Segundo Adriana os trabalhos de campo tiveram inicio em maio de 2014, após a liberação do recurso da DIBIO para execução do projeto e aquisição de alguns equipamentos. Ainda segundo Adriana </t>
    </r>
    <r>
      <rPr>
        <sz val="11"/>
        <rFont val="Calibri"/>
        <family val="2"/>
      </rPr>
      <t>o GPS foi devolvido ao RAN, e, um novo foi adquirido para a UC e a dissertação foi defendida em junho de 2015. 
Yeda informa dissertação foi apresentada aos participantes desta monitoria. 
Segundo Adriana o mapa elaborado com imagens de satélite de 2013, indica que  9%  da área da Ilha da Queimada Grande (78 ha ou 0,78 km2), corresponde a área antropizada (incluindo vegetação em estágio inicial de regenaração, herbácea graminóide e o bananal). Informou também, que após ter finalizado o mapa, a Discovery Chanel fez um sobrevoo com drone na ilha, que mostrou detalhes interessates sobre o zoneamento fitofisionômico que a imgem de satélie não mostra, mas infelizmente não havia mais tempo para refazer seu mapa. O sobrevoo foi apresentado aos participantes desta monitoria.</t>
    </r>
  </si>
  <si>
    <r>
      <rPr>
        <b/>
        <sz val="11"/>
        <rFont val="Calibri"/>
        <family val="2"/>
      </rPr>
      <t xml:space="preserve">Ação concluída </t>
    </r>
    <r>
      <rPr>
        <sz val="11"/>
        <rFont val="Calibri"/>
        <family val="2"/>
      </rPr>
      <t xml:space="preserve">
Segundo Yeda a ação estava concluída desde a monitoria passada e segundo Vivian Uhlig a área dos bromeliais corresponde a 2 % da área da Ilha dos Alcatrazes (194 ha ou 1,94 km2).
Todavia, Marli sugere rever esse percentual, considerando- se o " Realtório do Levantamento da vegetação e flora da ESEC Tupinambás e da Ilha dos Alcatrazes" , elaborado entre 2014/2015, por Lúcia Rossi, mas que ainda não é público, pois não está concluido e revisado, mas  foi liberado pela autora para refazermos esse cálculo. </t>
    </r>
    <r>
      <rPr>
        <sz val="11"/>
        <color indexed="10"/>
        <rFont val="Calibri"/>
        <family val="2"/>
      </rPr>
      <t xml:space="preserve">Yeda informa que o relatório foi encaminhado à coordenação do PAN. No entanto, a Vívian (NGeo/RAN) informou que a partir desse relatório não é possível calcular o %, pois precisaria ter o arquivo shapefile, do mapa que consta no relatório. Yeda pediu para Marli verificar com a Lucia Rossi a possíbilidade dela fazer o cáclulo ou de então encaminhar esse arquivo para a Vívian calcular (em 15/09/15) </t>
    </r>
    <r>
      <rPr>
        <sz val="11"/>
        <rFont val="Calibri"/>
        <family val="2"/>
      </rPr>
      <t xml:space="preserve">
</t>
    </r>
    <r>
      <rPr>
        <sz val="11"/>
        <color theme="1"/>
        <rFont val="Calibri"/>
        <family val="2"/>
        <scheme val="minor"/>
      </rPr>
      <t xml:space="preserve">
</t>
    </r>
  </si>
  <si>
    <r>
      <rPr>
        <b/>
        <sz val="11"/>
        <rFont val="Calibri"/>
        <family val="2"/>
      </rPr>
      <t>Ação concluída</t>
    </r>
    <r>
      <rPr>
        <sz val="11"/>
        <rFont val="Calibri"/>
        <family val="2"/>
      </rPr>
      <t xml:space="preserve">
 Segundo Yeda desde a ação está concluída desde a 1ª monitoria (2011), foi apresentada a alternativa de </t>
    </r>
    <r>
      <rPr>
        <sz val="11"/>
        <rFont val="Calibri"/>
        <family val="2"/>
      </rPr>
      <t>calibragem virtual dos canhões, mas na 3ª monitoria (2014) a Kelen informou que a MB descartou essa alternativa e passou a fazer a calibragem e os exercícios de tiro na Ilha da Sapata, que fica fora da área da ESEC Tupinambás.</t>
    </r>
  </si>
  <si>
    <r>
      <rPr>
        <b/>
        <sz val="11"/>
        <rFont val="Calibri"/>
        <family val="2"/>
      </rPr>
      <t xml:space="preserve">Ação concluída
</t>
    </r>
    <r>
      <rPr>
        <sz val="11"/>
        <rFont val="Calibri"/>
        <family val="2"/>
      </rPr>
      <t xml:space="preserve">Segundo Yeda, em 2014, Carlos Abrahão elaborou uma ficha de campo, cujo objetivo é de que servidores das UC e pesquisadores, quando em campo, aproveitem a ocasião para coletarem informações sobre as espécies alvo do PAN, a fim de que essas informação sejam sistematizadas e posssam subsidiar o monitoramento populacional.
</t>
    </r>
    <r>
      <rPr>
        <b/>
        <sz val="11"/>
        <rFont val="Calibri"/>
        <family val="2"/>
      </rPr>
      <t xml:space="preserve">ARIE QPQG: </t>
    </r>
    <r>
      <rPr>
        <sz val="11"/>
        <rFont val="Calibri"/>
        <family val="2"/>
      </rPr>
      <t xml:space="preserve">Segundo Adriana a ficha de campo elaborado por Carlos Abrahão foi adotada para o monitoramento da jararaca-ilhoa. Lígia Amorim, bolsista PIBIC/AREIQPQG, sob orientação do Carlos Abrahão (RAN), concluiu e encaminhou o relatório do estudo "Monitoramento da população de Bothrops insularis (jararaca-ilhoa) na Ilha da Queimada Grande - SP"  que é um desdobramento do estudo de Ricardo Dias (SISBIO 48445), com validade até 08/17 "Avaliação da saúde e de agentes transmissíveis em população de Bothrops insularis na Ilha da Queimada Grande, SP" </t>
    </r>
    <r>
      <rPr>
        <sz val="11"/>
        <rFont val="Calibri"/>
        <family val="2"/>
      </rPr>
      <t xml:space="preserve">
</t>
    </r>
    <r>
      <rPr>
        <b/>
        <sz val="11"/>
        <rFont val="Calibri"/>
        <family val="2"/>
      </rPr>
      <t>ESEC Tupinambás:</t>
    </r>
    <r>
      <rPr>
        <sz val="11"/>
        <rFont val="Calibri"/>
        <family val="2"/>
      </rPr>
      <t xml:space="preserve"> Segundo Yeda na monitoria passada a Kelen disse que na proposta de plano de manejo da UC está inserida a monitoria da herpetofauna, mas desconhecemos a proposta. Segundo Marli a ESEC não implementou o protocolo, no entanto entende que seria interessante porque em algumas expedições de outros grupos é interesante coletar dados sobre a herpetofauna. Segundo Edilson, o protocolo não foi implementado na ESEC, porque a UC não tem gestão sobre a parte terreste da Ilha, mas por outro, não vê objeção da sua aplicação, principalmente se de fato ocorrer a criação do PARNA ou REVIS</t>
    </r>
  </si>
  <si>
    <r>
      <t xml:space="preserve">É preciso que as UCs apliquem o programa e etabeleçam uma base para armazenamento dos dados.
</t>
    </r>
    <r>
      <rPr>
        <sz val="11"/>
        <rFont val="Calibri"/>
        <family val="2"/>
      </rPr>
      <t>Segundo Adriana, o protocolo e a implementação do mesmo é importante e poderá subsidiar produtos como dissertações, teses, projetos, fortalecimento as parcerias com instituiç</t>
    </r>
  </si>
  <si>
    <t>segundo Adriana, aApós realizada as correções sugeridas pela banca, a dissertação será encaminhada para todos 
Segundo Ricardo, embora a ação refira-se à vegetação, é importante considerar o estudo em andamento de introdução de uma espécie de carrapatos na Ilha da Queimada Grande.</t>
  </si>
  <si>
    <t>Edilson Esteves  (ESEC Tupinambás/ICMBio) e Adriana Magalhães (ARIE Ilhas da Queimada Pequena e Queimada Grande/ICMBio)</t>
  </si>
  <si>
    <r>
      <rPr>
        <b/>
        <sz val="11"/>
        <rFont val="Calibri"/>
        <family val="2"/>
      </rPr>
      <t xml:space="preserve">Ação concluída </t>
    </r>
    <r>
      <rPr>
        <sz val="11"/>
        <rFont val="Calibri"/>
        <family val="2"/>
      </rPr>
      <t xml:space="preserve">
</t>
    </r>
    <r>
      <rPr>
        <b/>
        <u/>
        <sz val="11"/>
        <rFont val="Calibri"/>
        <family val="2"/>
      </rPr>
      <t xml:space="preserve">Bothrops insularis: </t>
    </r>
    <r>
      <rPr>
        <sz val="11"/>
        <rFont val="Calibri"/>
        <family val="2"/>
      </rPr>
      <t xml:space="preserve">Segundo Yeda, desde a monitoria passada já havia Projetos pilotos ex situ  estabelecidos no Instituto Butantan, Instituto Vital Brazil,  UNICSUL e CEVAP. 
</t>
    </r>
    <r>
      <rPr>
        <b/>
        <u/>
        <sz val="11"/>
        <rFont val="Calibri"/>
        <family val="2"/>
      </rPr>
      <t xml:space="preserve">CEVAP: </t>
    </r>
    <r>
      <rPr>
        <sz val="11"/>
        <rFont val="Calibri"/>
        <family val="2"/>
      </rPr>
      <t xml:space="preserve">Segundo Yeda, </t>
    </r>
    <r>
      <rPr>
        <sz val="11"/>
        <rFont val="Calibri"/>
        <family val="2"/>
      </rPr>
      <t>por meio da autorização do Rui Seabra (41307 1) o centro pleiteia formar um plantel de 10 exemplares (5 machos e 5 fêmeas). Segundo relatório do SIS</t>
    </r>
    <r>
      <rPr>
        <sz val="11"/>
        <rFont val="Calibri"/>
        <family val="2"/>
      </rPr>
      <t>BIO, coletaram 5 exemplares (3 fêmeas e 2 machos). S</t>
    </r>
    <r>
      <rPr>
        <sz val="11"/>
        <rFont val="Calibri"/>
        <family val="2"/>
      </rPr>
      <t xml:space="preserve">egundo consta no relatório SISBIO esses animais estão destinados exclusivamente para formação de um plantel de reprodução, a fim de se iniciar um plantel para extração de veneno e experimentação em cativeiro. Essa autorização foi renovada, para a coleta de mais 5 exemplares. Segundo Airton, por email (15/09/15) um dos machos veio a óbito por má adaptação. </t>
    </r>
    <r>
      <rPr>
        <u/>
        <sz val="11"/>
        <rFont val="Calibri"/>
        <family val="2"/>
      </rPr>
      <t>Sendo assim, hoje o plantel do CEVAP é de</t>
    </r>
    <r>
      <rPr>
        <b/>
        <u/>
        <sz val="11"/>
        <rFont val="Calibri"/>
        <family val="2"/>
      </rPr>
      <t xml:space="preserve"> 4 exemplares</t>
    </r>
    <r>
      <rPr>
        <u/>
        <sz val="11"/>
        <rFont val="Calibri"/>
        <family val="2"/>
      </rPr>
      <t xml:space="preserve"> (3 fêmeas e um macho). Ressaltou que o CEVAP tem interesse de receber os animais que ainda se encontram com Rogério Zacariotti. (Yeda passou email, em 15/09/15, para Rogério colocando-o a par do interesse do CEVAP)</t>
    </r>
    <r>
      <rPr>
        <b/>
        <sz val="11"/>
        <color indexed="10"/>
        <rFont val="Calibri"/>
        <family val="2"/>
      </rPr>
      <t xml:space="preserve">
</t>
    </r>
    <r>
      <rPr>
        <b/>
        <u/>
        <sz val="11"/>
        <rFont val="Calibri"/>
        <family val="2"/>
      </rPr>
      <t>Instituto Butantan:</t>
    </r>
    <r>
      <rPr>
        <b/>
        <sz val="11"/>
        <rFont val="Calibri"/>
        <family val="2"/>
      </rPr>
      <t xml:space="preserve"> </t>
    </r>
    <r>
      <rPr>
        <sz val="11"/>
        <rFont val="Calibri"/>
        <family val="2"/>
      </rPr>
      <t>Segundo Josana,  no período de 2009 a agosto de 2015 o IB  t</t>
    </r>
    <r>
      <rPr>
        <b/>
        <sz val="11"/>
        <rFont val="Calibri"/>
        <family val="2"/>
      </rPr>
      <t>em 54 espécimes,</t>
    </r>
    <r>
      <rPr>
        <sz val="11"/>
        <rFont val="Calibri"/>
        <family val="2"/>
      </rPr>
      <t xml:space="preserve"> 20 são </t>
    </r>
    <r>
      <rPr>
        <u/>
        <sz val="11"/>
        <rFont val="Calibri"/>
        <family val="2"/>
      </rPr>
      <t>provenientes da ilha</t>
    </r>
    <r>
      <rPr>
        <sz val="11"/>
        <rFont val="Calibri"/>
        <family val="2"/>
      </rPr>
      <t xml:space="preserve">, sendo que três foram a óbito, </t>
    </r>
    <r>
      <rPr>
        <u/>
        <sz val="11"/>
        <rFont val="Calibri"/>
        <family val="2"/>
      </rPr>
      <t>totalizando 17 (11 fêmeas e 6 machos).</t>
    </r>
    <r>
      <rPr>
        <sz val="11"/>
        <rFont val="Calibri"/>
        <family val="2"/>
      </rPr>
      <t xml:space="preserve">  Em</t>
    </r>
    <r>
      <rPr>
        <u/>
        <sz val="11"/>
        <rFont val="Calibri"/>
        <family val="2"/>
      </rPr>
      <t xml:space="preserve"> cativeiro nasceram</t>
    </r>
    <r>
      <rPr>
        <sz val="11"/>
        <rFont val="Calibri"/>
        <family val="2"/>
      </rPr>
      <t xml:space="preserve"> 51 animais, mas 14 morreram, </t>
    </r>
    <r>
      <rPr>
        <u/>
        <sz val="11"/>
        <rFont val="Calibri"/>
        <family val="2"/>
      </rPr>
      <t>totalizando 37 (5 fêmeas, 9 machos e 23 filhotes).</t>
    </r>
    <r>
      <rPr>
        <sz val="11"/>
        <rFont val="Calibri"/>
        <family val="2"/>
      </rPr>
      <t xml:space="preserve">
</t>
    </r>
    <r>
      <rPr>
        <b/>
        <u/>
        <sz val="11"/>
        <rFont val="Calibri"/>
        <family val="2"/>
      </rPr>
      <t>Instituto Vital Brazil:</t>
    </r>
    <r>
      <rPr>
        <sz val="11"/>
        <rFont val="Calibri"/>
        <family val="2"/>
      </rPr>
      <t xml:space="preserve"> tem em seu </t>
    </r>
    <r>
      <rPr>
        <b/>
        <sz val="11"/>
        <rFont val="Calibri"/>
        <family val="2"/>
      </rPr>
      <t>plantel 6 exemplares de Bothrops insularis</t>
    </r>
    <r>
      <rPr>
        <sz val="11"/>
        <rFont val="Calibri"/>
        <family val="2"/>
      </rPr>
      <t xml:space="preserve">, sendo 2 nascidos em cativeiro, no dia 23 de março de 2011 e 4 indivíduos provenientes da Ilha da Queimada Grande. 
Foram colocados juntos dois casais com intuito de observar o comportamento reprodutivo destes animais em cativeiro. Em 2014 foi observado somente a corte em ambos casais, já nos meses de junho e julho de 2015 ocorreram cópulas. Tem sido realizado desde 2014 um acompanhamento mensal de exames de radiografia e eventualmente ultrassonografias para um acompanhamento de uma possível gestação. Esses dados estão sendo utilizados na pesquisa de dissertação no Programa de Pós-Graduação em Biodiversidade Neotropical da Universidade Federal do Estado do Rio de Janeiro (UNIRIO), da Rhaiza Esteves
Rhaiza e Aníbal informam que estão fornecendo diversos tipos de itens alimentares e analisando os efeitos sobre crescimento e ganho de peso do plantel.  
</t>
    </r>
    <r>
      <rPr>
        <b/>
        <u/>
        <sz val="11"/>
        <rFont val="Calibri"/>
        <family val="2"/>
      </rPr>
      <t xml:space="preserve">Zoo São Paulo: </t>
    </r>
    <r>
      <rPr>
        <b/>
        <sz val="11"/>
        <rFont val="Calibri"/>
        <family val="2"/>
      </rPr>
      <t xml:space="preserve"> </t>
    </r>
    <r>
      <rPr>
        <sz val="11"/>
        <rFont val="Calibri"/>
        <family val="2"/>
      </rPr>
      <t>Segundo Cybele o Zoo/SP iniciou uma população piloto,</t>
    </r>
    <r>
      <rPr>
        <b/>
        <sz val="11"/>
        <rFont val="Calibri"/>
        <family val="2"/>
      </rPr>
      <t xml:space="preserve"> recebeu 6 B. insularis</t>
    </r>
    <r>
      <rPr>
        <sz val="11"/>
        <rFont val="Calibri"/>
        <family val="2"/>
      </rPr>
      <t xml:space="preserve"> (em set/2014) do Rogério Zacariotti (SISBIO 24654).
</t>
    </r>
    <r>
      <rPr>
        <b/>
        <u/>
        <sz val="11"/>
        <rFont val="Calibri"/>
        <family val="2"/>
      </rPr>
      <t xml:space="preserve">UNICSUL: </t>
    </r>
    <r>
      <rPr>
        <sz val="11"/>
        <rFont val="Calibri"/>
        <family val="2"/>
      </rPr>
      <t xml:space="preserve">Segundo Yeda, Rogério Zacariotti, por meio da autorização SISBIO 24654, tinha autorização para coletar e manter em cativeiro até 20 exemplares de B. insularis. Essa autorização está vencida e com problemas no relatório, encontra-se como em elaboração e sem qualquer dado. Em 04/09/2015, Yeda passou email para o Rogério explicando como ele deve proceder para regularizar sua situação.
Em 04/09/2015, por email, Rogério informou que ele </t>
    </r>
    <r>
      <rPr>
        <b/>
        <sz val="11"/>
        <rFont val="Calibri"/>
        <family val="2"/>
      </rPr>
      <t xml:space="preserve">coletou 10 animais da ilha e que 4 nasceram </t>
    </r>
    <r>
      <rPr>
        <sz val="11"/>
        <rFont val="Calibri"/>
        <family val="2"/>
      </rPr>
      <t>no cativeiro. Dessas quatro, duas nasceram malformadas e natimortas, as outras duas embora normais, eram bem pequenas e vieram a óbito na primeira semana de vida, todos esses indivíduos estão fixados e disponíveis para depósito em coleção. Dos 10 adultos, uma serpente veio a óbito (o primeiro indivíduo que apresentou a alteração no olho)</t>
    </r>
    <r>
      <rPr>
        <u/>
        <sz val="11"/>
        <rFont val="Calibri"/>
        <family val="2"/>
      </rPr>
      <t xml:space="preserve"> e restaram 9. </t>
    </r>
    <r>
      <rPr>
        <sz val="11"/>
        <rFont val="Calibri"/>
        <family val="2"/>
      </rPr>
      <t xml:space="preserve">A Cybele no zoo de SP só pôde receber 6 indivíduos, </t>
    </r>
    <r>
      <rPr>
        <b/>
        <sz val="11"/>
        <rFont val="Calibri"/>
        <family val="2"/>
      </rPr>
      <t>assim tem ainda 3 indivíduos</t>
    </r>
    <r>
      <rPr>
        <sz val="11"/>
        <rFont val="Calibri"/>
        <family val="2"/>
      </rPr>
      <t xml:space="preserve"> até encontrar uma instituição com interesse em recebê-los. </t>
    </r>
    <r>
      <rPr>
        <b/>
        <sz val="11"/>
        <color indexed="10"/>
        <rFont val="Calibri"/>
        <family val="2"/>
      </rPr>
      <t xml:space="preserve">
</t>
    </r>
    <r>
      <rPr>
        <b/>
        <u/>
        <sz val="11"/>
        <rFont val="Calibri"/>
        <family val="2"/>
      </rPr>
      <t>Bothrops alcatraz:</t>
    </r>
    <r>
      <rPr>
        <b/>
        <sz val="11"/>
        <rFont val="Calibri"/>
        <family val="2"/>
      </rPr>
      <t xml:space="preserve"> </t>
    </r>
    <r>
      <rPr>
        <u/>
        <sz val="11"/>
        <rFont val="Calibri"/>
        <family val="2"/>
      </rPr>
      <t xml:space="preserve">somente o Instituo Butatan tem </t>
    </r>
    <r>
      <rPr>
        <sz val="11"/>
        <rFont val="Calibri"/>
        <family val="2"/>
      </rPr>
      <t xml:space="preserve">um projeto piloto ex situ, segundo Josana de 2013 a agosto de 2015, o plantel do IB </t>
    </r>
    <r>
      <rPr>
        <b/>
        <sz val="11"/>
        <rFont val="Calibri"/>
        <family val="2"/>
      </rPr>
      <t>é de 14 espécimes</t>
    </r>
    <r>
      <rPr>
        <sz val="11"/>
        <rFont val="Calibri"/>
        <family val="2"/>
      </rPr>
      <t xml:space="preserve"> (9 adultos e 5 filhotes)</t>
    </r>
    <r>
      <rPr>
        <sz val="11"/>
        <rFont val="Calibri"/>
        <family val="2"/>
      </rPr>
      <t xml:space="preserve"> (SISBIO 36450, Otávio Marques, válida até 09/16).  Foram </t>
    </r>
    <r>
      <rPr>
        <u/>
        <sz val="11"/>
        <rFont val="Calibri"/>
        <family val="2"/>
      </rPr>
      <t xml:space="preserve">coletados na natureza </t>
    </r>
    <r>
      <rPr>
        <sz val="11"/>
        <rFont val="Calibri"/>
        <family val="2"/>
      </rPr>
      <t>10 espécimes, sendo que um foi a óbito,</t>
    </r>
    <r>
      <rPr>
        <u/>
        <sz val="11"/>
        <rFont val="Calibri"/>
        <family val="2"/>
      </rPr>
      <t xml:space="preserve"> totalizando 9</t>
    </r>
    <r>
      <rPr>
        <sz val="11"/>
        <rFont val="Calibri"/>
        <family val="2"/>
      </rPr>
      <t xml:space="preserve">, e, dos </t>
    </r>
    <r>
      <rPr>
        <u/>
        <sz val="11"/>
        <rFont val="Calibri"/>
        <family val="2"/>
      </rPr>
      <t xml:space="preserve">filhotes que nasceram </t>
    </r>
    <r>
      <rPr>
        <sz val="11"/>
        <rFont val="Calibri"/>
        <family val="2"/>
      </rPr>
      <t xml:space="preserve">em cativiero, 7, a apartir de fêmeas que já estavam prenhas, 2 foram a óbito, </t>
    </r>
    <r>
      <rPr>
        <u/>
        <sz val="11"/>
        <rFont val="Calibri"/>
        <family val="2"/>
      </rPr>
      <t>totalizando 5 filhote</t>
    </r>
    <r>
      <rPr>
        <sz val="11"/>
        <rFont val="Calibri"/>
        <family val="2"/>
      </rPr>
      <t>s. Segundo Selma, existem 3 espécimes de B. alcatraz que estão com Silvia, no Museu Biológico do Instituto B</t>
    </r>
    <r>
      <rPr>
        <sz val="11"/>
        <rFont val="Calibri"/>
        <family val="2"/>
      </rPr>
      <t xml:space="preserve">utantan há anos, copulam e não reproduzem, e não fazem parte desse projeto piloto.
</t>
    </r>
    <r>
      <rPr>
        <b/>
        <u/>
        <sz val="11"/>
        <rFont val="Calibri"/>
        <family val="2"/>
      </rPr>
      <t xml:space="preserve">IVB: </t>
    </r>
    <r>
      <rPr>
        <sz val="11"/>
        <rFont val="Calibri"/>
        <family val="2"/>
      </rPr>
      <t>SEgundo Rhaiza eAnibal, pretendem também iniciar um plantel de B. alcatraz, com 2 casais provenientes da ilha.</t>
    </r>
  </si>
  <si>
    <r>
      <t>Rogério Zacariotti (UNICSUL),</t>
    </r>
    <r>
      <rPr>
        <sz val="11"/>
        <rFont val="Calibri"/>
        <family val="2"/>
      </rPr>
      <t xml:space="preserve"> Josana Kapronezai (Instituto Butantan), Rhaiza Esteves e Anibal melgarejo (Instituto Vital Brazil), Yeda Bataus (RAN/ICMBio), Cybele Lisboa (Zoológico de São Paulo), Airton Lourenço e Rui Seabra (CEVAP/UNESP)</t>
    </r>
  </si>
  <si>
    <t xml:space="preserve"> Rhaiza Esteves e Anibal Melgarejo (Instituto Vital Brazil), Yeda Bataus (RAN/ICMBio), Josana Kapronezai  (Instituto Butantan)</t>
  </si>
  <si>
    <r>
      <rPr>
        <b/>
        <sz val="11"/>
        <rFont val="Calibri"/>
        <family val="2"/>
      </rPr>
      <t>Ação concluída.</t>
    </r>
    <r>
      <rPr>
        <sz val="11"/>
        <rFont val="Calibri"/>
        <family val="2"/>
      </rPr>
      <t xml:space="preserve">
</t>
    </r>
    <r>
      <rPr>
        <b/>
        <sz val="11"/>
        <rFont val="Calibri"/>
        <family val="2"/>
      </rPr>
      <t xml:space="preserve"> Na Ilha da Queimada Grande:</t>
    </r>
    <r>
      <rPr>
        <sz val="11"/>
        <rFont val="Calibri"/>
        <family val="2"/>
      </rPr>
      <t xml:space="preserve">  Segundo Yeda a DIBIO/ICMBio aprovou projeto visando a implementação dessa ação, no valor de R$ 21.535,50. O projeto está calcado no mestrado da servidora Adriana Magalhães “Caracterização das fisionomias vegetais da Ilha Queimada Grande, Área de Relevante Interesse Ecológico das Ilhas Queimada Grande e Queimada Pequena - Itanhaém/SP, como subsídio à elaboração do Plano de Manejo" . Segundo Adriana o estudo foi concluído e a dissertação foi defendida em junho de 2015. Yeda resalta que o GPS que o RAN emprestou foi devolvido e que a Adriana apresentou o trabalho durante a última monitoria do PAN. Segundo Vívian Uhlig, </t>
    </r>
    <r>
      <rPr>
        <u/>
        <sz val="11"/>
        <rFont val="Calibri"/>
        <family val="2"/>
      </rPr>
      <t>5,6% da área da Ilha da Queimada Grande (78ha ou 0,78 km2), está coberta com espécies exóticas invasoras, basicamente gramíneas</t>
    </r>
    <r>
      <rPr>
        <sz val="11"/>
        <rFont val="Calibri"/>
        <family val="2"/>
      </rPr>
      <t xml:space="preserve"> (o mapa com as áreas de uso do solo/vegetação da ilha  constam na dissertação).
</t>
    </r>
    <r>
      <rPr>
        <b/>
        <sz val="11"/>
        <rFont val="Calibri"/>
        <family val="2"/>
      </rPr>
      <t xml:space="preserve">No Arquipélago dos Alcatrazes: </t>
    </r>
    <r>
      <rPr>
        <sz val="11"/>
        <rFont val="Calibri"/>
        <family val="2"/>
      </rPr>
      <t xml:space="preserve"> Segundo Yeda desde a monitoria passada já havia uma listagem das espécies exóticas invasoras para a Ilha dos Alcatrazes e mapeamento das áreas antropizadas.  Segundo Vívian, no mapa apresentado na proposta inicial do Plano de Manejo da ESEC Tupinambás (que está em processo de revisão e complementação desde 2014), há um mapa do zoneamento terreste da Ilha dos Alcatrazes, que é a ilha com as espécies alvo do PAN (194 ha ou 1,94km2) , onde , </t>
    </r>
    <r>
      <rPr>
        <u/>
        <sz val="11"/>
        <rFont val="Calibri"/>
        <family val="2"/>
      </rPr>
      <t xml:space="preserve">12,8%  são áreas antropizadas </t>
    </r>
    <r>
      <rPr>
        <sz val="11"/>
        <rFont val="Calibri"/>
        <family val="2"/>
      </rPr>
      <t xml:space="preserve">(incluindo a área que foi queimada devido os exercícios de tiro, região do saco do Funil, a área do heliponto e casa mata).  Praticamente em toda essa área ocorre o capim africano (Melinis minutiflora), espécie exótica invasora, com maior ou menor frequência dependendo diretamente do estágio de regeneração. </t>
    </r>
    <r>
      <rPr>
        <u/>
        <sz val="11"/>
        <rFont val="Calibri"/>
        <family val="2"/>
      </rPr>
      <t>Todavia, segundo Marli, há um levantamento mais detalhado sobre as Ilhas da ESEC Tuínambás e dos Alcatrazes,</t>
    </r>
    <r>
      <rPr>
        <sz val="11"/>
        <rFont val="Calibri"/>
        <family val="2"/>
      </rPr>
      <t xml:space="preserve"> em fase final de elaboração, sendo feito pela Lúcia Rossi " Estação Ecológica de Tupinambás e Ilha dos Alcatrazes - vegetação e flora" , com inclusive os percentuais das fitofisionamias e mapa. Ainda não é público, entretato, a autora o disponibilizou para que buscarmos essas informações para o PAN. </t>
    </r>
    <r>
      <rPr>
        <sz val="11"/>
        <color indexed="10"/>
        <rFont val="Calibri"/>
        <family val="2"/>
      </rPr>
      <t xml:space="preserve">Yeda passou o relatório para a Vívian conferir os percentuais, para que possamos atualizar a informação sobre a ilha dos Alcatrazes, em 10/9/15. ainda estamos aguardando, pois a Vivian disse, em 15/09/15, que precisa do shapefile desse mapa para poder tirar os percentuais, ou então quem fez o mapa poderá fazê-lo. Yeda pediu para Marli verificar com a Lucia Rossi a possíbilidade dela fazer o cáclulo ou de então encaminhar esse arquivo para a Vívian calcular (em 15/09/15) 
</t>
    </r>
    <r>
      <rPr>
        <sz val="11"/>
        <rFont val="Calibri"/>
        <family val="2"/>
      </rPr>
      <t xml:space="preserve"> Marli informou ainda, que nas ilhas do Paredão e Oratório houve expedição em 2014/15,  e não há registros de espécies exóticas invasoras.</t>
    </r>
    <r>
      <rPr>
        <sz val="11"/>
        <color indexed="10"/>
        <rFont val="Calibri"/>
        <family val="2"/>
      </rPr>
      <t xml:space="preserve">
</t>
    </r>
  </si>
  <si>
    <t>Adriana Magalhãese Carlos Azevedo (AREI Ilhas da Queimada Pequena e Queimada Grande/ICMBio), Edilson Esteves (ESEC Tupinambás e Yeda Bataus (RAN/ICMBio)</t>
  </si>
  <si>
    <t>Yeda Bataus (RAN/ICMBio),  Karina Kasperoviczus (Instituto Butantan), Marli Penteado e Edilson (ESEC Tupinambás/ICMBio).</t>
  </si>
  <si>
    <t>Adriana  Magalhães e Carlos Azevedo (ARIE Ilhas da Queimada Pequena e Queimada Grande/ICMBio), Yeda Bataus (RAN/ICMBio), Marli Penteado (ESEC Tuínambás/ICMBio)</t>
  </si>
  <si>
    <r>
      <rPr>
        <sz val="11"/>
        <rFont val="Calibri"/>
        <family val="2"/>
      </rPr>
      <t xml:space="preserve">  Rogerio Zacariotti (UNICSUL),</t>
    </r>
    <r>
      <rPr>
        <sz val="11"/>
        <rFont val="Calibri"/>
        <family val="2"/>
      </rPr>
      <t xml:space="preserve"> Yeda Bataus e Carlos Abrahão (RAN/ICMBio) e Marli Penteado (ESEC Tupinambás/ICMBio)</t>
    </r>
  </si>
  <si>
    <t xml:space="preserve">Edilson Esteves (ESEC Tupinambás/ICMBio)
Adriana Magalhães (ARIE Ilhas da Queimada Pequena e Queimada Grande/ICMBio), Yeda Bataus (RAN/ICMBio), </t>
  </si>
  <si>
    <t>Adriana Magalhães (ARIE Ilhas da Queimada Pequena e Queimada Grande/ICMBio),  Marli Penteado e Edilson (ESEC Tupinambás/ICMBio), Yeda Bataus (RAN/ICMBio) e Tadeu Domingues (Marinha do Brasil)</t>
  </si>
  <si>
    <t>Adriana Magalhães e Lígia Amorim  (ARIE Ilhas da Queimada Pequena e Queimada Grande/ICMBio), Bruno Kurtz (JB), Yeda Bataus (RAN/ICMBio) , Fausto Barbo (UNIFESP), Ricardo Dias (FMVZ/USP), Marli Penteado e Edilson (ESEC Tupinambás/ICMBio), Airton Lourenço e Rui Seabra (CEVAP/UNESP), Anibal Melgarejo e Rhaiza Esteves (Instituto Vital Brazil)</t>
  </si>
  <si>
    <t>Adriana Magalhães e Lígia Amorim  (ARIE Ilhas da Queimada Pequena e Queimada Grande/ICMBio), Bruno Kurtz (Jardim Botânico), Yeda Bataus (RAN/ICMBio) , Fausto Barbo (UNIFESP), Ricardo Dias (FMVZ/USP), Marli Penteado e Edilson (ESEC Tupinambás/ICMBio), Airton Lourenço (CEVAP/UNESP), Anibal Melgarejo e Rhaiza Esteves (Instituto Vital Brazil)</t>
  </si>
  <si>
    <t>Yeda Bataus (RAN/ICMBio), Cybele Lisboa  (Zoológico de São Paulo), Rhaiza Esteves e Anibal Melgarejo (Instituto Vital Brazil)</t>
  </si>
  <si>
    <t xml:space="preserve"> Adriana Magalhães (ARIE Ilhas da Queimada Pequena e Queimada Grande/ICMBio); Marli Penteado (ESEC Tupinambás/ICMBio); Yeda Bataus e Vívian Uhlig (RAN/ICMBio), Ricardo Dias (FMVZ/USP)</t>
  </si>
  <si>
    <t>Edilson Esteves (ESEC Tupinambás/ICMBio); Adriana Magalhães e Carlos Azevedo (ARIE Ilhas da Queimada Pequena e Queimada Grande/ICMBio); Tadeu Domingues (Marinha do Brasil) e Yeda Bataus (RAN/ICMbio)</t>
  </si>
  <si>
    <t xml:space="preserve"> Adriana Magalhães  (ARIE Ilhas da Queimada Pequena e Queimada Grande/ICMBio); Edilson Esteves e Marli Penteado (ESEC Tupinambás/ICMBio)</t>
  </si>
  <si>
    <r>
      <rPr>
        <b/>
        <sz val="11"/>
        <rFont val="Calibri"/>
        <family val="2"/>
      </rPr>
      <t>Ação não concluída, pois dependia das ações 3.1 e 3.3, que só foram concluídas no final do PAN.</t>
    </r>
    <r>
      <rPr>
        <sz val="11"/>
        <rFont val="Calibri"/>
        <family val="2"/>
      </rPr>
      <t xml:space="preserve">
</t>
    </r>
    <r>
      <rPr>
        <b/>
        <sz val="11"/>
        <rFont val="Calibri"/>
        <family val="2"/>
      </rPr>
      <t xml:space="preserve">ARIE QPQG: </t>
    </r>
    <r>
      <rPr>
        <sz val="11"/>
        <rFont val="Calibri"/>
        <family val="2"/>
      </rPr>
      <t xml:space="preserve">Segundo Adriana, embora não exista os protocolos finalizados, a unidade adota as medidas encaminhadas pelo Bruno Kurtz (JB) como protocolo sanitário e de contenção de espécies invasoras.
</t>
    </r>
    <r>
      <rPr>
        <b/>
        <sz val="11"/>
        <rFont val="Calibri"/>
        <family val="2"/>
      </rPr>
      <t xml:space="preserve">Marinha do Brasil: </t>
    </r>
    <r>
      <rPr>
        <sz val="11"/>
        <rFont val="Calibri"/>
        <family val="2"/>
      </rPr>
      <t xml:space="preserve">Segundo Tadeu Domingues (Primeiro-Tenente), para que o protocolo seja incorporado às normas da MB a solicitação deve ser direcionada ao Estado Maior da Armada (em Brasília), que analisará o pedido e que provavelmente vai encaminhar para a Diretoria de Portos e Costas - DPC (RJ) e esta ao Comando Naval (RJ).
</t>
    </r>
    <r>
      <rPr>
        <b/>
        <sz val="11"/>
        <rFont val="Calibri"/>
        <family val="2"/>
      </rPr>
      <t>ESEC Tupinambás:</t>
    </r>
    <r>
      <rPr>
        <sz val="11"/>
        <rFont val="Calibri"/>
        <family val="2"/>
      </rPr>
      <t xml:space="preserve"> Edilson e Marli sugerem que o protocolo finalizado seja encaminhado para a DIMAM/ICMBio a fim de que seja adotado em outras UC de ilhas.  E ainda, que o protocolo pode ser inserido no Plano de Manejo da UC.</t>
    </r>
    <r>
      <rPr>
        <sz val="11"/>
        <color indexed="10"/>
        <rFont val="Calibri"/>
        <family val="2"/>
      </rPr>
      <t xml:space="preserve">
</t>
    </r>
    <r>
      <rPr>
        <b/>
        <sz val="11"/>
        <color indexed="10"/>
        <rFont val="Calibri"/>
        <family val="2"/>
      </rPr>
      <t xml:space="preserve">
</t>
    </r>
  </si>
  <si>
    <r>
      <rPr>
        <b/>
        <sz val="11"/>
        <rFont val="Calibri"/>
        <family val="2"/>
      </rPr>
      <t>Ação não concluída, mas iniciada.</t>
    </r>
    <r>
      <rPr>
        <sz val="11"/>
        <rFont val="Calibri"/>
        <family val="2"/>
      </rPr>
      <t xml:space="preserve">
</t>
    </r>
    <r>
      <rPr>
        <b/>
        <sz val="11"/>
        <rFont val="Calibri"/>
        <family val="2"/>
      </rPr>
      <t>Ilha dos Alcatrazes:</t>
    </r>
    <r>
      <rPr>
        <sz val="11"/>
        <rFont val="Calibri"/>
        <family val="2"/>
      </rPr>
      <t xml:space="preserve"> segundo o Chefe da ESEC Tupinambás (Edilson esteves), foi encomendada uma estação de rádio fixa para ser adquirida com recursos de compensação ambiental. Todavia o custo estimado para aquisição terá que ser readequado, pois o valor está defasado.  Provavelmente o sistema será adquirido ainda em 2015.
</t>
    </r>
    <r>
      <rPr>
        <b/>
        <sz val="11"/>
        <rFont val="Calibri"/>
        <family val="2"/>
      </rPr>
      <t xml:space="preserve"> Ilha da Queimada Grande: </t>
    </r>
    <r>
      <rPr>
        <sz val="11"/>
        <rFont val="Calibri"/>
        <family val="2"/>
      </rPr>
      <t xml:space="preserve"> Segundo Carlos Azevedo, a ARIE QPQG pode pleitear recursos de compensação ambiental, conforme o parágrafo 3º do artigo 36 da Lei 9.985/00.  No entanto,  a ARIE dispõe de um rádio na lancha Asteriks e dois portáteis (doação da Discovery).   Atualmente a ARIE está atualmente usando a  estação fixa da ESEC dos Tupiniquins para contato com o rádio da Asteriks. O alcance da transmissão desses rádios vai até a ilha da Queimada Grande. Em novembro receberemos uma doação de um grupo de rádio amadores para termos uma estação fixa na ilha da Queimada Grande. Com a inclusão dessa estação estaremos com nossa demanda de comunicação VHF completa.</t>
    </r>
  </si>
  <si>
    <r>
      <t xml:space="preserve">
</t>
    </r>
    <r>
      <rPr>
        <sz val="11"/>
        <rFont val="Calibri"/>
        <family val="2"/>
      </rPr>
      <t>No périodo de jun/14 a ago/15 foram 14 dias em campo</t>
    </r>
  </si>
  <si>
    <r>
      <rPr>
        <b/>
        <sz val="11"/>
        <rFont val="Calibri"/>
        <family val="2"/>
      </rPr>
      <t xml:space="preserve">Ação não concluída, mas iniciada.
</t>
    </r>
    <r>
      <rPr>
        <sz val="11"/>
        <rFont val="Calibri"/>
        <family val="2"/>
      </rPr>
      <t>Na monitoria anterior um empresa  de Minas Gerais havia doado um contendeir para servir de base fixa na Ilha Queimada Grande, iniciativa aprovada pelo Conselho Gestor da UC. Todavia, era preciso conseguir um patrocínio e/ou ajuda da Marinha para fazer o transporte do contendeir até Itanhaém/Ilha Queimada Grande.</t>
    </r>
    <r>
      <rPr>
        <b/>
        <sz val="11"/>
        <rFont val="Calibri"/>
        <family val="2"/>
      </rPr>
      <t xml:space="preserve">
última monitoria: </t>
    </r>
    <r>
      <rPr>
        <sz val="11"/>
        <rFont val="Calibri"/>
        <family val="2"/>
      </rPr>
      <t xml:space="preserve">Segundo Carlos Azevedo , através do ofício nº 30-24/Com8ºDN-MB, a Marinha do Brasil respondeu ao ofício nº 009/2015/ARIEIQPQG-ICMBio no qual solicitamos manifestação sobre a instalação do container no local onde estavam as casas dos faroleiros, ao lado do farol. Como resposta, a Marinha do Brasil diz que nada tem a opor sobre a instalação. No mesmo ofício afirma que não dispões de meios para levar o container até o local e mantê-lo. A ARIE mantém contato com o articulador da ação para buscar meios de levar o container até a ilha. No momento não há previsão para execução dessa tarefa. 
</t>
    </r>
  </si>
  <si>
    <t>Não há meios para transportar o contender doado para a ilha e por isso a ação não foi finalizada.</t>
  </si>
  <si>
    <t xml:space="preserve"> Segundo Adriana, após realizada as correções da dissertação, sugeridas pela banca, a dissertação será encaminhada para todos , a previsão é que seja definitivamente concluído em outubro/15</t>
  </si>
  <si>
    <r>
      <rPr>
        <b/>
        <sz val="11"/>
        <rFont val="Calibri"/>
        <family val="2"/>
      </rPr>
      <t>Ação não concluída, mas iniciada</t>
    </r>
    <r>
      <rPr>
        <sz val="11"/>
        <rFont val="Calibri"/>
        <family val="2"/>
      </rPr>
      <t xml:space="preserve">
</t>
    </r>
    <r>
      <rPr>
        <b/>
        <sz val="11"/>
        <rFont val="Calibri"/>
        <family val="2"/>
      </rPr>
      <t>Ilha dos Alcatrazes</t>
    </r>
    <r>
      <rPr>
        <sz val="11"/>
        <rFont val="Calibri"/>
        <family val="2"/>
      </rPr>
      <t xml:space="preserve">: Segundo Edilson, embora iniciativas tenham sido tomadas, a aquisição e </t>
    </r>
    <r>
      <rPr>
        <sz val="11"/>
        <rFont val="Calibri"/>
        <family val="2"/>
      </rPr>
      <t xml:space="preserve">instalação do sistema remoto de vigilância na ilha não foi adiante devido aos custos elevados. Um outro sistema remoto com hidrofones que seria desenvolvido com um professor da POLI/USP, mencionado na monitoria passada, também não foi adiante, perdeu-se contato com o pesquisador, que até ropôs instalação de microfones para registrar a vocalização dos anfíbios e que também serviria para monitorar o fluxo de pessoas. Uma outra aproximação foi feita com o Instituto de Oceonografia (IO) para instalação de </t>
    </r>
    <r>
      <rPr>
        <sz val="11"/>
        <rFont val="Calibri"/>
        <family val="2"/>
      </rPr>
      <t>um sistema de hidrofones.</t>
    </r>
    <r>
      <rPr>
        <sz val="11"/>
        <color indexed="10"/>
        <rFont val="Calibri"/>
        <family val="2"/>
      </rPr>
      <t xml:space="preserve">
</t>
    </r>
    <r>
      <rPr>
        <b/>
        <sz val="11"/>
        <rFont val="Calibri"/>
        <family val="2"/>
      </rPr>
      <t>Ilha da Queimada Grande:</t>
    </r>
    <r>
      <rPr>
        <sz val="11"/>
        <rFont val="Calibri"/>
        <family val="2"/>
      </rPr>
      <t xml:space="preserve">  Segundo a Adriana, não foi adiquirido o sistema, pois a ARIE QPQG não tem recursos, mas tem interesse num sistema de vigilância como este.</t>
    </r>
  </si>
  <si>
    <t>No périodo de jun/14 a ago/15 foram  66 dias em campo</t>
  </si>
  <si>
    <t xml:space="preserve"> Segundo Edilson a ESEC Tupinambás se  envolveu com outras atividades de educação ambiental, e não realizou esta ação junto às maniras. No entanto, pretendem retomar, o mais breve possível, os trabalhos com as Marinas.</t>
  </si>
  <si>
    <r>
      <t>Após a última monitoria, no dia 31/09/15 a MB realizou exercícios de tiros em mar ab</t>
    </r>
    <r>
      <rPr>
        <sz val="11"/>
        <rFont val="Calibri"/>
        <family val="2"/>
      </rPr>
      <t>erto, sem ter sido comunicado a ESEC Tupinambás.  Até o dia 29/09/15 Edilson não teve resposata do 8º. Batalhão.</t>
    </r>
  </si>
  <si>
    <r>
      <t xml:space="preserve">Sugere-se que no SISBIO tenha um mecanismo para o pesquisador concordar com os protocolos sanitário  e de contenção (checkbox "estou ciente"). Não havendo essa possibilidade, sugere-se que os pareceristas do RAN e das UCs apresentem os protocolos e solicitem a ciência dos  pesquisadores. No caso de visitantes, que a Chefia das UCs apresentem os protocolos e solicitem a ciência.
 Que os Analistas das UC's, pareceristas SISBIO, insiram a ressalva de que os pesquisadores cumpram os protocolos estabelecidos.(por exemplo, sanitário, controle de exóticas invasoras) com link aonde ele será encontrado.
Disponibilizar os protocolos no site da Unidades, ou do ICMBio
</t>
    </r>
    <r>
      <rPr>
        <sz val="11"/>
        <color indexed="10"/>
        <rFont val="Calibri"/>
        <family val="2"/>
      </rPr>
      <t xml:space="preserve">
</t>
    </r>
    <r>
      <rPr>
        <b/>
        <sz val="11"/>
        <color indexed="10"/>
        <rFont val="Calibri"/>
        <family val="2"/>
      </rPr>
      <t>Em 31/08/2015, Yeda passou email para Tadeu solicitando verificar qual unidade da MB faz manutenção nos faróis das ilhas dos Alcatrazes de da Queimada Grande. Ainda não respondeu (13/10/15)</t>
    </r>
  </si>
  <si>
    <t>Após a  monitoria Yeda consolidou o protocolo proposto durante esta última monitoria, e o encaminhou para os parceiros mais relacionados com o tema,  para colher opinião e aprovação, nem todos responderam. Porém, incluíram uma questão, o que fazer com as fezes dos pesquisadores&gt; Alguns acham que devem ser recolhidas em shet tube e levadas de volta para o continente, outros acham que as ilhas em questão  estão próximas do continente  e em rotas de navios, e que por isso não estão isentas de receberem contatos com dejetos humanos.</t>
  </si>
  <si>
    <t xml:space="preserve">Após a monitoria Yeda consolidou o protocolo proposto durante esta última monitoria, e o encaminhou para os parceiros mais relacionados com o tema,  para colher opinião e aprovação, nem todos responderam. Porém, incluíram uma questão, o que fazer com as fezes dos pesquisadores&gt; Alguns acham que devem ser recolhidas em shet tube e levadas de volta para o continente, outros acham que as ilhas em questão  estão próximas do continente  e em rotas de navios, e que por isso não estão isentas de receberem contatos com dejetos humanos.
</t>
  </si>
  <si>
    <r>
      <rPr>
        <sz val="11"/>
        <rFont val="Calibri"/>
        <family val="2"/>
      </rPr>
      <t>Ação em andamento, com problemas, sem chance de finalização em 2014. A proposta de colocação do container na Queimada Grande foi apresentada ao conselho consultivo da unidade, em reunião ordinária em março de 2014. Os conselheiros receberam bem a ideia, ficando como ressalva a necessidade de discutir as responsabilidades com a manutenção do container e com recomendação de ser instalado apenas um contender (Adriana)
A Galápagos conseguiu a doação de um contender pela empresa Acelormital de MG,  posto em Itanhaém-SP.  O ocnteiner servirá como depósito de material de campo/pesquisa, e, eventualmente como abrigo. No entanto, só faz sentido fazer o deslocamento do mesmo até São Paulo se houver um local adequado em Itanhaém para guardá-lo até que se consiga a logística para seu translado à ILha Queimada Grande. Ou, que se consiga realizar a deslocamento de Minas Gerais/Itanhaém/Ilha Queimada Grande em sequência (Breno).
A ARIE tem um terreno em Itanhaém que poderia receber o container temporariamente,  no entento, é preciso conversar com a gestora da ESEC dos Tupiniquins pois esse terreno atende às duas unidades (Carlos)</t>
    </r>
    <r>
      <rPr>
        <sz val="11"/>
        <color indexed="10"/>
        <rFont val="Calibri"/>
        <family val="2"/>
      </rPr>
      <t xml:space="preserve">
</t>
    </r>
    <r>
      <rPr>
        <sz val="11"/>
        <rFont val="Calibri"/>
        <family val="2"/>
      </rPr>
      <t>Toda e qualquer ação na região do Arquipélago dos Alcatrazes e da ARIE QPQG que requer apoio da Marinha do Brasil, devem ser sempre conversadas com o chefe de Operações (Capitão de Fragata Daniel) do Comando do 8º. Distrito Naval. Para a solicitação de apoio operativo, o ideal é que se marque uma reunião com o referido Oficial e explique a ele qual a atividade a ser empreendida e faça. Ao marcarem a reunião, o ideal é que o Chefe da UC esteja presente (Tadeu Domingues).</t>
    </r>
  </si>
  <si>
    <r>
      <rPr>
        <b/>
        <sz val="11"/>
        <rFont val="Calibri"/>
        <family val="2"/>
      </rPr>
      <t>Ação não concluída, mas iniciada.</t>
    </r>
    <r>
      <rPr>
        <sz val="11"/>
        <rFont val="Calibri"/>
        <family val="2"/>
      </rPr>
      <t xml:space="preserve">
</t>
    </r>
    <r>
      <rPr>
        <b/>
        <sz val="11"/>
        <rFont val="Calibri"/>
        <family val="2"/>
      </rPr>
      <t>Na monitoria passada,</t>
    </r>
    <r>
      <rPr>
        <sz val="11"/>
        <rFont val="Calibri"/>
        <family val="2"/>
      </rPr>
      <t xml:space="preserve"> Kelen Leite informou  que a Marinha do Brasil, em 2012, encaminhou ofício dando aval para a criação do PARNA . 
</t>
    </r>
    <r>
      <rPr>
        <b/>
        <sz val="11"/>
        <rFont val="Calibri"/>
        <family val="2"/>
      </rPr>
      <t xml:space="preserve">Na última monitoria: </t>
    </r>
    <r>
      <rPr>
        <sz val="11"/>
        <rFont val="Calibri"/>
        <family val="2"/>
      </rPr>
      <t xml:space="preserve">Segundo Edilson, no período da monitoria, a DIMAN/ICMBio elaborou uma Nota Técnica não recomendando a criação do Parque Nacional (PARNA) Marinho do Arquipélado dos Alcatrazes, como inicialmente proposto nos processos (02001.001530/2005-11), (02070.003148/2009-44 - enviado ao MMA), mas sim uma unidade de conservação na categoria de Refígio de Vida Silvestre (REVIS), também de proteção integral, e ampliando a área inicialmente proposta de 16.000ha para 60.000ha. </t>
    </r>
    <r>
      <rPr>
        <u/>
        <sz val="11"/>
        <rFont val="Calibri"/>
        <family val="2"/>
      </rPr>
      <t>Edilson e Marli, ambos da ESEC Tupinambás são favoráveis à proposta de criação de PARNA.</t>
    </r>
    <r>
      <rPr>
        <sz val="11"/>
        <rFont val="Calibri"/>
        <family val="2"/>
      </rPr>
      <t xml:space="preserve">
</t>
    </r>
    <r>
      <rPr>
        <sz val="11"/>
        <rFont val="Calibri"/>
        <family val="2"/>
      </rPr>
      <t xml:space="preserve">Edilson solicitou o acesso ao parecer favorável da Marinha que consta no processo mas não conseguiu resposta até este momento; disse que já há uma minuta de decreto da revis.  Ele informa que, quer seja PARNA ou REVIS com a área proposta de 60.000 ha, esta estaria na rota de navios (petroleiros, cargueiros, embarcações de turismo...), talvez seja isso o que poderia estar atrapalhando o andamento do processo em questão. Segundo Edilson é necessária a criação de outra unidade no entorno da ESEC ou ampliação da sua área.
</t>
    </r>
    <r>
      <rPr>
        <b/>
        <sz val="11"/>
        <rFont val="Calibri"/>
        <family val="2"/>
      </rPr>
      <t xml:space="preserve">Após monitoria: </t>
    </r>
    <r>
      <rPr>
        <sz val="11"/>
        <rFont val="Calibri"/>
        <family val="2"/>
      </rPr>
      <t xml:space="preserve">Em 28/08/2015, Yeda enviou email para Tadeu Domingues, com cópia para Edilson, solicitando a localização desse ofício e o encaminhamento de um cópia para o Edilson. Em 31/08/2015 Tadeu localizou os ofício da MB se posicionando favorável a criação do PARNA, solicitando algumas altereções para garantir suas ações de salvaguardar a vida humana e o país, assim como, poder utilizar a Ilha da Sapata para os exercícios de tiro (Fax 10-129 - Para o MMA encaminhando o Of60-170-2012-GCM - Para o MMA e OfExt60-174-2013-GCM-PNMAA-011-para o comitê de criação do PARNA). Esses doc foram encaminhado com cópia para o Chefe da ESEC.
</t>
    </r>
  </si>
  <si>
    <r>
      <rPr>
        <b/>
        <sz val="11"/>
        <rFont val="Calibri"/>
        <family val="2"/>
      </rPr>
      <t>Ação não concluída e nem iniciada</t>
    </r>
    <r>
      <rPr>
        <sz val="11"/>
        <rFont val="Calibri"/>
        <family val="2"/>
      </rPr>
      <t xml:space="preserve">
</t>
    </r>
    <r>
      <rPr>
        <sz val="11"/>
        <rFont val="Calibri"/>
        <family val="2"/>
      </rPr>
      <t>Segundo Carlos Azevedo, atual chefe a ARIE QPQG, a unidade ainda aguarda sua vez de entrar na lista das UC do ICMBio que terão recursos para a elaboração de Plano de Manejo. Ressalta que os recursos de Compensação Ambiental do Pré-Sal Etapa 1, que deveriam ser destinados às Unidades afetadas (entre elas a ARIE) foi destinado a outras Unidades (PN Fernando de Noronha, PN Sempre Vivas e PN Lagoa do Peixe</t>
    </r>
    <r>
      <rPr>
        <b/>
        <sz val="11"/>
        <rFont val="Calibri"/>
        <family val="2"/>
      </rPr>
      <t>)</t>
    </r>
    <r>
      <rPr>
        <sz val="11"/>
        <rFont val="Calibri"/>
        <family val="2"/>
      </rPr>
      <t>. Esse recurso poderia compor o orçamento para elaboração do Plano de Manejo 
Segundo Yeda (Coordenadora do PAN Herpetofaunainsular), em junho de 2015, o chefe da ARIE, Carlos Azevedo, ligou para ela solicitando apoio para reverter essa situação. A Coordenação do PAN e a chefia do RAN, solicitaram apoio da DIBIO. Ainda em junho de 2015 a Coordenação Geral de Manejo para Conservação (CGESP/DIBIO), encaminhou o memo. nº. 38/15 (digital 0903356), para a Coordenação de Compensação Ambiental, ressaltando a importância desses recursos serem destinados à ARIE, destacando o art. 3º. da Portaria MMA nº. 190/14, onde diz que os PAN devem ser observados na aplicação desses recursos (10% do recurso, deve ser destinado à recuperação do estado de conservação de spp ameaçadas).  Segundo o SGDOC, em 14/08/15, consta que o documento, em 07/07/2015- 14:43:46, foi recebido por Cleuza Fernandes Santos - DIRETORIA DE CRIAÇÃO E MANEJO DE UNIDADES DE CONSERVAÇÃO (61-20289078)</t>
    </r>
    <r>
      <rPr>
        <sz val="11"/>
        <color indexed="10"/>
        <rFont val="Calibri"/>
        <family val="2"/>
      </rPr>
      <t xml:space="preserve">
</t>
    </r>
    <r>
      <rPr>
        <sz val="11"/>
        <rFont val="Calibri"/>
        <family val="2"/>
      </rPr>
      <t>Edilson fez uma consulta para a procuradoria do ICMBio sobre a legalidade desta destinação (art. 3 do SNUC), e até o momento não obteve resposta da DIMAN e nem da Procuradoria federal Especializada/ICMBio.</t>
    </r>
    <r>
      <rPr>
        <b/>
        <sz val="11"/>
        <rFont val="Calibri"/>
        <family val="2"/>
      </rPr>
      <t xml:space="preserve"> </t>
    </r>
    <r>
      <rPr>
        <sz val="11"/>
        <rFont val="Calibri"/>
        <family val="2"/>
      </rPr>
      <t>Informou também que o Ministério Público Federal está questionando também esse repasse. Ressaltou que as UCs da região dessa Etapa 1 do Pré-Sal  (ESEC Tamoios, ESEC dos Tupiniquins, ARIE QPQG, ESEC Tupinambás) não foram contempladas no Programa de Áreas Marinhas Protegidas - GEFMar (programa de 5 anos, iniciado em 2014) pois havia a certeza de que seriam contempladas com o recurso da compensação ambiental do Pré-Sal, e agora essas unidades estão passando necessidades pois não receberão recursos de nenhuma das duas fontes.</t>
    </r>
  </si>
  <si>
    <t>Encaminhar o ocorrido ao GT interministerial, relatando que o fato do exercício de tiro não ter cido comunicado, deu oportunidade para suspeitas que de a MB estaria usando a raia de tiro de Alcatrazes, pelos comunitários das localidades vizinhas e inclusive durante o VII congresso de herpetologia, realizado em setembro, em Curitiba.</t>
  </si>
  <si>
    <r>
      <rPr>
        <b/>
        <sz val="11"/>
        <rFont val="Calibri"/>
        <family val="2"/>
      </rPr>
      <t xml:space="preserve">Ação concluída </t>
    </r>
    <r>
      <rPr>
        <sz val="11"/>
        <rFont val="Calibri"/>
        <family val="2"/>
      </rPr>
      <t xml:space="preserve">
Segundo Yeda e Tadeu, desde a 2º. monitoria (2013)  uma alternativa  factível foi apresentada para substituir a raia de tiro que existia na Ilha dos Alcatrazes. Desde 2013 a Marinha do Brasil  tem utilizado a Iha da Sapata para aferição dos canhões.  Segundo Edilson, essa ilha está dentro do Arquipélogo dos Alcatrazes, e somente um parte marinha da ilha (Decreto 94.656/87) pertence à ESEC Tupinambás. 
</t>
    </r>
    <r>
      <rPr>
        <b/>
        <sz val="11"/>
        <rFont val="Calibri"/>
        <family val="2"/>
      </rPr>
      <t xml:space="preserve">Após a realização da última monitoria do PAN. </t>
    </r>
    <r>
      <rPr>
        <sz val="11"/>
        <rFont val="Calibri"/>
        <family val="2"/>
      </rPr>
      <t xml:space="preserve"> Em 11/09/15, Vivian informou Yeda que houve exercício de tiro no Arquipélago e disseram que fora na Ilha dos Alcatrazes. No mesmo dia Yeda passou mensagem para Edilson perguntando se era verdade que no dia 31/8 a MB havia realizado exercícios de tiro na Ilha dos Alcatrazes. A resposta dele foi que a MB havia realizados tiros e que seria oficializada. Diante dessa resposta, estava claro que a MB tinha realizado exercício nessa ilha. No mesmo dia, também por email, Yeda perguntou ao Tadeu, da MB, se a informação procedia. No dia 14/09/15,  Tadeu respondeu, com cópia para o Comandante Zinezzi o seguinte: "Foi realizado um exercício pela MB porém, o mesmo foi realizado em mar aberto. Não houve tiro no Saco do Funil nem na Sapata. Alguém deve ter ouvido o estampido e "linkou" com o Alcatrazes. Aproveito para informar que estão programando um exercício na Sapata no dia 15OUT."
Edilson, no dia 11/09/15 encaminhou Ofício nº. 212/15- EET/CR8/ICMBio/MMA ao Sr. Marcelo de Oliveira Sá, Capitão de Fragata - Delegado da Capitania dos Portos de São Sebastião, solicitando alguns esclarecimentos, na condição de representante do ICMBio junto ao GT interministerial,  pois  não fora comunicado sobre essa atividade da MB, e aguarda resposta. Segundo Edilson, em 7/10/2015, a MB por meio do Ofício 448, respondeu ao ofício mencioanda acima, informando que realmente houve exercício de tiro no dia 31/08/15, que foi realizado fora da área da ESEC Tupinambás e NÃO foi na raia de tiro de Alcatrazes, e sim, em um alvo flutuante.</t>
    </r>
    <r>
      <rPr>
        <sz val="11"/>
        <color indexed="10"/>
        <rFont val="Calibri"/>
        <family val="2"/>
      </rPr>
      <t xml:space="preserve">
</t>
    </r>
  </si>
  <si>
    <r>
      <rPr>
        <b/>
        <sz val="11"/>
        <rFont val="Calibri"/>
        <family val="2"/>
      </rPr>
      <t>Ação não concluída, mas iniciada.</t>
    </r>
    <r>
      <rPr>
        <sz val="11"/>
        <rFont val="Calibri"/>
        <family val="2"/>
      </rPr>
      <t xml:space="preserve">
N</t>
    </r>
    <r>
      <rPr>
        <b/>
        <sz val="11"/>
        <rFont val="Calibri"/>
        <family val="2"/>
      </rPr>
      <t>a Ilha dos Alcatrazes:</t>
    </r>
    <r>
      <rPr>
        <sz val="11"/>
        <rFont val="Calibri"/>
        <family val="2"/>
      </rPr>
      <t xml:space="preserve"> Segundo Marli, Karina e Yeda,  continua não havendo projeto específico para esse tipo de estudo com anfíbios, no entanto pesquisadores e servidores têm coletado registro de ocorrência de espécies 
Yeda verificou no SISBIO, em 1º./09/2015: existe em andamento o estudo sobre história natural de anfíbios, na ilha dos Alcatrazes e na ESEC Tupinambás, do Luís Felipe Toledo (UNICAMP) (27745-9, válido até 2016) e do Ricardo Sawaya (14.858-8, válida até 2016), na ilha dos Alcatrazes, na ESEC Tupinambás e ARIE QPQG além de outros lugares, com herpetofauna, sobre caracteres morfológicos e biológicos.
Segundo Edilson, Karina, Marli foi solicitado ao Butantan que percorresse outras Ilhas da ESEC Tupinambás, para reconhecimento de sua biodiversidade, a exemplo do que ocorreu na Ilha do Paredão, neste ano, onde achou-se Mabuya sp (lagarto) e houve coleta de invertebrados  e aparentemente uma anfisbênia. 
</t>
    </r>
    <r>
      <rPr>
        <b/>
        <sz val="11"/>
        <rFont val="Calibri"/>
        <family val="2"/>
      </rPr>
      <t>Na Ilha da Queimada Grande:</t>
    </r>
    <r>
      <rPr>
        <sz val="11"/>
        <rFont val="Calibri"/>
        <family val="2"/>
      </rPr>
      <t xml:space="preserve"> Segundo Adriana não houve estudos com  anfíbios.</t>
    </r>
    <r>
      <rPr>
        <sz val="11"/>
        <rFont val="Calibri"/>
        <family val="2"/>
      </rPr>
      <t xml:space="preserve">
Segundo Yeda a autorização em nome da Cinthia Brasileiro (12525-3, válida até 2009) referente ao estudo sobre diversidade de anfíbios em ilhas no Brasil,  envolvendo a ESEC e a ARIE, está vencida e de acordo com o relatório iniciado em 2012 e não finalizado, não houve coleta de anfíbios em nenhuma dessas ilhas, embora estivesse autorizada a coletar na ARIE QPQG e na ESEC Tupinambás.</t>
    </r>
  </si>
  <si>
    <r>
      <rPr>
        <b/>
        <sz val="11"/>
        <rFont val="Calibri"/>
        <family val="2"/>
      </rPr>
      <t>Ação concluída</t>
    </r>
    <r>
      <rPr>
        <sz val="11"/>
        <rFont val="Calibri"/>
        <family val="2"/>
      </rPr>
      <t xml:space="preserve">
Segundo Yeda esta ação está concluída desde a 2ª monitoria, pois conforme acordos dentro do GT interministerial, a Marinha repassa todas as autorização de acesso as ilhas à ESEC Tupinambás. Não havendo portanto,  necessidade de ser inserida a NORDINAVSAO
</t>
    </r>
    <r>
      <rPr>
        <b/>
        <sz val="11"/>
        <rFont val="Calibri"/>
        <family val="2"/>
      </rPr>
      <t>Após a realização da última monitoria do PAN</t>
    </r>
    <r>
      <rPr>
        <sz val="11"/>
        <rFont val="Calibri"/>
        <family val="2"/>
      </rPr>
      <t xml:space="preserve">.  Em 11/09/15, Vivian informou Yeda que houve exercício de tiro no Arquipélago e disseram que fora na Ilha dos Alcatrazes. No mesmo dia yeda passou mensagem para Edilson perguntando se era verdade que no dia 31/8 a MB havia realizado exercícios de tiro na Ilha dos Alcatrazes. A resposta dele foi que a MB havia realizados tiros e que seria oficializada. Diante dessa resposta, estava claro que a MB tinha realizado exercício nessa ilha. No mesmo dia, também por email, perguntou ao Tadeu, da MB, se a informação procedia. No dia 14/09/15,  o Tadeu respondeu, com cópia para o Comandante Zinezzi o seguinte: "Foi realizado um exercício pela MB porém, o mesmo foi realizado em mar aberto. Não houve tiro no Saco do Funil nem na Sapata. Alguém deve ter ouvido o estampido e "linkou" com o Alcatrazes. Aproveito para informar que estão programando um exercício na Sapata no dia 15OUT."
Edilson, no dia 11/09/15 encaminhou Ofício nº. 212/15- EET/CR8/ICMBio/MMA ao Sr. Marcelo de Oliveira Sá, Capitão de Fragata - Delegado da Capitania dos Portos de São Sebastião, solicitando alguns esclarecimentos, na condição de representante do ICMBio junto ao GT interministerial,  pois  não fora comunicado sobre essa atividade da MB, e aguarda resposta. Segundo Edilson, em 7/10/2015, a MB por meio do Ofício 448, respondeu ao ofício mencioanda acima, informando que realmente houve exercício de tiro no dia 31/08/15, que foi realizado fora da área da ESEC Tupinambás e NÃO foi na raia de tiro de Alcatrazes, e sim, em um alvo flutuante.
</t>
    </r>
  </si>
  <si>
    <t xml:space="preserve"> 1.Instituto Butantan e a jararaca-ilhoa cem anos de história, mitos e ciência (Kasperoviczus &amp; Almeida -Santos 2012)
2.Reproductive Ecology of the Threatened Pitviper Bothrops insularis (Marques et al.,2013)
3.Criando Serpentes Salvando Vidas (Melgarejo 2013)
4.Population Dynamics of the Critically Endangered Golden Lancehead Pitviper, Bothrops insularis: Stability or Decline? (Guimaraes et al., 2014)</t>
  </si>
  <si>
    <r>
      <t xml:space="preserve">Relatório bolsa PIBIC/ARIE QPQG/ICMBio " Monitoramento da população de Bothrops insularis (jararaca-ilhoa), na Ilha da Queimada Grande - SP", por Lígia Amorim, em agosto de 2015.
</t>
    </r>
    <r>
      <rPr>
        <b/>
        <sz val="11"/>
        <color indexed="10"/>
        <rFont val="Calibri"/>
        <family val="2"/>
      </rPr>
      <t/>
    </r>
  </si>
  <si>
    <t>Yeda sugere que o Edilson peça vistas ao processo, tendo envisto que é interesse da UC e do PAN Herpetofauna insular.</t>
  </si>
  <si>
    <r>
      <t xml:space="preserve">Recomendação sobre suspeita de problemas sanitários foi colocada no Protocolo de acesso e permanência em UC insulares
</t>
    </r>
    <r>
      <rPr>
        <b/>
        <sz val="11"/>
        <rFont val="Calibri"/>
        <family val="2"/>
      </rPr>
      <t xml:space="preserve">
</t>
    </r>
  </si>
  <si>
    <r>
      <t xml:space="preserve">Os 3 exemplres de Bothrops insularis que ainda se encontram na UNICSUL deverão ser encaminhados para outra instituição. A Yeda passou email ao Rogério (04/09/15) dando orientação de como proceder junto ao SISBIO, já que será preciso incluir outro destino para esse animais, tendo em vista que o Zoo/SP não tem como recebê-los. </t>
    </r>
    <r>
      <rPr>
        <b/>
        <sz val="11"/>
        <rFont val="Calibri"/>
        <family val="2"/>
      </rPr>
      <t>Por email, em 15/09/15 o CEVAP mostrou interesse em receber esse animais. Yeda nesse mesmo dia passou essa informação ao Rogério. No dia 16/9,  por email, Rogério perguntou a Yeda se havia objeção em encaminhar um casal para o Zoo Sorocaba e um exemplar para o CEVAP. Yeda respondeu que não mas que era importante ele anexar a carte de aceite desses duas instituições à solicitação de alteração no destino dos animais, que estavam no UNICSUL na condição de monutenção temporária (24 meses), com o prazo estourado, e esta universidae não tem ineresse de formar um criadouro. No dia 17/9/15, Yeda passou email para todos parceiros (IB, IVB, UNICSUL, Zoo/SP, CEVAP) que criam em cativeiro a B. insularis, e mais a SEC Tupinambás e a ARIE QPQG, chefia do RAN e coordenador adjunto do PAN, uma mensagem espondo toda esse situação, e deixando claro que como o programa de conservação ex situ dos espécies lavo do PAN não foi adiante, pois a revisão da IN 22/12 não foi concluída, e que portanto a movimentação dos espécimes entre as intituições não possui um gestor, mas que no entanto, devem seguir a legislação pertinente. 
Yeda Informa que em 03/11/15, o Rogério obteve autorização do SISBIO para transportar dois exemplares para o ZOO de Sorocaba-SP  e um para o CEVAP.</t>
    </r>
  </si>
  <si>
    <t>Ricardo Sawaya (UNIFESP-Diadema).</t>
  </si>
  <si>
    <r>
      <rPr>
        <b/>
        <sz val="11"/>
        <rFont val="Calibri"/>
        <family val="2"/>
      </rPr>
      <t>Ação não concluída, mas iniciada</t>
    </r>
    <r>
      <rPr>
        <sz val="11"/>
        <rFont val="Calibri"/>
        <family val="2"/>
      </rPr>
      <t xml:space="preserve">
Não houve estudo de monitoramento, somente de inventariamento
</t>
    </r>
    <r>
      <rPr>
        <b/>
        <sz val="11"/>
        <rFont val="Calibri"/>
        <family val="2"/>
      </rPr>
      <t xml:space="preserve">Ilha da Queimada Grande: </t>
    </r>
    <r>
      <rPr>
        <sz val="11"/>
        <rFont val="Calibri"/>
        <family val="2"/>
      </rPr>
      <t>Segundo Edelcio não houve trabalho de campo em Queimada no âmbito de seu projeto autorizado no SISBIO (30 268 -7), até porque, segundo Yeda nesse período o mesmo está com autorização somente para a ESEC Tupinambás. Edelcio informa também que não recebeu informações ou relatório de quem trabalho na ilha, mesmo tendo sido solicitado.  
Segundo Adriana, a Karina Banci, durante o período desta monitoria, fez expedição à Ilha da Queimada Grande. Segundo Otávio o estudo ainda está em andamento, pois ainda precisa de mais dados de campo.</t>
    </r>
    <r>
      <rPr>
        <b/>
        <sz val="11"/>
        <rFont val="Calibri"/>
        <family val="2"/>
      </rPr>
      <t xml:space="preserve">
</t>
    </r>
    <r>
      <rPr>
        <sz val="11"/>
        <rFont val="Calibri"/>
        <family val="2"/>
      </rPr>
      <t xml:space="preserve">Segundo Yeda, no  SISBIO (até 08/08/2015): </t>
    </r>
    <r>
      <rPr>
        <u/>
        <sz val="11"/>
        <rFont val="Calibri"/>
        <family val="2"/>
      </rPr>
      <t>Há autorizações concedidas e em andamento para aves e herpetofauna,</t>
    </r>
    <r>
      <rPr>
        <sz val="11"/>
        <rFont val="Calibri"/>
        <family val="2"/>
      </rPr>
      <t xml:space="preserve"> para: Edelcio Muscat (30268-7), para o estudo "Monitoramento contínuo da avifauna e herpetofauna"  ,  Breno Damasceno (38116-4) "Educação ambiental e divulgação com amostra biológica oriundo da ARIE Ilha Queimada Grande" e Karina Rodrigues da Silva Banci (45615) "Efeitos da insularização e fragmentação sobre a predação de serpentes do gênero Bothrops". 
Edelcio Muscat informou que saiu uma publicação sobre aves do Arquipélago dos Alcatrazes: Muscat et al  Birds of the Alcatrazes Archipelago Check List 10(4): 729–738, 2014 (Edelcio) - obs: mesmo sendo uma publicação importante para a gestão da Esec, não é um produto diretamente relacionado a esta ação.</t>
    </r>
  </si>
  <si>
    <r>
      <rPr>
        <b/>
        <sz val="11"/>
        <rFont val="Calibri"/>
        <family val="2"/>
      </rPr>
      <t xml:space="preserve">Ação não conluída, mas iniciada
</t>
    </r>
    <r>
      <rPr>
        <sz val="11"/>
        <rFont val="Calibri"/>
        <family val="2"/>
      </rPr>
      <t xml:space="preserve">Segundo Yeda, na monitoria passada já se sabia que esta ação não seria concluída dentro do ciclo do PAN, porém, entendeu-se que era importane a sua permanencia, para que pudesse ser iniciada.
</t>
    </r>
    <r>
      <rPr>
        <b/>
        <sz val="11"/>
        <rFont val="Calibri"/>
        <family val="2"/>
      </rPr>
      <t xml:space="preserve">Na ARIE QPQG: </t>
    </r>
    <r>
      <rPr>
        <sz val="11"/>
        <rFont val="Calibri"/>
        <family val="2"/>
      </rPr>
      <t xml:space="preserve">
</t>
    </r>
    <r>
      <rPr>
        <b/>
        <sz val="11"/>
        <rFont val="Calibri"/>
        <family val="2"/>
      </rPr>
      <t>Na última monitoria:</t>
    </r>
    <r>
      <rPr>
        <sz val="11"/>
        <rFont val="Calibri"/>
        <family val="2"/>
      </rPr>
      <t xml:space="preserve">  
Segundo Yeda, no SISBIO há uma autorização (45447), com validade até 10/2015, para Tiago de Paula Pila (doutorando o MN -UFRJ), cujo título é "Restauração ecológica na Ilha da Queimada Grande: caracterização da dinâmica da regeneração natural"
Segundo Carlos Azevedo, o Tiago não entrou mais em contato. Oficialmente o que temos é o SISBIO dele, ainda com a Queimada Grande como local de estudos. Ele foi convidado a participar de uma expedição à ilha no início de 2015. A expedição aconteceu em fevereiro mas o Tiago não veio e não deu explicações a ninguém da Unidade. Em relação à restauração ecológica na Queimada, a Adriana elaborou um projeto para dar continuidade aos trabalhos e o encaminhou à DIBIO, no final de 2014, para apreciação. Segundo Yeda, em 2015 não houve recursos  da diretoria, nem para os projetos de continuidade para 2015.
</t>
    </r>
    <r>
      <rPr>
        <b/>
        <sz val="11"/>
        <rFont val="Calibri"/>
        <family val="2"/>
      </rPr>
      <t>No Arquipélago dos Alcatrazes:</t>
    </r>
    <r>
      <rPr>
        <sz val="11"/>
        <rFont val="Calibri"/>
        <family val="2"/>
      </rPr>
      <t xml:space="preserve"> Segundo Yeda, na monitoria passada ficou registrado que a Marinha do Brasil contratou empresa que elaborou um PRAD , mas como restauração (só para a área impactada da ilha dos Alcatrazes) e foi encaminhada para a ESEC fazer a apreciação (Tadeu Domingues).  A ESEC encaminhou seu parecer para o IBAMA, qu</t>
    </r>
    <r>
      <rPr>
        <sz val="11"/>
        <rFont val="Calibri"/>
        <family val="2"/>
      </rPr>
      <t xml:space="preserve">e deve organizar uma reunião para buscar um alinhamento do projeto entre todos. (entre final de 2013 e 2014) Deveria ter um alinhamento entre IBAMA, Marinha, ICMBio e Empresa contratada para que houvesse um ajuste (Edilson). Até o momento tanto a Marinha quanto a ESEC aguardam notícias do IBAMA (Edilson e Tadeu Domingues).
</t>
    </r>
    <r>
      <rPr>
        <b/>
        <sz val="11"/>
        <rFont val="Calibri"/>
        <family val="2"/>
      </rPr>
      <t>Na última monitoria:</t>
    </r>
    <r>
      <rPr>
        <sz val="11"/>
        <rFont val="Calibri"/>
        <family val="2"/>
      </rPr>
      <t xml:space="preserve"> Edilson informou que até o momento a situação continua a mesma. </t>
    </r>
  </si>
  <si>
    <r>
      <rPr>
        <b/>
        <sz val="11"/>
        <rFont val="Calibri"/>
        <family val="2"/>
      </rPr>
      <t>Ação não concluída e nem iniciada</t>
    </r>
    <r>
      <rPr>
        <sz val="11"/>
        <rFont val="Calibri"/>
        <family val="2"/>
      </rPr>
      <t xml:space="preserve">
A ação não foi iniciada, tanto na ARIE QPQG quanto na ESEC Tupinambás
</t>
    </r>
    <r>
      <rPr>
        <b/>
        <sz val="11"/>
        <rFont val="Calibri"/>
        <family val="2"/>
      </rPr>
      <t>Na ARIE QPQG:</t>
    </r>
    <r>
      <rPr>
        <sz val="11"/>
        <rFont val="Calibri"/>
        <family val="2"/>
      </rPr>
      <t xml:space="preserve"> não existe um programa, mais sim um planejamento anual de ações contínuas de educação ambiental.  Segundo Adriana, no período monitoriado (jun/14-ago/15) não houve nem esse tipo de atividade.
</t>
    </r>
    <r>
      <rPr>
        <b/>
        <sz val="11"/>
        <rFont val="Calibri"/>
        <family val="2"/>
      </rPr>
      <t xml:space="preserve">Na ESEC Tupinambás: </t>
    </r>
    <r>
      <rPr>
        <sz val="11"/>
        <rFont val="Calibri"/>
        <family val="2"/>
      </rPr>
      <t xml:space="preserve"> Existe uma agenda de atividades, mais não estão dentro de um programa 
</t>
    </r>
    <r>
      <rPr>
        <sz val="11"/>
        <rFont val="Calibri"/>
        <family val="2"/>
      </rPr>
      <t xml:space="preserve">
</t>
    </r>
  </si>
  <si>
    <r>
      <rPr>
        <b/>
        <sz val="11"/>
        <color indexed="8"/>
        <rFont val="Calibri"/>
        <family val="2"/>
      </rPr>
      <t xml:space="preserve">Ação não concluída, mas iniciada </t>
    </r>
    <r>
      <rPr>
        <sz val="11"/>
        <color theme="1"/>
        <rFont val="Calibri"/>
        <family val="2"/>
        <scheme val="minor"/>
      </rPr>
      <t xml:space="preserve">
Segundo Yeda, durante o ciclo do PAN, cinco anos, o RAN elaborou três produtos: Cordel das Espécies Insulares, Cordel dos anfíbios, jogo A Vida dos Anfíbios, todos já aprovados pela DIBIO e DECOM. Todavia, embora algumas vezes os projetos de produção tenham sido aprovados, foram cortados por falta de recursos financeiros do ICMBio. Nem mesmo a produção em formato on line, foi adiante pois dificuldades relacionadas a espaço limitado no site do RAN, bem como, restrições impostas pela CTI  impossibilitaram a realização dessa proposta, fazendo com que o projeto não tivesse prosseguimento.
</t>
    </r>
    <r>
      <rPr>
        <b/>
        <sz val="11"/>
        <color indexed="8"/>
        <rFont val="Calibri"/>
        <family val="2"/>
      </rPr>
      <t>Última monitoria:</t>
    </r>
    <r>
      <rPr>
        <sz val="11"/>
        <color theme="1"/>
        <rFont val="Calibri"/>
        <family val="2"/>
        <scheme val="minor"/>
      </rPr>
      <t xml:space="preserve">
</t>
    </r>
    <r>
      <rPr>
        <u/>
        <sz val="11"/>
        <rFont val="Calibri"/>
        <family val="2"/>
      </rPr>
      <t>ARIE QPQG:</t>
    </r>
    <r>
      <rPr>
        <sz val="11"/>
        <rFont val="Calibri"/>
        <family val="2"/>
      </rPr>
      <t xml:space="preserve"> segundo </t>
    </r>
    <r>
      <rPr>
        <sz val="11"/>
        <rFont val="Calibri"/>
        <family val="2"/>
      </rPr>
      <t xml:space="preserve">Carlos Azevedo, o cartaz e o folder que atenderiam a ARIE QPQG e a ESEC dos Tupiniquins não foram feitos por falta de recursos financeiros. Está prevista a utilização de recursos de compensação ambiental que essa ESEC irá receber para serviços de gráfica. No entanto, segundo Lúcia Guaraldo, Chefe da ESEC dos Tupiniquins, não há previsão de recebimento do recurso.
</t>
    </r>
    <r>
      <rPr>
        <u/>
        <sz val="11"/>
        <rFont val="Calibri"/>
        <family val="2"/>
      </rPr>
      <t>ESEC Tupinambás</t>
    </r>
    <r>
      <rPr>
        <sz val="11"/>
        <rFont val="Calibri"/>
        <family val="2"/>
      </rPr>
      <t xml:space="preserve">: segundo Marli, Edilson e Kelen existe livreto  sobre as UCs do Litoral Norte de São Paulo elaborado, que atenderá à ESEC Tupinambás ao PAREST Serra do Mar (núcleo Caraguatatuba, São Sebastião e Picinguaba), APA Marinha do Litorial Norte e PARESTs da Ilhabela e Ilha Anchieta. O projeto está na fase de revisão,  a ESEC já fez a revisão. Depois que todas as UCs revisarem conteúdo etc, um membro do Conselho da ESEC, que é também da OAB, fará a revisão ortográfica.
</t>
    </r>
    <r>
      <rPr>
        <u/>
        <sz val="11"/>
        <rFont val="Calibri"/>
        <family val="2"/>
      </rPr>
      <t xml:space="preserve">Instituto Butantan: </t>
    </r>
    <r>
      <rPr>
        <sz val="11"/>
        <rFont val="Calibri"/>
        <family val="2"/>
      </rPr>
      <t>segundo Otávio, o livro paradidático "Jararaca sim, com muito orgulho" (Autores: Jussara Goyano e Otávio Marques). Segundo Yeda, em outubro 2015 o RAN recebeu um exemplar do livro.</t>
    </r>
  </si>
  <si>
    <r>
      <rPr>
        <b/>
        <sz val="11"/>
        <color indexed="8"/>
        <rFont val="Calibri"/>
        <family val="2"/>
      </rPr>
      <t xml:space="preserve">Ação não concluída, mas iniciada </t>
    </r>
    <r>
      <rPr>
        <sz val="11"/>
        <color theme="1"/>
        <rFont val="Calibri"/>
        <family val="2"/>
        <scheme val="minor"/>
      </rPr>
      <t xml:space="preserve">
</t>
    </r>
    <r>
      <rPr>
        <sz val="11"/>
        <rFont val="Calibri"/>
        <family val="2"/>
      </rPr>
      <t xml:space="preserve">Segundo Yeda na monitoria passada (jun/13 a jun/14) não foi executada por nenhuma das UCs.
</t>
    </r>
    <r>
      <rPr>
        <b/>
        <sz val="11"/>
        <rFont val="Calibri"/>
        <family val="2"/>
      </rPr>
      <t>Última monitoria:</t>
    </r>
    <r>
      <rPr>
        <sz val="11"/>
        <rFont val="Calibri"/>
        <family val="2"/>
      </rPr>
      <t xml:space="preserve">
 Segundo Luis Alfredo, o RAN não recebeu convite de nenhuma das UCs para auxiliar em atividades de capacitação.
</t>
    </r>
    <r>
      <rPr>
        <b/>
        <sz val="11"/>
        <rFont val="Calibri"/>
        <family val="2"/>
      </rPr>
      <t xml:space="preserve">Na ARIE QPQG: </t>
    </r>
    <r>
      <rPr>
        <sz val="11"/>
        <rFont val="Calibri"/>
        <family val="2"/>
      </rPr>
      <t xml:space="preserve"> segundo Adriana não houve capcacitação no período desta monitoria </t>
    </r>
    <r>
      <rPr>
        <sz val="11"/>
        <color indexed="10"/>
        <rFont val="Calibri"/>
        <family val="2"/>
      </rPr>
      <t xml:space="preserve">
</t>
    </r>
    <r>
      <rPr>
        <b/>
        <sz val="11"/>
        <rFont val="Calibri"/>
        <family val="2"/>
      </rPr>
      <t>ESEC Tupinambás:</t>
    </r>
    <r>
      <rPr>
        <sz val="11"/>
        <rFont val="Calibri"/>
        <family val="2"/>
      </rPr>
      <t xml:space="preserve"> Segundo Edilson, no período monitorado (jun/14 - ago/15) houve excursão com aproximadamente 25 professores do município de São Sebastião, abordando temas relacionados à UC e às espécies ameaçadas. </t>
    </r>
  </si>
  <si>
    <r>
      <rPr>
        <b/>
        <sz val="11"/>
        <rFont val="Calibri"/>
        <family val="2"/>
      </rPr>
      <t xml:space="preserve">Ação não concluída, mas iniciada 
</t>
    </r>
    <r>
      <rPr>
        <sz val="11"/>
        <rFont val="Calibri"/>
        <family val="2"/>
      </rPr>
      <t>Segundo Yeda, na monitoria passada somente a ARIE QPQG realizou esta ação.</t>
    </r>
    <r>
      <rPr>
        <sz val="11"/>
        <rFont val="Calibri"/>
        <family val="2"/>
      </rPr>
      <t xml:space="preserve">
</t>
    </r>
    <r>
      <rPr>
        <b/>
        <sz val="11"/>
        <rFont val="Calibri"/>
        <family val="2"/>
      </rPr>
      <t>última monitoria</t>
    </r>
    <r>
      <rPr>
        <sz val="11"/>
        <rFont val="Calibri"/>
        <family val="2"/>
      </rPr>
      <t xml:space="preserve">
</t>
    </r>
    <r>
      <rPr>
        <u/>
        <sz val="11"/>
        <rFont val="Calibri"/>
        <family val="2"/>
      </rPr>
      <t>ARIE QPQG:</t>
    </r>
    <r>
      <rPr>
        <sz val="11"/>
        <rFont val="Calibri"/>
        <family val="2"/>
      </rPr>
      <t xml:space="preserve"> Segundo Adriana, as marinas dos municípios costerios próximos à UC , Itanhaém e Peruíbe, foram orientados a respeito das normas e restrições de acesso à UC durante o período desta monitoria.
</t>
    </r>
    <r>
      <rPr>
        <u/>
        <sz val="11"/>
        <rFont val="Calibri"/>
        <family val="2"/>
      </rPr>
      <t>ESEC Tupinambás:</t>
    </r>
    <r>
      <rPr>
        <sz val="11"/>
        <rFont val="Calibri"/>
        <family val="2"/>
      </rPr>
      <t xml:space="preserve"> Segundo Edilson, durante o período desta monitoria a UC não implementou esta ação. No entanto, ele etende que é importante sua execução anual, até porque é uma demanda do Ministério Público Federal. </t>
    </r>
  </si>
  <si>
    <t xml:space="preserve"> protocolo específico de coleta, acondicionamento, conservação, transporte e destinação de material biológico (exemplares da herpetofauna ameaçada de extinção encontrados mortos, ou partes)</t>
  </si>
  <si>
    <t>Os Planos de Manejo das UC ainda não existem. Até o momento desta monitoria não fo ipublicado o Termo de Referência para que seja feita a contratação da pessoa que irá consolidar os dados levantados até o momento (primários e secundários), complementar e finalizar o Plano de Manejo (Edilson)</t>
  </si>
  <si>
    <r>
      <rPr>
        <b/>
        <sz val="11"/>
        <rFont val="Calibri"/>
        <family val="2"/>
      </rPr>
      <t xml:space="preserve">Ação concluída </t>
    </r>
    <r>
      <rPr>
        <sz val="11"/>
        <rFont val="Calibri"/>
        <family val="2"/>
      </rPr>
      <t xml:space="preserve">
Segundo os representantes das UCs envolvidas no PAN (ESEC Tupinambás e ARIE Ilhas da Queimada Pequena e Queimada Grande), não houve registro de desembarque ilegal nas ilhas dos Alcatrazes e nem da Gueimada Grande durante o período da monitoria.
</t>
    </r>
  </si>
  <si>
    <r>
      <rPr>
        <b/>
        <sz val="11"/>
        <rFont val="Calibri"/>
        <family val="2"/>
      </rPr>
      <t xml:space="preserve">Ação concluída </t>
    </r>
    <r>
      <rPr>
        <sz val="11"/>
        <rFont val="Calibri"/>
        <family val="2"/>
      </rPr>
      <t xml:space="preserve">
</t>
    </r>
    <r>
      <rPr>
        <b/>
        <sz val="11"/>
        <rFont val="Calibri"/>
        <family val="2"/>
      </rPr>
      <t>Na 1ª. monitoria (2011):</t>
    </r>
    <r>
      <rPr>
        <sz val="11"/>
        <rFont val="Calibri"/>
        <family val="2"/>
      </rPr>
      <t xml:space="preserve">
Em 2009 a Polícia Federal abriu inquérito sobre a suspeita de tráfico de serpentes da ilha da Queimada Grande. Em fevereiro de 2011, a presidência do ICMBio, no sentido de atender demanda da Polícia Federal, solicitou ao Chefe da ARIE- QPQG (Wilson Lima)  um relatório para subsidiar o referido processo e agora aguarda -se andamento do inquérito.
Ainda em 2011, quando o Chefe da UC tomou conhecimento dos vídeos disponibilizados na internet (contendo cenas de coleta de jararaca-ilhoa (B. insularis) por civis sendo filmados por pessoas com uniformes da Marinha do Brasil), encaminhou documentação à Coordenação Regional/ICMBio  local, e providências foram tomadas. 
</t>
    </r>
    <r>
      <rPr>
        <b/>
        <sz val="11"/>
        <rFont val="Calibri"/>
        <family val="2"/>
      </rPr>
      <t>Na 2º. monitoria (2013):</t>
    </r>
    <r>
      <rPr>
        <sz val="11"/>
        <rFont val="Calibri"/>
        <family val="2"/>
      </rPr>
      <t xml:space="preserve">
Do inquérito aberto em 2011 (relativo à filmagem) os envolvidos foram identificados (na marinha o trâmite corre internamente e os civis foram autuados pelo ICMBio), multa foi aplicada, as três serpentes (Bothrops insularis) foram devolvidas ao ICMBio e depois encaminhadas a UNICSUL (Rogerio Zacariotti), a multa foi lavrada e o processo foi encaminhado ao MPF para os devidos trâmites.
Em relação ao inquérito aberto em 2009 (oferecimento de propina) éstá em  andamento sem mais informação
Todas as denúncias encaminhadas continuam sendo investigada pela Polícia Federal.
</t>
    </r>
    <r>
      <rPr>
        <b/>
        <sz val="11"/>
        <rFont val="Calibri"/>
        <family val="2"/>
      </rPr>
      <t>Na 3ª. monitoria (2014):</t>
    </r>
    <r>
      <rPr>
        <sz val="11"/>
        <rFont val="Calibri"/>
        <family val="2"/>
      </rPr>
      <t xml:space="preserve">
Não houve alteração dos informes sobre o andamento dos casos.</t>
    </r>
    <r>
      <rPr>
        <sz val="11"/>
        <rFont val="Calibri"/>
        <family val="2"/>
      </rPr>
      <t xml:space="preserve">
</t>
    </r>
    <r>
      <rPr>
        <b/>
        <sz val="11"/>
        <rFont val="Calibri"/>
        <family val="2"/>
      </rPr>
      <t xml:space="preserve">Última monitoria (2015): 
</t>
    </r>
    <r>
      <rPr>
        <sz val="11"/>
        <rFont val="Calibri"/>
        <family val="2"/>
      </rPr>
      <t>Segundo Carlos Azevedo, o atual Chefe da ARIE QPQG, houve troca da delegada que cuida do inuqérido sobre a suspeita de tráfico de B. insularis  A delegada responsável foi contatada e espera uma visita nossa em Santos para falar sobre o inquérito .
Segundo Yeda, o RAN não fez  gestão para a realização de seminário voltado para as autoridades (chefes das UCs, Ministério Público Federal, IBAMA, Polícia Militar, Polícia Ambiental, ICMBio (procuradores, DIMAM), CICCIA (Comissão Interministérial de Combate a Crimes e Infrações Ambientais - PF,  Abin,  Gabinete Permanente de Gestão Integrada para Proteção do Meio Ambiente (GGI-MA), conforme sugerido na monitoria anterior, pois no período de junho/14 a agosto/15, houve corte de recursos no ICMBio não havendo portanto sinalização para viabilização da reunião</t>
    </r>
    <r>
      <rPr>
        <sz val="11"/>
        <color indexed="10"/>
        <rFont val="Calibri"/>
        <family val="2"/>
      </rPr>
      <t xml:space="preserve">
Yeda passou email  (27/8/2015) para o Carlos Azevedo para confirmar se o inquérito continua na delegacia de Santos, qual o nome da delegada e para quando foi marcada a reunião entre eles.
Yeda passou email  (27/8/2015) para o Tenente Domingues (MB), solicitando informações sobre o andamento do caso na MB em relação militares envolvidos nas filmagens com B. insularis na Ilha da Queimada Grande.</t>
    </r>
  </si>
  <si>
    <r>
      <rPr>
        <b/>
        <sz val="11"/>
        <rFont val="Calibri"/>
        <family val="2"/>
      </rPr>
      <t xml:space="preserve">Ação concluída </t>
    </r>
    <r>
      <rPr>
        <sz val="11"/>
        <rFont val="Calibri"/>
        <family val="2"/>
      </rPr>
      <t xml:space="preserve">
Segundo Carlos Azevedo, a ARIE QPQG </t>
    </r>
    <r>
      <rPr>
        <sz val="11"/>
        <rFont val="Calibri"/>
        <family val="2"/>
      </rPr>
      <t xml:space="preserve">tem um plano de proteção, onde uma vez por mês realizam atividade de fiscalização/monitoramento na UC, utilizam o barco da unidade (ASTERISK) e o piloto é compartilhado com a ESEC dos Tupiniquins e a APA CIP, e não há necessidade de contratação de um piloteo exclusivo. A contrato desse piloto é feito pela Coordenação regional - CR 8
 </t>
    </r>
  </si>
  <si>
    <r>
      <rPr>
        <b/>
        <sz val="11"/>
        <rFont val="Calibri"/>
        <family val="2"/>
      </rPr>
      <t xml:space="preserve">Ação concluída </t>
    </r>
    <r>
      <rPr>
        <sz val="11"/>
        <rFont val="Calibri"/>
        <family val="2"/>
      </rPr>
      <t xml:space="preserve">
Segundo Edilson, o </t>
    </r>
    <r>
      <rPr>
        <sz val="11"/>
        <rFont val="Calibri"/>
        <family val="2"/>
      </rPr>
      <t>Plano de Proteção foi elaborado, mas precisa ser revisado, porém as ações de fiscalização vem sendo mantidas, um vez por semana, com foco na área marinha, que acaba refletindo na área alvo (Ilha dos Alcatrazes)</t>
    </r>
    <r>
      <rPr>
        <sz val="11"/>
        <color indexed="10"/>
        <rFont val="Calibri"/>
        <family val="2"/>
      </rPr>
      <t xml:space="preserve">.  </t>
    </r>
    <r>
      <rPr>
        <sz val="11"/>
        <rFont val="Calibri"/>
        <family val="2"/>
      </rPr>
      <t xml:space="preserve">Adriana, durante a última monitoria, passou uma cópia do Plano de Proteção da ARIE QPQG para o Edilson (ESEC Tupinambás) </t>
    </r>
  </si>
  <si>
    <r>
      <rPr>
        <b/>
        <sz val="11"/>
        <rFont val="Calibri"/>
        <family val="2"/>
      </rPr>
      <t>Ação concluída</t>
    </r>
    <r>
      <rPr>
        <sz val="11"/>
        <rFont val="Calibri"/>
        <family val="2"/>
      </rPr>
      <t xml:space="preserve">
</t>
    </r>
    <r>
      <rPr>
        <sz val="11"/>
        <rFont val="Calibri"/>
        <family val="2"/>
      </rPr>
      <t>Segundo Edilson, a única parceira formal continua sendo a do Termo de Compromisso entre a Marinha do Brasil, IBAMA e ICMBio, firmado em 2008. As demais continuam ocorrendo na informalidade, como com a Polícia Federal, Fundação Florestal e Corpo de Bombeiros, este último, durante período em que nossa embarcação ficou parada para manutenção deu apoio às ações da UC.  Segundo Edilson, durante o período de monitoria não foi verificado o andamento do processo referente à formalização da parceira com a Fundação Florestal, que se encontra na CR8. A chefia da UC vê necessidade de formalizar a parceria com o Ibama, por meio de um termo de reciprocidade.</t>
    </r>
  </si>
  <si>
    <r>
      <rPr>
        <b/>
        <sz val="11"/>
        <rFont val="Calibri"/>
        <family val="2"/>
      </rPr>
      <t>Ação concluída somente no final do PAN</t>
    </r>
    <r>
      <rPr>
        <sz val="11"/>
        <rFont val="Calibri"/>
        <family val="2"/>
      </rPr>
      <t xml:space="preserve">
Até a última monitoria o protocolo encaminhado em 2013, pelo Fausto Barbo, não havia sido finalizado. Durante a oficina da última monitoria do PAN (ago/15), o protocolo foi reapresentado, pois  Fausto Barbo, por email, (jul/15) informou  que somente o Carlos Abrahão encaminhou sugestão de coleta de dados climáticos e ambientais. </t>
    </r>
    <r>
      <rPr>
        <u/>
        <sz val="11"/>
        <rFont val="Calibri"/>
        <family val="2"/>
      </rPr>
      <t>Então os participantes desta monitoria</t>
    </r>
    <r>
      <rPr>
        <sz val="11"/>
        <rFont val="Calibri"/>
        <family val="2"/>
      </rPr>
      <t xml:space="preserve">, dentre eles representantes das UCs e pesquisadores, os quais </t>
    </r>
    <r>
      <rPr>
        <u/>
        <sz val="11"/>
        <rFont val="Calibri"/>
        <family val="2"/>
      </rPr>
      <t>decidiram aprovar o protocolo como está</t>
    </r>
    <r>
      <rPr>
        <sz val="11"/>
        <rFont val="Calibri"/>
        <family val="2"/>
      </rPr>
      <t xml:space="preserve"> e que será implementados nas UC , mesmo antes da publicação de seus Planos de Manejo
Yeda salientou que  aquele que estiver </t>
    </r>
    <r>
      <rPr>
        <u/>
        <sz val="11"/>
        <rFont val="Calibri"/>
        <family val="2"/>
      </rPr>
      <t>interessado em coletar carcaças ao parte de animais encontrados mortos, dentro de UC federal, deve ter autorização SISBIO.</t>
    </r>
    <r>
      <rPr>
        <sz val="11"/>
        <rFont val="Calibri"/>
        <family val="2"/>
      </rPr>
      <t xml:space="preserve">
</t>
    </r>
    <r>
      <rPr>
        <b/>
        <sz val="11"/>
        <rFont val="Calibri"/>
        <family val="2"/>
      </rPr>
      <t>Ilha Queimada Grande:</t>
    </r>
    <r>
      <rPr>
        <sz val="11"/>
        <rFont val="Calibri"/>
        <family val="2"/>
      </rPr>
      <t xml:space="preserve"> Segundo Adriana o Carlos Azevedo solicitou ao SISBIO  auteração para coletar e destinar espécimes mortos Yeda, após monitoria não localizou essa autorização no SISBIO, só tem a do breno com esse finalidade (38116) e não consta o nome de ninguém da ARIE na equipe, já comunicou o pessoal da UC sobre o fato em 31/08/2015.
Ilha dos Alcatrazes:</t>
    </r>
  </si>
  <si>
    <t>Segundo Edilson, ESEC Tupinambás, não obtivemos exito na articulação  para implementação do monitoramento remoto (Compensação ambiental). Os hidrofones não foram instalados devido a problemas com a confecção dos equipamentos (professor Dr. Linilson Padovese da POLI/USP),porém continuamos com o interesse na instalação desse equipamento.</t>
  </si>
  <si>
    <t>Segundo Adriana, embo0ra não haja previsão da elaboração do Plano de Manejo da ARIE QPQG os servidores acham importante ter esse protocolo incorporado às atividades da UC, pois dessa forma  poderão contribuir com as pesquisas em andamento, durante suas viagens de campo.
Segundo Edilson, ainda há possibilidade de inserção do protocolo no Plano de Manejo da ESEC dos Tupinambás, pois o seu PM ainda está em fase de elaboração e consolidação.
Yeda deverá encaminhar o protocolo, com a ressalva da necessidade de se ter a atorização do SISBIO para tal atividade, indicando a instituição para a qual esse material será enviado.</t>
  </si>
  <si>
    <t>18 a 21/08/2015</t>
  </si>
</sst>
</file>

<file path=xl/styles.xml><?xml version="1.0" encoding="utf-8"?>
<styleSheet xmlns="http://schemas.openxmlformats.org/spreadsheetml/2006/main">
  <numFmts count="4">
    <numFmt numFmtId="8" formatCode="&quot;R$&quot;\ #,##0.00;[Red]\-&quot;R$&quot;\ #,##0.00"/>
    <numFmt numFmtId="164" formatCode="&quot;R$ &quot;#,##0.00_);[Red]\(&quot;R$ &quot;#,##0.00\)"/>
    <numFmt numFmtId="165" formatCode="&quot;R$ &quot;#,##0.00"/>
    <numFmt numFmtId="166" formatCode="&quot;R$&quot;\ #,##0.00"/>
  </numFmts>
  <fonts count="75">
    <font>
      <sz val="11"/>
      <color theme="1"/>
      <name val="Calibri"/>
      <family val="2"/>
      <scheme val="minor"/>
    </font>
    <font>
      <sz val="11"/>
      <color indexed="8"/>
      <name val="Calibri"/>
      <family val="2"/>
    </font>
    <font>
      <b/>
      <sz val="11"/>
      <color indexed="8"/>
      <name val="Calibri"/>
      <family val="2"/>
    </font>
    <font>
      <i/>
      <sz val="11"/>
      <color indexed="8"/>
      <name val="Calibri"/>
      <family val="2"/>
    </font>
    <font>
      <sz val="11"/>
      <color indexed="10"/>
      <name val="Calibri"/>
      <family val="2"/>
    </font>
    <font>
      <sz val="9"/>
      <color indexed="81"/>
      <name val="Tahoma"/>
      <family val="2"/>
    </font>
    <font>
      <b/>
      <sz val="9"/>
      <color indexed="81"/>
      <name val="Tahoma"/>
      <family val="2"/>
    </font>
    <font>
      <b/>
      <sz val="11"/>
      <color indexed="10"/>
      <name val="Calibri"/>
      <family val="2"/>
    </font>
    <font>
      <b/>
      <sz val="11"/>
      <name val="Calibri"/>
      <family val="2"/>
    </font>
    <font>
      <sz val="10"/>
      <name val="Arial"/>
      <family val="2"/>
    </font>
    <font>
      <sz val="11"/>
      <name val="Calibri"/>
      <family val="2"/>
    </font>
    <font>
      <sz val="11"/>
      <name val="Calibri"/>
      <family val="2"/>
    </font>
    <font>
      <sz val="12"/>
      <color indexed="8"/>
      <name val="Calibri"/>
      <family val="2"/>
    </font>
    <font>
      <i/>
      <sz val="11"/>
      <name val="Calibri"/>
      <family val="2"/>
    </font>
    <font>
      <b/>
      <sz val="15"/>
      <name val="Calibri"/>
      <family val="2"/>
    </font>
    <font>
      <sz val="15"/>
      <color indexed="8"/>
      <name val="Calibri"/>
      <family val="2"/>
    </font>
    <font>
      <sz val="15"/>
      <name val="Calibri"/>
      <family val="2"/>
    </font>
    <font>
      <sz val="15"/>
      <color indexed="10"/>
      <name val="Calibri"/>
      <family val="2"/>
    </font>
    <font>
      <strike/>
      <sz val="15"/>
      <name val="Calibri"/>
      <family val="2"/>
    </font>
    <font>
      <sz val="15"/>
      <name val="Calibri"/>
      <family val="2"/>
    </font>
    <font>
      <strike/>
      <sz val="15"/>
      <color indexed="8"/>
      <name val="Calibri"/>
      <family val="2"/>
    </font>
    <font>
      <sz val="15"/>
      <name val="Arial"/>
      <family val="2"/>
    </font>
    <font>
      <sz val="15"/>
      <color indexed="10"/>
      <name val="Arial"/>
      <family val="2"/>
    </font>
    <font>
      <i/>
      <sz val="15"/>
      <name val="Calibri"/>
      <family val="2"/>
    </font>
    <font>
      <b/>
      <sz val="15"/>
      <color indexed="10"/>
      <name val="Calibri"/>
      <family val="2"/>
    </font>
    <font>
      <b/>
      <sz val="15"/>
      <color indexed="8"/>
      <name val="Calibri"/>
      <family val="2"/>
    </font>
    <font>
      <i/>
      <sz val="15"/>
      <color indexed="8"/>
      <name val="Calibri"/>
      <family val="2"/>
    </font>
    <font>
      <sz val="15"/>
      <name val="Times New Roman"/>
      <family val="1"/>
    </font>
    <font>
      <b/>
      <strike/>
      <sz val="15"/>
      <color indexed="10"/>
      <name val="Calibri"/>
      <family val="2"/>
    </font>
    <font>
      <sz val="16"/>
      <color indexed="10"/>
      <name val="Calibri"/>
      <family val="2"/>
    </font>
    <font>
      <strike/>
      <sz val="11"/>
      <color indexed="8"/>
      <name val="Calibri"/>
      <family val="2"/>
    </font>
    <font>
      <sz val="11"/>
      <name val="Times New Roman"/>
      <family val="1"/>
    </font>
    <font>
      <sz val="11"/>
      <color indexed="17"/>
      <name val="Calibri"/>
      <family val="2"/>
    </font>
    <font>
      <strike/>
      <sz val="11"/>
      <name val="Calibri"/>
      <family val="2"/>
    </font>
    <font>
      <u/>
      <sz val="11"/>
      <name val="Calibri"/>
      <family val="2"/>
    </font>
    <font>
      <b/>
      <u/>
      <sz val="11"/>
      <name val="Calibri"/>
      <family val="2"/>
    </font>
    <font>
      <u/>
      <sz val="11"/>
      <color indexed="8"/>
      <name val="Calibri"/>
      <family val="2"/>
    </font>
    <font>
      <sz val="11"/>
      <color theme="1"/>
      <name val="Calibri"/>
      <family val="2"/>
      <scheme val="minor"/>
    </font>
    <font>
      <sz val="11"/>
      <color theme="0"/>
      <name val="Calibri"/>
      <family val="2"/>
      <scheme val="minor"/>
    </font>
    <font>
      <b/>
      <sz val="11"/>
      <color theme="0"/>
      <name val="Calibri"/>
      <family val="2"/>
      <scheme val="minor"/>
    </font>
    <font>
      <u/>
      <sz val="10"/>
      <color theme="10"/>
      <name val="Arial"/>
      <family val="2"/>
    </font>
    <font>
      <sz val="11"/>
      <color rgb="FFFF0000"/>
      <name val="Calibri"/>
      <family val="2"/>
      <scheme val="minor"/>
    </font>
    <font>
      <b/>
      <sz val="11"/>
      <color theme="1"/>
      <name val="Calibri"/>
      <family val="2"/>
      <scheme val="minor"/>
    </font>
    <font>
      <sz val="14"/>
      <name val="Calibri"/>
      <family val="2"/>
      <scheme val="minor"/>
    </font>
    <font>
      <b/>
      <sz val="12"/>
      <name val="Calibri"/>
      <scheme val="minor"/>
    </font>
    <font>
      <sz val="12"/>
      <color theme="1"/>
      <name val="Calibri"/>
      <family val="2"/>
      <scheme val="minor"/>
    </font>
    <font>
      <i/>
      <sz val="11"/>
      <color theme="1"/>
      <name val="Calibri"/>
      <family val="2"/>
      <scheme val="minor"/>
    </font>
    <font>
      <b/>
      <sz val="14"/>
      <color theme="0"/>
      <name val="Calibri"/>
      <family val="2"/>
      <scheme val="minor"/>
    </font>
    <font>
      <b/>
      <sz val="26"/>
      <color theme="1"/>
      <name val="Calibri"/>
      <family val="2"/>
      <scheme val="minor"/>
    </font>
    <font>
      <sz val="16"/>
      <name val="Calibri"/>
      <family val="2"/>
      <scheme val="minor"/>
    </font>
    <font>
      <b/>
      <sz val="16"/>
      <name val="Calibri"/>
      <family val="2"/>
      <scheme val="minor"/>
    </font>
    <font>
      <sz val="10"/>
      <name val="Calibri"/>
      <family val="2"/>
      <scheme val="minor"/>
    </font>
    <font>
      <b/>
      <sz val="14"/>
      <name val="Calibri"/>
      <family val="2"/>
      <scheme val="minor"/>
    </font>
    <font>
      <b/>
      <sz val="12"/>
      <color theme="0"/>
      <name val="Calibri"/>
      <family val="2"/>
      <scheme val="minor"/>
    </font>
    <font>
      <sz val="11"/>
      <color rgb="FFC00000"/>
      <name val="Calibri"/>
      <family val="2"/>
      <scheme val="minor"/>
    </font>
    <font>
      <b/>
      <sz val="12"/>
      <color theme="1"/>
      <name val="Calibri"/>
      <family val="2"/>
      <scheme val="minor"/>
    </font>
    <font>
      <b/>
      <sz val="11"/>
      <name val="Calibri"/>
      <family val="2"/>
      <scheme val="minor"/>
    </font>
    <font>
      <sz val="11"/>
      <name val="Calibri"/>
      <family val="2"/>
      <scheme val="minor"/>
    </font>
    <font>
      <b/>
      <sz val="14"/>
      <color rgb="FFFF0000"/>
      <name val="Calibri"/>
      <family val="2"/>
      <scheme val="minor"/>
    </font>
    <font>
      <sz val="15"/>
      <color theme="1"/>
      <name val="Calibri"/>
      <family val="2"/>
      <scheme val="minor"/>
    </font>
    <font>
      <sz val="15"/>
      <color theme="1"/>
      <name val="Calibri"/>
      <family val="2"/>
    </font>
    <font>
      <sz val="15"/>
      <name val="Calibri"/>
      <family val="2"/>
      <scheme val="minor"/>
    </font>
    <font>
      <sz val="15"/>
      <color rgb="FFFF0000"/>
      <name val="Calibri"/>
      <family val="2"/>
      <scheme val="minor"/>
    </font>
    <font>
      <sz val="15"/>
      <color rgb="FFFF0000"/>
      <name val="Calibri"/>
      <family val="2"/>
    </font>
    <font>
      <b/>
      <sz val="15"/>
      <color rgb="FFFF0000"/>
      <name val="Calibri"/>
      <family val="2"/>
      <scheme val="minor"/>
    </font>
    <font>
      <u/>
      <sz val="15"/>
      <color theme="1"/>
      <name val="Calibri"/>
      <family val="2"/>
      <scheme val="minor"/>
    </font>
    <font>
      <sz val="12"/>
      <color rgb="FFFF0000"/>
      <name val="Calibri"/>
      <family val="2"/>
      <scheme val="minor"/>
    </font>
    <font>
      <b/>
      <sz val="15"/>
      <color theme="1"/>
      <name val="Calibri"/>
      <family val="2"/>
      <scheme val="minor"/>
    </font>
    <font>
      <sz val="11"/>
      <color theme="1"/>
      <name val="Calibri"/>
      <family val="2"/>
    </font>
    <font>
      <b/>
      <sz val="15"/>
      <name val="Calibri"/>
      <family val="2"/>
      <scheme val="minor"/>
    </font>
    <font>
      <strike/>
      <sz val="11"/>
      <color rgb="FFFF0000"/>
      <name val="Calibri"/>
      <family val="2"/>
      <scheme val="minor"/>
    </font>
    <font>
      <strike/>
      <sz val="11"/>
      <name val="Calibri"/>
      <family val="2"/>
      <scheme val="minor"/>
    </font>
    <font>
      <b/>
      <sz val="11"/>
      <color rgb="FFFF0000"/>
      <name val="Calibri"/>
      <family val="2"/>
      <scheme val="minor"/>
    </font>
    <font>
      <b/>
      <sz val="12"/>
      <color theme="2"/>
      <name val="Calibri"/>
      <scheme val="minor"/>
    </font>
    <font>
      <sz val="11"/>
      <color rgb="FFFF0000"/>
      <name val="Calibri"/>
      <family val="2"/>
    </font>
  </fonts>
  <fills count="28">
    <fill>
      <patternFill patternType="none"/>
    </fill>
    <fill>
      <patternFill patternType="gray125"/>
    </fill>
    <fill>
      <patternFill patternType="solid">
        <fgColor indexed="9"/>
        <bgColor indexed="26"/>
      </patternFill>
    </fill>
    <fill>
      <patternFill patternType="solid">
        <fgColor theme="6" tint="0.79998168889431442"/>
        <bgColor indexed="64"/>
      </patternFill>
    </fill>
    <fill>
      <patternFill patternType="solid">
        <fgColor theme="6"/>
        <bgColor indexed="64"/>
      </patternFill>
    </fill>
    <fill>
      <patternFill patternType="solid">
        <fgColor theme="0"/>
        <bgColor indexed="64"/>
      </patternFill>
    </fill>
    <fill>
      <patternFill patternType="solid">
        <fgColor theme="0" tint="-0.34998626667073579"/>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70C0"/>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B15407"/>
        <bgColor indexed="64"/>
      </patternFill>
    </fill>
    <fill>
      <patternFill patternType="solid">
        <fgColor theme="0" tint="-4.9989318521683403E-2"/>
        <bgColor indexed="64"/>
      </patternFill>
    </fill>
    <fill>
      <patternFill patternType="solid">
        <fgColor theme="3"/>
        <bgColor indexed="64"/>
      </patternFill>
    </fill>
    <fill>
      <patternFill patternType="solid">
        <fgColor theme="6" tint="-0.249977111117893"/>
        <bgColor indexed="64"/>
      </patternFill>
    </fill>
    <fill>
      <patternFill patternType="solid">
        <fgColor theme="8" tint="0.39997558519241921"/>
        <bgColor indexed="64"/>
      </patternFill>
    </fill>
    <fill>
      <patternFill patternType="solid">
        <fgColor rgb="FFFF99CC"/>
        <bgColor indexed="64"/>
      </patternFill>
    </fill>
    <fill>
      <patternFill patternType="solid">
        <fgColor theme="0"/>
        <bgColor indexed="26"/>
      </patternFill>
    </fill>
    <fill>
      <patternFill patternType="solid">
        <fgColor rgb="FFFFFF00"/>
        <bgColor indexed="64"/>
      </patternFill>
    </fill>
    <fill>
      <patternFill patternType="solid">
        <fgColor theme="2"/>
        <bgColor indexed="64"/>
      </patternFill>
    </fill>
    <fill>
      <patternFill patternType="solid">
        <fgColor theme="6" tint="0.79998168889431442"/>
        <bgColor indexed="26"/>
      </patternFill>
    </fill>
    <fill>
      <patternFill patternType="solid">
        <fgColor theme="9" tint="0.59999389629810485"/>
        <bgColor indexed="64"/>
      </patternFill>
    </fill>
  </fills>
  <borders count="44">
    <border>
      <left/>
      <right/>
      <top/>
      <bottom/>
      <diagonal/>
    </border>
    <border>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double">
        <color indexed="64"/>
      </left>
      <right style="hair">
        <color indexed="64"/>
      </right>
      <top style="double">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hair">
        <color indexed="64"/>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double">
        <color indexed="64"/>
      </right>
      <top style="double">
        <color indexed="64"/>
      </top>
      <bottom/>
      <diagonal/>
    </border>
    <border>
      <left/>
      <right/>
      <top style="double">
        <color indexed="64"/>
      </top>
      <bottom style="thin">
        <color indexed="64"/>
      </bottom>
      <diagonal/>
    </border>
    <border>
      <left/>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double">
        <color indexed="64"/>
      </right>
      <top style="double">
        <color indexed="64"/>
      </top>
      <bottom style="double">
        <color indexed="64"/>
      </bottom>
      <diagonal/>
    </border>
    <border>
      <left/>
      <right/>
      <top style="thin">
        <color indexed="64"/>
      </top>
      <bottom/>
      <diagonal/>
    </border>
    <border>
      <left/>
      <right/>
      <top style="double">
        <color indexed="64"/>
      </top>
      <bottom/>
      <diagonal/>
    </border>
  </borders>
  <cellStyleXfs count="9">
    <xf numFmtId="0" fontId="0" fillId="0" borderId="0"/>
    <xf numFmtId="0" fontId="40" fillId="0" borderId="0" applyNumberFormat="0" applyFill="0" applyBorder="0" applyAlignment="0" applyProtection="0"/>
    <xf numFmtId="0" fontId="9" fillId="0" borderId="0"/>
    <xf numFmtId="0" fontId="9" fillId="0" borderId="0"/>
    <xf numFmtId="0" fontId="9" fillId="0" borderId="0"/>
    <xf numFmtId="0" fontId="9" fillId="0" borderId="0"/>
    <xf numFmtId="0" fontId="37" fillId="0" borderId="0"/>
    <xf numFmtId="0" fontId="9" fillId="0" borderId="0"/>
    <xf numFmtId="9" fontId="37" fillId="0" borderId="0" applyFont="0" applyFill="0" applyBorder="0" applyAlignment="0" applyProtection="0"/>
  </cellStyleXfs>
  <cellXfs count="766">
    <xf numFmtId="0" fontId="0" fillId="0" borderId="0" xfId="0"/>
    <xf numFmtId="0" fontId="0" fillId="3" borderId="0" xfId="0" applyFill="1"/>
    <xf numFmtId="0" fontId="0" fillId="4" borderId="0" xfId="0" applyFill="1"/>
    <xf numFmtId="0" fontId="39" fillId="4" borderId="0" xfId="0" applyFont="1" applyFill="1"/>
    <xf numFmtId="0" fontId="0" fillId="5" borderId="0" xfId="0" applyFill="1"/>
    <xf numFmtId="0" fontId="0" fillId="3" borderId="1" xfId="0" applyFill="1" applyBorder="1"/>
    <xf numFmtId="0" fontId="0" fillId="3" borderId="0" xfId="0" applyFill="1" applyAlignment="1">
      <alignment vertical="center"/>
    </xf>
    <xf numFmtId="0" fontId="39" fillId="4" borderId="2" xfId="0" applyFont="1" applyFill="1" applyBorder="1" applyAlignment="1">
      <alignment vertical="center"/>
    </xf>
    <xf numFmtId="0" fontId="39" fillId="4" borderId="3" xfId="0" applyFont="1" applyFill="1" applyBorder="1" applyAlignment="1">
      <alignment vertical="center"/>
    </xf>
    <xf numFmtId="0" fontId="0" fillId="3" borderId="4" xfId="0" applyFill="1" applyBorder="1" applyAlignment="1"/>
    <xf numFmtId="0" fontId="0" fillId="3" borderId="2" xfId="0" applyFill="1" applyBorder="1" applyAlignment="1"/>
    <xf numFmtId="0" fontId="0" fillId="3" borderId="3" xfId="0" applyFill="1" applyBorder="1" applyAlignment="1"/>
    <xf numFmtId="0" fontId="43" fillId="3" borderId="2" xfId="0" applyFont="1" applyFill="1" applyBorder="1" applyAlignment="1">
      <alignment vertical="center" wrapText="1"/>
    </xf>
    <xf numFmtId="0" fontId="43" fillId="3" borderId="3" xfId="0" applyFont="1" applyFill="1" applyBorder="1" applyAlignment="1">
      <alignment vertical="center" wrapText="1"/>
    </xf>
    <xf numFmtId="0" fontId="0" fillId="3" borderId="5" xfId="0" applyFill="1" applyBorder="1"/>
    <xf numFmtId="0" fontId="0" fillId="3" borderId="6" xfId="0" applyFill="1" applyBorder="1"/>
    <xf numFmtId="0" fontId="0" fillId="4" borderId="0" xfId="0" applyFill="1" applyAlignment="1">
      <alignment wrapText="1"/>
    </xf>
    <xf numFmtId="0" fontId="0" fillId="5" borderId="0" xfId="0" applyFill="1" applyAlignment="1">
      <alignment wrapText="1"/>
    </xf>
    <xf numFmtId="0" fontId="0" fillId="3" borderId="0" xfId="0" applyFill="1" applyAlignment="1">
      <alignment wrapText="1"/>
    </xf>
    <xf numFmtId="0" fontId="44" fillId="6" borderId="7" xfId="0" applyFont="1" applyFill="1" applyBorder="1" applyAlignment="1">
      <alignment horizontal="center" vertical="center" wrapText="1"/>
    </xf>
    <xf numFmtId="0" fontId="44" fillId="7" borderId="7" xfId="0" applyFont="1" applyFill="1" applyBorder="1" applyAlignment="1">
      <alignment horizontal="center" vertical="center" wrapText="1"/>
    </xf>
    <xf numFmtId="0" fontId="44" fillId="8" borderId="7" xfId="0" applyFont="1" applyFill="1" applyBorder="1" applyAlignment="1">
      <alignment horizontal="center" vertical="center" wrapText="1"/>
    </xf>
    <xf numFmtId="1" fontId="44" fillId="9" borderId="7" xfId="0" applyNumberFormat="1" applyFont="1" applyFill="1" applyBorder="1" applyAlignment="1">
      <alignment horizontal="center" vertical="center" wrapText="1"/>
    </xf>
    <xf numFmtId="0" fontId="44" fillId="10" borderId="7" xfId="0" applyFont="1" applyFill="1" applyBorder="1" applyAlignment="1">
      <alignment horizontal="center" vertical="center" wrapText="1"/>
    </xf>
    <xf numFmtId="0" fontId="45" fillId="11" borderId="8" xfId="0" applyFont="1" applyFill="1" applyBorder="1" applyAlignment="1">
      <alignment horizontal="center" vertical="center"/>
    </xf>
    <xf numFmtId="0" fontId="45" fillId="12" borderId="9" xfId="0" applyFont="1" applyFill="1" applyBorder="1" applyAlignment="1">
      <alignment horizontal="center" vertical="center" wrapText="1"/>
    </xf>
    <xf numFmtId="0" fontId="45" fillId="13" borderId="7" xfId="0" applyFont="1" applyFill="1" applyBorder="1" applyAlignment="1">
      <alignment horizontal="center" vertical="center" wrapText="1"/>
    </xf>
    <xf numFmtId="0" fontId="45" fillId="13" borderId="9" xfId="0" applyFont="1" applyFill="1" applyBorder="1" applyAlignment="1">
      <alignment horizontal="center" vertical="center" wrapText="1"/>
    </xf>
    <xf numFmtId="0" fontId="45" fillId="3" borderId="6" xfId="0" applyFont="1" applyFill="1" applyBorder="1" applyAlignment="1">
      <alignment horizontal="center"/>
    </xf>
    <xf numFmtId="0" fontId="38" fillId="14" borderId="0" xfId="0" applyFont="1" applyFill="1"/>
    <xf numFmtId="0" fontId="0" fillId="14" borderId="0" xfId="0" applyFill="1"/>
    <xf numFmtId="0" fontId="0" fillId="7" borderId="10" xfId="0" applyFill="1" applyBorder="1"/>
    <xf numFmtId="0" fontId="0" fillId="8" borderId="10" xfId="0" applyFill="1" applyBorder="1"/>
    <xf numFmtId="0" fontId="0" fillId="9" borderId="10" xfId="0" applyFill="1" applyBorder="1"/>
    <xf numFmtId="0" fontId="0" fillId="10" borderId="11" xfId="0" applyFill="1" applyBorder="1"/>
    <xf numFmtId="0" fontId="39" fillId="15" borderId="12" xfId="0" applyFont="1" applyFill="1" applyBorder="1" applyAlignment="1">
      <alignment vertical="center" wrapText="1"/>
    </xf>
    <xf numFmtId="0" fontId="39" fillId="15" borderId="12" xfId="0" applyFont="1" applyFill="1" applyBorder="1" applyAlignment="1">
      <alignment horizontal="center" vertical="center" wrapText="1"/>
    </xf>
    <xf numFmtId="0" fontId="42" fillId="16" borderId="0" xfId="0" applyFont="1" applyFill="1" applyAlignment="1">
      <alignment horizontal="center" vertical="center"/>
    </xf>
    <xf numFmtId="0" fontId="0" fillId="6" borderId="10" xfId="0" applyFill="1" applyBorder="1"/>
    <xf numFmtId="0" fontId="0" fillId="17" borderId="13" xfId="0" applyFill="1" applyBorder="1"/>
    <xf numFmtId="0" fontId="0" fillId="6" borderId="14" xfId="0" applyFill="1" applyBorder="1"/>
    <xf numFmtId="0" fontId="0" fillId="7" borderId="14" xfId="0" applyFill="1" applyBorder="1"/>
    <xf numFmtId="0" fontId="0" fillId="8" borderId="14" xfId="0" applyFill="1" applyBorder="1"/>
    <xf numFmtId="0" fontId="0" fillId="9" borderId="14" xfId="0" applyFill="1" applyBorder="1"/>
    <xf numFmtId="0" fontId="0" fillId="10" borderId="15" xfId="0" applyFill="1" applyBorder="1"/>
    <xf numFmtId="0" fontId="46" fillId="18" borderId="16" xfId="0" applyFont="1" applyFill="1" applyBorder="1"/>
    <xf numFmtId="0" fontId="46" fillId="18" borderId="17" xfId="0" applyFont="1" applyFill="1" applyBorder="1"/>
    <xf numFmtId="0" fontId="46" fillId="18" borderId="18" xfId="0" applyFont="1" applyFill="1" applyBorder="1" applyAlignment="1">
      <alignment horizontal="center"/>
    </xf>
    <xf numFmtId="0" fontId="46" fillId="18" borderId="19" xfId="0" applyFont="1" applyFill="1" applyBorder="1" applyAlignment="1">
      <alignment horizontal="center"/>
    </xf>
    <xf numFmtId="0" fontId="46" fillId="18" borderId="20" xfId="0" applyFont="1" applyFill="1" applyBorder="1" applyAlignment="1">
      <alignment horizontal="center"/>
    </xf>
    <xf numFmtId="0" fontId="42" fillId="0" borderId="21" xfId="0" applyFont="1" applyBorder="1" applyAlignment="1">
      <alignment horizontal="center"/>
    </xf>
    <xf numFmtId="0" fontId="39" fillId="15" borderId="0" xfId="0" applyFont="1" applyFill="1" applyAlignment="1">
      <alignment horizontal="center" vertical="center" wrapText="1"/>
    </xf>
    <xf numFmtId="0" fontId="47" fillId="19" borderId="0" xfId="0" applyFont="1" applyFill="1" applyAlignment="1">
      <alignment vertical="center"/>
    </xf>
    <xf numFmtId="0" fontId="38" fillId="17" borderId="10" xfId="0" applyFont="1" applyFill="1" applyBorder="1"/>
    <xf numFmtId="0" fontId="46" fillId="18" borderId="20" xfId="0" applyFont="1" applyFill="1" applyBorder="1" applyAlignment="1">
      <alignment horizontal="left"/>
    </xf>
    <xf numFmtId="0" fontId="0" fillId="5" borderId="5" xfId="0" applyFill="1" applyBorder="1"/>
    <xf numFmtId="0" fontId="48" fillId="5" borderId="22" xfId="0" applyFont="1" applyFill="1" applyBorder="1" applyAlignment="1">
      <alignment horizontal="center" vertical="center"/>
    </xf>
    <xf numFmtId="0" fontId="49" fillId="5" borderId="0" xfId="0" applyFont="1" applyFill="1" applyAlignment="1">
      <alignment horizontal="left"/>
    </xf>
    <xf numFmtId="0" fontId="50" fillId="5" borderId="0" xfId="0" applyFont="1" applyFill="1" applyAlignment="1">
      <alignment horizontal="left"/>
    </xf>
    <xf numFmtId="0" fontId="37" fillId="5" borderId="0" xfId="6" applyFont="1" applyFill="1"/>
    <xf numFmtId="0" fontId="37" fillId="5" borderId="0" xfId="6" applyFont="1" applyFill="1" applyAlignment="1">
      <alignment wrapText="1"/>
    </xf>
    <xf numFmtId="0" fontId="51" fillId="5" borderId="0" xfId="0" applyFont="1" applyFill="1"/>
    <xf numFmtId="0" fontId="52" fillId="5" borderId="0" xfId="0" applyFont="1" applyFill="1"/>
    <xf numFmtId="0" fontId="40" fillId="5" borderId="0" xfId="1" applyFill="1"/>
    <xf numFmtId="0" fontId="0" fillId="5" borderId="23" xfId="0" applyFill="1" applyBorder="1" applyAlignment="1">
      <alignment horizontal="center" vertical="center"/>
    </xf>
    <xf numFmtId="0" fontId="0" fillId="5" borderId="6" xfId="0" applyFill="1" applyBorder="1" applyAlignment="1">
      <alignment horizontal="center" vertical="center"/>
    </xf>
    <xf numFmtId="0" fontId="53" fillId="20" borderId="4" xfId="0" applyFont="1" applyFill="1" applyBorder="1" applyAlignment="1">
      <alignment horizontal="center"/>
    </xf>
    <xf numFmtId="0" fontId="53" fillId="20" borderId="2" xfId="0" applyFont="1" applyFill="1" applyBorder="1" applyAlignment="1">
      <alignment horizontal="center"/>
    </xf>
    <xf numFmtId="0" fontId="53" fillId="20" borderId="3" xfId="0" applyFont="1" applyFill="1" applyBorder="1" applyAlignment="1">
      <alignment horizontal="center"/>
    </xf>
    <xf numFmtId="0" fontId="54" fillId="3" borderId="1" xfId="0" applyFont="1" applyFill="1" applyBorder="1" applyAlignment="1">
      <alignment horizontal="left"/>
    </xf>
    <xf numFmtId="0" fontId="53" fillId="20" borderId="4" xfId="0" applyFont="1" applyFill="1" applyBorder="1" applyAlignment="1">
      <alignment horizontal="center"/>
    </xf>
    <xf numFmtId="0" fontId="53" fillId="20" borderId="2" xfId="0" applyFont="1" applyFill="1" applyBorder="1" applyAlignment="1">
      <alignment horizontal="center"/>
    </xf>
    <xf numFmtId="0" fontId="53" fillId="20" borderId="3" xfId="0" applyFont="1" applyFill="1" applyBorder="1" applyAlignment="1">
      <alignment horizontal="center"/>
    </xf>
    <xf numFmtId="0" fontId="0" fillId="5" borderId="23" xfId="0" applyFill="1" applyBorder="1" applyAlignment="1">
      <alignment horizontal="center" vertical="center"/>
    </xf>
    <xf numFmtId="0" fontId="0" fillId="5" borderId="6" xfId="0" applyFill="1" applyBorder="1" applyAlignment="1">
      <alignment horizontal="center" vertical="center"/>
    </xf>
    <xf numFmtId="0" fontId="41" fillId="0" borderId="0" xfId="0" applyFont="1"/>
    <xf numFmtId="0" fontId="0" fillId="5" borderId="25" xfId="0" applyFill="1" applyBorder="1" applyAlignment="1">
      <alignment horizontal="center" vertical="center"/>
    </xf>
    <xf numFmtId="0" fontId="44" fillId="17" borderId="7" xfId="0" applyFont="1" applyFill="1" applyBorder="1" applyAlignment="1">
      <alignment horizontal="center" vertical="center" wrapText="1"/>
    </xf>
    <xf numFmtId="0" fontId="44" fillId="21" borderId="2" xfId="0" applyFont="1" applyFill="1" applyBorder="1" applyAlignment="1">
      <alignment horizontal="center"/>
    </xf>
    <xf numFmtId="0" fontId="0" fillId="0" borderId="0" xfId="0" applyAlignment="1">
      <alignment vertical="center"/>
    </xf>
    <xf numFmtId="0" fontId="39" fillId="16" borderId="26" xfId="0" applyFont="1" applyFill="1" applyBorder="1" applyAlignment="1">
      <alignment vertical="center"/>
    </xf>
    <xf numFmtId="0" fontId="39" fillId="16" borderId="26" xfId="0" applyFont="1" applyFill="1" applyBorder="1" applyAlignment="1">
      <alignment horizontal="center" vertical="center"/>
    </xf>
    <xf numFmtId="0" fontId="39" fillId="16" borderId="26" xfId="0" applyFont="1" applyFill="1" applyBorder="1" applyAlignment="1">
      <alignment horizontal="center" vertical="center" wrapText="1"/>
    </xf>
    <xf numFmtId="0" fontId="38" fillId="17" borderId="0" xfId="0" applyFont="1" applyFill="1"/>
    <xf numFmtId="0" fontId="44" fillId="21" borderId="2" xfId="0" applyFont="1" applyFill="1" applyBorder="1" applyAlignment="1">
      <alignment horizontal="center"/>
    </xf>
    <xf numFmtId="0" fontId="39" fillId="15" borderId="12" xfId="0" applyFont="1" applyFill="1" applyBorder="1" applyAlignment="1">
      <alignment horizontal="center" vertical="center" wrapText="1"/>
    </xf>
    <xf numFmtId="0" fontId="54" fillId="3" borderId="1" xfId="0" applyFont="1" applyFill="1" applyBorder="1" applyAlignment="1">
      <alignment horizontal="left"/>
    </xf>
    <xf numFmtId="0" fontId="44" fillId="21" borderId="2" xfId="0" applyFont="1" applyFill="1" applyBorder="1" applyAlignment="1">
      <alignment horizontal="center"/>
    </xf>
    <xf numFmtId="0" fontId="39" fillId="15" borderId="12" xfId="0" applyFont="1" applyFill="1" applyBorder="1" applyAlignment="1">
      <alignment horizontal="center" vertical="center" wrapText="1"/>
    </xf>
    <xf numFmtId="0" fontId="54" fillId="3" borderId="1" xfId="0" applyFont="1" applyFill="1" applyBorder="1" applyAlignment="1">
      <alignment horizontal="left"/>
    </xf>
    <xf numFmtId="0" fontId="0" fillId="22" borderId="11" xfId="0" applyFill="1" applyBorder="1"/>
    <xf numFmtId="0" fontId="55" fillId="22" borderId="8" xfId="0" applyFont="1" applyFill="1" applyBorder="1" applyAlignment="1">
      <alignment horizontal="center" vertical="center"/>
    </xf>
    <xf numFmtId="0" fontId="55" fillId="22" borderId="25" xfId="0" applyFont="1" applyFill="1" applyBorder="1" applyAlignment="1">
      <alignment horizontal="center" vertical="center"/>
    </xf>
    <xf numFmtId="0" fontId="45" fillId="0" borderId="18" xfId="0" applyFont="1" applyBorder="1" applyAlignment="1">
      <alignment horizontal="center"/>
    </xf>
    <xf numFmtId="9" fontId="45" fillId="0" borderId="18" xfId="8" applyFont="1" applyBorder="1" applyAlignment="1">
      <alignment horizontal="center"/>
    </xf>
    <xf numFmtId="0" fontId="45" fillId="0" borderId="27" xfId="0" applyFont="1" applyBorder="1" applyAlignment="1">
      <alignment horizontal="center"/>
    </xf>
    <xf numFmtId="9" fontId="45" fillId="0" borderId="27" xfId="8" applyFont="1" applyBorder="1" applyAlignment="1">
      <alignment horizontal="center"/>
    </xf>
    <xf numFmtId="0" fontId="45" fillId="0" borderId="19" xfId="0" applyFont="1" applyBorder="1" applyAlignment="1">
      <alignment horizontal="center"/>
    </xf>
    <xf numFmtId="9" fontId="45" fillId="0" borderId="19" xfId="8" applyFont="1" applyBorder="1" applyAlignment="1">
      <alignment horizontal="center"/>
    </xf>
    <xf numFmtId="9" fontId="0" fillId="0" borderId="26" xfId="0" applyNumberFormat="1" applyBorder="1" applyAlignment="1">
      <alignment horizontal="center"/>
    </xf>
    <xf numFmtId="0" fontId="39" fillId="15" borderId="28" xfId="0" applyFont="1" applyFill="1" applyBorder="1" applyAlignment="1">
      <alignment vertical="center" wrapText="1"/>
    </xf>
    <xf numFmtId="0" fontId="0" fillId="0" borderId="29" xfId="0" applyBorder="1" applyAlignment="1">
      <alignment horizontal="center"/>
    </xf>
    <xf numFmtId="9" fontId="0" fillId="0" borderId="29" xfId="0" applyNumberFormat="1" applyBorder="1" applyAlignment="1">
      <alignment horizontal="center"/>
    </xf>
    <xf numFmtId="0" fontId="0" fillId="0" borderId="28" xfId="0" applyBorder="1"/>
    <xf numFmtId="0" fontId="0" fillId="0" borderId="10" xfId="0" applyBorder="1"/>
    <xf numFmtId="0" fontId="38" fillId="17" borderId="26" xfId="0" applyFont="1" applyFill="1" applyBorder="1" applyAlignment="1">
      <alignment horizontal="center"/>
    </xf>
    <xf numFmtId="0" fontId="39" fillId="16" borderId="30" xfId="0" applyFont="1" applyFill="1" applyBorder="1" applyAlignment="1">
      <alignment horizontal="center" vertical="center" wrapText="1"/>
    </xf>
    <xf numFmtId="0" fontId="39" fillId="16" borderId="30" xfId="0" applyFont="1" applyFill="1" applyBorder="1" applyAlignment="1">
      <alignment horizontal="center" vertical="center"/>
    </xf>
    <xf numFmtId="0" fontId="56" fillId="3" borderId="1" xfId="0" applyFont="1" applyFill="1" applyBorder="1" applyAlignment="1">
      <alignment horizontal="left" vertical="center"/>
    </xf>
    <xf numFmtId="0" fontId="0" fillId="3" borderId="5" xfId="0" applyFont="1" applyFill="1" applyBorder="1" applyAlignment="1">
      <alignment horizontal="center" vertical="center" wrapText="1"/>
    </xf>
    <xf numFmtId="0" fontId="0" fillId="3" borderId="6" xfId="0" applyFont="1" applyFill="1" applyBorder="1" applyAlignment="1">
      <alignment horizontal="center" vertical="center" wrapText="1"/>
    </xf>
    <xf numFmtId="17" fontId="0" fillId="3" borderId="6" xfId="0" applyNumberFormat="1" applyFill="1" applyBorder="1" applyAlignment="1">
      <alignment horizontal="center" vertical="center" wrapText="1"/>
    </xf>
    <xf numFmtId="0" fontId="0" fillId="3" borderId="6" xfId="0" applyFill="1" applyBorder="1" applyAlignment="1">
      <alignment wrapText="1"/>
    </xf>
    <xf numFmtId="164" fontId="0" fillId="3" borderId="6" xfId="0" applyNumberFormat="1" applyFont="1" applyFill="1" applyBorder="1" applyAlignment="1">
      <alignment horizontal="center" vertical="center" wrapText="1"/>
    </xf>
    <xf numFmtId="0" fontId="0" fillId="3" borderId="6" xfId="0" applyFont="1" applyFill="1" applyBorder="1" applyAlignment="1">
      <alignment horizontal="center"/>
    </xf>
    <xf numFmtId="17" fontId="0" fillId="3" borderId="6" xfId="0" applyNumberFormat="1" applyFont="1" applyFill="1" applyBorder="1" applyAlignment="1">
      <alignment horizontal="center" vertical="center" wrapText="1"/>
    </xf>
    <xf numFmtId="0" fontId="57" fillId="3" borderId="5" xfId="7" applyFont="1" applyFill="1" applyBorder="1" applyAlignment="1">
      <alignment horizontal="center" vertical="center" wrapText="1"/>
    </xf>
    <xf numFmtId="17" fontId="0" fillId="3" borderId="5" xfId="0" applyNumberFormat="1" applyFont="1" applyFill="1" applyBorder="1" applyAlignment="1">
      <alignment horizontal="center" vertical="center" wrapText="1"/>
    </xf>
    <xf numFmtId="0" fontId="0" fillId="3" borderId="6" xfId="0" applyFill="1" applyBorder="1" applyAlignment="1">
      <alignment vertical="center" wrapText="1"/>
    </xf>
    <xf numFmtId="164" fontId="0" fillId="3" borderId="5" xfId="0" applyNumberFormat="1" applyFont="1" applyFill="1" applyBorder="1" applyAlignment="1">
      <alignment horizontal="center" vertical="center" wrapText="1"/>
    </xf>
    <xf numFmtId="0" fontId="57" fillId="23" borderId="5" xfId="0" applyFont="1" applyFill="1" applyBorder="1" applyAlignment="1">
      <alignment horizontal="center" vertical="center" wrapText="1"/>
    </xf>
    <xf numFmtId="0" fontId="0" fillId="3" borderId="6" xfId="0" applyNumberFormat="1" applyFill="1" applyBorder="1" applyAlignment="1">
      <alignment vertical="center" wrapText="1"/>
    </xf>
    <xf numFmtId="0" fontId="0" fillId="3" borderId="5" xfId="0" applyFill="1" applyBorder="1" applyAlignment="1">
      <alignment horizontal="center" vertical="center" wrapText="1"/>
    </xf>
    <xf numFmtId="0" fontId="57" fillId="5" borderId="5" xfId="0" applyFont="1" applyFill="1" applyBorder="1" applyAlignment="1">
      <alignment horizontal="center" vertical="center" wrapText="1"/>
    </xf>
    <xf numFmtId="0" fontId="57" fillId="3" borderId="5" xfId="7" applyNumberFormat="1" applyFont="1" applyFill="1" applyBorder="1" applyAlignment="1">
      <alignment horizontal="center" vertical="center" wrapText="1"/>
    </xf>
    <xf numFmtId="0" fontId="57" fillId="0" borderId="5" xfId="0" applyNumberFormat="1" applyFont="1" applyFill="1" applyBorder="1" applyAlignment="1">
      <alignment horizontal="center" vertical="center" wrapText="1"/>
    </xf>
    <xf numFmtId="49" fontId="57" fillId="5" borderId="5" xfId="0" applyNumberFormat="1" applyFont="1" applyFill="1" applyBorder="1" applyAlignment="1">
      <alignment horizontal="center" vertical="top" wrapText="1"/>
    </xf>
    <xf numFmtId="0" fontId="57" fillId="2" borderId="5" xfId="0" applyFont="1" applyFill="1" applyBorder="1" applyAlignment="1">
      <alignment horizontal="center" vertical="center" wrapText="1"/>
    </xf>
    <xf numFmtId="0" fontId="41" fillId="3" borderId="5" xfId="0" applyFont="1" applyFill="1" applyBorder="1" applyAlignment="1">
      <alignment horizontal="center" vertical="center" wrapText="1"/>
    </xf>
    <xf numFmtId="0" fontId="57" fillId="0" borderId="5" xfId="0" applyFont="1" applyBorder="1" applyAlignment="1">
      <alignment horizontal="center" vertical="center" wrapText="1"/>
    </xf>
    <xf numFmtId="0" fontId="0" fillId="3" borderId="6" xfId="0" applyNumberFormat="1" applyFont="1" applyFill="1" applyBorder="1" applyAlignment="1">
      <alignment vertical="center" wrapText="1"/>
    </xf>
    <xf numFmtId="49" fontId="57" fillId="0" borderId="5" xfId="0" applyNumberFormat="1" applyFont="1" applyBorder="1" applyAlignment="1">
      <alignment horizontal="center" vertical="center" wrapText="1"/>
    </xf>
    <xf numFmtId="0" fontId="0" fillId="3" borderId="5" xfId="0" applyFont="1" applyFill="1" applyBorder="1" applyAlignment="1">
      <alignment vertical="center" wrapText="1"/>
    </xf>
    <xf numFmtId="0" fontId="57" fillId="0" borderId="5" xfId="0" applyFont="1" applyBorder="1" applyAlignment="1">
      <alignment horizontal="center" vertical="top" wrapText="1"/>
    </xf>
    <xf numFmtId="0" fontId="57" fillId="3" borderId="5" xfId="2" applyFont="1" applyFill="1" applyBorder="1" applyAlignment="1">
      <alignment horizontal="center" vertical="center" wrapText="1"/>
    </xf>
    <xf numFmtId="0" fontId="0" fillId="3" borderId="5" xfId="0" applyFill="1" applyBorder="1" applyAlignment="1">
      <alignment vertical="center" wrapText="1"/>
    </xf>
    <xf numFmtId="0" fontId="57" fillId="0" borderId="5" xfId="0" applyNumberFormat="1" applyFont="1" applyBorder="1" applyAlignment="1">
      <alignment horizontal="center" vertical="center" wrapText="1"/>
    </xf>
    <xf numFmtId="49" fontId="57" fillId="0" borderId="5" xfId="0" applyNumberFormat="1" applyFont="1" applyBorder="1" applyAlignment="1">
      <alignment horizontal="center" vertical="center"/>
    </xf>
    <xf numFmtId="0" fontId="57" fillId="3" borderId="5" xfId="3" applyFont="1" applyFill="1" applyBorder="1" applyAlignment="1">
      <alignment horizontal="center" vertical="center" wrapText="1"/>
    </xf>
    <xf numFmtId="0" fontId="0" fillId="3" borderId="6" xfId="0" applyFill="1" applyBorder="1" applyAlignment="1">
      <alignment horizontal="center" vertical="center" wrapText="1"/>
    </xf>
    <xf numFmtId="0" fontId="57" fillId="3" borderId="5" xfId="4" applyFont="1" applyFill="1" applyBorder="1" applyAlignment="1">
      <alignment horizontal="center" vertical="center" wrapText="1"/>
    </xf>
    <xf numFmtId="0" fontId="0" fillId="3" borderId="6" xfId="0" applyNumberFormat="1" applyFont="1" applyFill="1" applyBorder="1" applyAlignment="1">
      <alignment horizontal="center" vertical="center" wrapText="1"/>
    </xf>
    <xf numFmtId="0" fontId="0" fillId="3" borderId="5" xfId="0" applyNumberFormat="1" applyFont="1" applyFill="1" applyBorder="1" applyAlignment="1">
      <alignment horizontal="center" wrapText="1"/>
    </xf>
    <xf numFmtId="0" fontId="41" fillId="0" borderId="5" xfId="0" applyFont="1" applyBorder="1" applyAlignment="1">
      <alignment horizontal="center" vertical="center" wrapText="1"/>
    </xf>
    <xf numFmtId="0" fontId="0" fillId="3" borderId="5" xfId="0" applyFont="1" applyFill="1" applyBorder="1" applyAlignment="1">
      <alignment wrapText="1"/>
    </xf>
    <xf numFmtId="0" fontId="57" fillId="0" borderId="5" xfId="0" applyFont="1" applyFill="1" applyBorder="1" applyAlignment="1">
      <alignment horizontal="center" vertical="center" wrapText="1"/>
    </xf>
    <xf numFmtId="0" fontId="41" fillId="3" borderId="6" xfId="0" applyFont="1" applyFill="1" applyBorder="1" applyAlignment="1">
      <alignment horizontal="center" vertical="center" wrapText="1"/>
    </xf>
    <xf numFmtId="0" fontId="57" fillId="0" borderId="5" xfId="0" applyFont="1" applyFill="1" applyBorder="1" applyAlignment="1">
      <alignment horizontal="center" wrapText="1"/>
    </xf>
    <xf numFmtId="0" fontId="57" fillId="3" borderId="5" xfId="5" applyFont="1" applyFill="1" applyBorder="1" applyAlignment="1">
      <alignment horizontal="center" vertical="center" wrapText="1"/>
    </xf>
    <xf numFmtId="0" fontId="0" fillId="3" borderId="5" xfId="0" applyFont="1" applyFill="1" applyBorder="1" applyAlignment="1">
      <alignment horizontal="center"/>
    </xf>
    <xf numFmtId="0" fontId="57" fillId="0" borderId="5" xfId="0" applyFont="1" applyBorder="1" applyAlignment="1">
      <alignment horizontal="center" wrapText="1"/>
    </xf>
    <xf numFmtId="0" fontId="0" fillId="3" borderId="24" xfId="0" applyFont="1" applyFill="1" applyBorder="1" applyAlignment="1">
      <alignment horizontal="center" vertical="center" wrapText="1"/>
    </xf>
    <xf numFmtId="0" fontId="57" fillId="3" borderId="6" xfId="0" applyFont="1" applyFill="1" applyBorder="1" applyAlignment="1">
      <alignment horizontal="center" vertical="center" wrapText="1"/>
    </xf>
    <xf numFmtId="0" fontId="0" fillId="3" borderId="6" xfId="0" applyNumberFormat="1" applyFont="1" applyFill="1" applyBorder="1" applyAlignment="1">
      <alignment horizontal="center" vertical="top" wrapText="1"/>
    </xf>
    <xf numFmtId="0" fontId="0" fillId="3" borderId="5" xfId="0" applyFont="1" applyFill="1" applyBorder="1" applyAlignment="1">
      <alignment horizontal="center" wrapText="1"/>
    </xf>
    <xf numFmtId="0" fontId="0" fillId="3" borderId="6" xfId="0" applyFont="1" applyFill="1" applyBorder="1" applyAlignment="1">
      <alignment horizontal="center" wrapText="1"/>
    </xf>
    <xf numFmtId="49" fontId="57" fillId="0" borderId="5" xfId="0" applyNumberFormat="1" applyFont="1" applyBorder="1" applyAlignment="1">
      <alignment horizontal="center" vertical="top" wrapText="1"/>
    </xf>
    <xf numFmtId="0" fontId="0" fillId="0" borderId="5" xfId="0" applyFont="1" applyBorder="1" applyAlignment="1">
      <alignment horizontal="center" vertical="center" wrapText="1"/>
    </xf>
    <xf numFmtId="0" fontId="0" fillId="3" borderId="5" xfId="0" applyNumberFormat="1" applyFill="1" applyBorder="1" applyAlignment="1">
      <alignment horizontal="center" vertical="center" wrapText="1"/>
    </xf>
    <xf numFmtId="0" fontId="0" fillId="0" borderId="5" xfId="0" applyFont="1" applyFill="1" applyBorder="1" applyAlignment="1">
      <alignment horizontal="center" vertical="center" wrapText="1"/>
    </xf>
    <xf numFmtId="0" fontId="57" fillId="5" borderId="5" xfId="0" applyFont="1" applyFill="1" applyBorder="1" applyAlignment="1">
      <alignment horizontal="center" wrapText="1"/>
    </xf>
    <xf numFmtId="0" fontId="0" fillId="3" borderId="0" xfId="0" applyFont="1" applyFill="1" applyAlignment="1">
      <alignment horizontal="center"/>
    </xf>
    <xf numFmtId="17" fontId="57" fillId="0" borderId="5" xfId="0" applyNumberFormat="1" applyFont="1" applyBorder="1" applyAlignment="1">
      <alignment horizontal="center" vertical="center"/>
    </xf>
    <xf numFmtId="0" fontId="58" fillId="3" borderId="0" xfId="0" applyFont="1" applyFill="1" applyAlignment="1">
      <alignment horizontal="left" vertical="top" wrapText="1"/>
    </xf>
    <xf numFmtId="0" fontId="46" fillId="0" borderId="5" xfId="0" applyFont="1" applyBorder="1"/>
    <xf numFmtId="0" fontId="0" fillId="0" borderId="5" xfId="0" applyBorder="1" applyAlignment="1">
      <alignment horizontal="center" vertical="center"/>
    </xf>
    <xf numFmtId="0" fontId="57" fillId="0" borderId="5" xfId="0" applyFont="1" applyBorder="1" applyAlignment="1">
      <alignment horizontal="center" vertical="center"/>
    </xf>
    <xf numFmtId="0" fontId="0" fillId="0" borderId="0" xfId="0" applyAlignment="1">
      <alignment horizontal="center"/>
    </xf>
    <xf numFmtId="0" fontId="59" fillId="3" borderId="0" xfId="0" applyFont="1" applyFill="1" applyAlignment="1">
      <alignment wrapText="1"/>
    </xf>
    <xf numFmtId="0" fontId="60" fillId="3" borderId="6" xfId="0" applyFont="1" applyFill="1" applyBorder="1" applyAlignment="1">
      <alignment horizontal="left" vertical="center" wrapText="1"/>
    </xf>
    <xf numFmtId="0" fontId="59" fillId="3" borderId="6" xfId="0" applyFont="1" applyFill="1" applyBorder="1" applyAlignment="1">
      <alignment horizontal="center" vertical="center" wrapText="1"/>
    </xf>
    <xf numFmtId="17" fontId="59" fillId="3" borderId="6" xfId="0" applyNumberFormat="1" applyFont="1" applyFill="1" applyBorder="1" applyAlignment="1">
      <alignment horizontal="center" vertical="center" wrapText="1"/>
    </xf>
    <xf numFmtId="0" fontId="59" fillId="3" borderId="6" xfId="0" applyFont="1" applyFill="1" applyBorder="1" applyAlignment="1">
      <alignment wrapText="1"/>
    </xf>
    <xf numFmtId="164" fontId="59" fillId="3" borderId="6" xfId="0" applyNumberFormat="1" applyFont="1" applyFill="1" applyBorder="1" applyAlignment="1">
      <alignment horizontal="center" vertical="center" wrapText="1"/>
    </xf>
    <xf numFmtId="0" fontId="59" fillId="3" borderId="6" xfId="0" applyFont="1" applyFill="1" applyBorder="1" applyAlignment="1">
      <alignment horizontal="center" wrapText="1"/>
    </xf>
    <xf numFmtId="0" fontId="61" fillId="3" borderId="6" xfId="0" applyFont="1" applyFill="1" applyBorder="1" applyAlignment="1">
      <alignment horizontal="center" vertical="center" wrapText="1"/>
    </xf>
    <xf numFmtId="0" fontId="59" fillId="3" borderId="31" xfId="0" applyFont="1" applyFill="1" applyBorder="1" applyAlignment="1">
      <alignment vertical="center" wrapText="1"/>
    </xf>
    <xf numFmtId="0" fontId="19" fillId="3" borderId="5" xfId="7" applyFont="1" applyFill="1" applyBorder="1" applyAlignment="1">
      <alignment horizontal="left" vertical="center" wrapText="1"/>
    </xf>
    <xf numFmtId="0" fontId="59" fillId="3" borderId="5" xfId="0" applyFont="1" applyFill="1" applyBorder="1" applyAlignment="1">
      <alignment horizontal="center" vertical="center" wrapText="1"/>
    </xf>
    <xf numFmtId="17" fontId="59" fillId="3" borderId="5" xfId="0" applyNumberFormat="1" applyFont="1" applyFill="1" applyBorder="1" applyAlignment="1">
      <alignment horizontal="center" vertical="center" wrapText="1"/>
    </xf>
    <xf numFmtId="0" fontId="59" fillId="3" borderId="6" xfId="0" applyFont="1" applyFill="1" applyBorder="1" applyAlignment="1">
      <alignment vertical="center" wrapText="1"/>
    </xf>
    <xf numFmtId="164" fontId="59" fillId="3" borderId="5" xfId="0" applyNumberFormat="1" applyFont="1" applyFill="1" applyBorder="1" applyAlignment="1">
      <alignment horizontal="center" vertical="center" wrapText="1"/>
    </xf>
    <xf numFmtId="0" fontId="59" fillId="3" borderId="6" xfId="0" applyFont="1" applyFill="1" applyBorder="1" applyAlignment="1">
      <alignment horizontal="center" vertical="top" wrapText="1"/>
    </xf>
    <xf numFmtId="0" fontId="61" fillId="3" borderId="6" xfId="0" applyFont="1" applyFill="1" applyBorder="1" applyAlignment="1">
      <alignment horizontal="center" vertical="top" wrapText="1"/>
    </xf>
    <xf numFmtId="0" fontId="62" fillId="3" borderId="6" xfId="0" applyFont="1" applyFill="1" applyBorder="1" applyAlignment="1">
      <alignment horizontal="center" vertical="top" wrapText="1"/>
    </xf>
    <xf numFmtId="8" fontId="59" fillId="3" borderId="6" xfId="0" applyNumberFormat="1" applyFont="1" applyFill="1" applyBorder="1" applyAlignment="1">
      <alignment horizontal="center" vertical="center" wrapText="1"/>
    </xf>
    <xf numFmtId="0" fontId="59" fillId="3" borderId="5" xfId="0" applyFont="1" applyFill="1" applyBorder="1" applyAlignment="1">
      <alignment horizontal="left" vertical="center" wrapText="1"/>
    </xf>
    <xf numFmtId="0" fontId="59" fillId="3" borderId="6" xfId="0" applyNumberFormat="1" applyFont="1" applyFill="1" applyBorder="1" applyAlignment="1">
      <alignment vertical="center" wrapText="1"/>
    </xf>
    <xf numFmtId="0" fontId="62" fillId="3" borderId="6" xfId="0" applyFont="1" applyFill="1" applyBorder="1" applyAlignment="1">
      <alignment horizontal="center" vertical="center" wrapText="1"/>
    </xf>
    <xf numFmtId="164" fontId="63" fillId="3" borderId="6" xfId="0" applyNumberFormat="1" applyFont="1" applyFill="1" applyBorder="1" applyAlignment="1">
      <alignment horizontal="center" vertical="center" wrapText="1"/>
    </xf>
    <xf numFmtId="0" fontId="61" fillId="3" borderId="6" xfId="0" applyFont="1" applyFill="1" applyBorder="1" applyAlignment="1">
      <alignment horizontal="justify" vertical="center" wrapText="1"/>
    </xf>
    <xf numFmtId="0" fontId="61" fillId="3" borderId="5" xfId="0" applyFont="1" applyFill="1" applyBorder="1" applyAlignment="1">
      <alignment horizontal="center" vertical="center" wrapText="1"/>
    </xf>
    <xf numFmtId="0" fontId="59" fillId="3" borderId="5" xfId="0" applyFont="1" applyFill="1" applyBorder="1" applyAlignment="1">
      <alignment wrapText="1"/>
    </xf>
    <xf numFmtId="0" fontId="59" fillId="3" borderId="5" xfId="0" applyFont="1" applyFill="1" applyBorder="1" applyAlignment="1">
      <alignment vertical="center" wrapText="1"/>
    </xf>
    <xf numFmtId="0" fontId="62" fillId="3" borderId="5" xfId="0" applyFont="1" applyFill="1" applyBorder="1" applyAlignment="1">
      <alignment horizontal="center" vertical="center" wrapText="1"/>
    </xf>
    <xf numFmtId="0" fontId="59" fillId="3" borderId="6" xfId="0" applyFont="1" applyFill="1" applyBorder="1" applyAlignment="1">
      <alignment horizontal="center" vertical="center" wrapText="1"/>
    </xf>
    <xf numFmtId="0" fontId="19" fillId="3" borderId="5" xfId="3" applyFont="1" applyFill="1" applyBorder="1" applyAlignment="1">
      <alignment horizontal="left" vertical="center" wrapText="1"/>
    </xf>
    <xf numFmtId="0" fontId="19" fillId="3" borderId="5" xfId="4" applyFont="1" applyFill="1" applyBorder="1" applyAlignment="1">
      <alignment horizontal="left" vertical="center" wrapText="1"/>
    </xf>
    <xf numFmtId="0" fontId="59" fillId="3" borderId="6" xfId="0" applyNumberFormat="1" applyFont="1" applyFill="1" applyBorder="1" applyAlignment="1">
      <alignment horizontal="center" vertical="center" wrapText="1"/>
    </xf>
    <xf numFmtId="0" fontId="59" fillId="3" borderId="5" xfId="0" applyNumberFormat="1" applyFont="1" applyFill="1" applyBorder="1" applyAlignment="1">
      <alignment horizontal="center" wrapText="1"/>
    </xf>
    <xf numFmtId="0" fontId="19" fillId="3" borderId="5" xfId="5" applyFont="1" applyFill="1" applyBorder="1" applyAlignment="1">
      <alignment horizontal="left" vertical="center" wrapText="1"/>
    </xf>
    <xf numFmtId="0" fontId="61" fillId="3" borderId="6" xfId="0" applyNumberFormat="1" applyFont="1" applyFill="1" applyBorder="1" applyAlignment="1">
      <alignment horizontal="center" vertical="center" wrapText="1"/>
    </xf>
    <xf numFmtId="0" fontId="60" fillId="24" borderId="5" xfId="0" applyFont="1" applyFill="1" applyBorder="1" applyAlignment="1">
      <alignment horizontal="left" vertical="center" wrapText="1"/>
    </xf>
    <xf numFmtId="0" fontId="60" fillId="3" borderId="5" xfId="0" applyFont="1" applyFill="1" applyBorder="1" applyAlignment="1">
      <alignment horizontal="left" vertical="center" wrapText="1"/>
    </xf>
    <xf numFmtId="17" fontId="61" fillId="3" borderId="6" xfId="0" applyNumberFormat="1" applyFont="1" applyFill="1" applyBorder="1" applyAlignment="1">
      <alignment horizontal="center" vertical="center" wrapText="1"/>
    </xf>
    <xf numFmtId="0" fontId="59" fillId="3" borderId="6" xfId="0" applyFont="1" applyFill="1" applyBorder="1" applyAlignment="1">
      <alignment horizontal="left" vertical="top" wrapText="1"/>
    </xf>
    <xf numFmtId="0" fontId="64" fillId="3" borderId="5" xfId="0" applyFont="1" applyFill="1" applyBorder="1" applyAlignment="1">
      <alignment horizontal="center" vertical="center" wrapText="1"/>
    </xf>
    <xf numFmtId="0" fontId="61" fillId="3" borderId="5" xfId="0" applyFont="1" applyFill="1" applyBorder="1" applyAlignment="1">
      <alignment horizontal="left" vertical="center" wrapText="1"/>
    </xf>
    <xf numFmtId="0" fontId="65" fillId="3" borderId="5" xfId="0" applyFont="1" applyFill="1" applyBorder="1" applyAlignment="1">
      <alignment horizontal="center" vertical="center" wrapText="1"/>
    </xf>
    <xf numFmtId="0" fontId="64" fillId="3" borderId="6" xfId="0" applyFont="1" applyFill="1" applyBorder="1" applyAlignment="1">
      <alignment horizontal="center" vertical="center" wrapText="1"/>
    </xf>
    <xf numFmtId="17" fontId="61" fillId="3" borderId="5" xfId="0" applyNumberFormat="1" applyFont="1" applyFill="1" applyBorder="1" applyAlignment="1">
      <alignment horizontal="center" vertical="center" wrapText="1"/>
    </xf>
    <xf numFmtId="0" fontId="59" fillId="3" borderId="5" xfId="0" applyNumberFormat="1" applyFont="1" applyFill="1" applyBorder="1" applyAlignment="1">
      <alignment horizontal="center" vertical="center" wrapText="1"/>
    </xf>
    <xf numFmtId="0" fontId="59" fillId="3" borderId="5" xfId="0" applyFont="1" applyFill="1" applyBorder="1" applyAlignment="1">
      <alignment horizontal="center" vertical="top" wrapText="1"/>
    </xf>
    <xf numFmtId="0" fontId="0" fillId="24" borderId="0" xfId="0" applyFill="1" applyAlignment="1">
      <alignment vertical="center"/>
    </xf>
    <xf numFmtId="0" fontId="0" fillId="24" borderId="0" xfId="0" applyFill="1" applyAlignment="1">
      <alignment horizontal="center"/>
    </xf>
    <xf numFmtId="0" fontId="66" fillId="0" borderId="27" xfId="0" applyFont="1" applyBorder="1" applyAlignment="1">
      <alignment horizontal="center"/>
    </xf>
    <xf numFmtId="0" fontId="66" fillId="0" borderId="19" xfId="0" applyFont="1" applyBorder="1" applyAlignment="1">
      <alignment horizontal="center"/>
    </xf>
    <xf numFmtId="0" fontId="61" fillId="5" borderId="25" xfId="0" applyFont="1" applyFill="1" applyBorder="1" applyAlignment="1">
      <alignment horizontal="center" vertical="center" wrapText="1"/>
    </xf>
    <xf numFmtId="0" fontId="61" fillId="5" borderId="24" xfId="0" applyFont="1" applyFill="1" applyBorder="1" applyAlignment="1">
      <alignment vertical="center" wrapText="1"/>
    </xf>
    <xf numFmtId="0" fontId="61" fillId="5" borderId="5" xfId="0" applyFont="1" applyFill="1" applyBorder="1" applyAlignment="1">
      <alignment vertical="center" wrapText="1"/>
    </xf>
    <xf numFmtId="17" fontId="61" fillId="5" borderId="5" xfId="0" applyNumberFormat="1" applyFont="1" applyFill="1" applyBorder="1" applyAlignment="1">
      <alignment vertical="center" wrapText="1"/>
    </xf>
    <xf numFmtId="4" fontId="61" fillId="5" borderId="5" xfId="0" applyNumberFormat="1" applyFont="1" applyFill="1" applyBorder="1" applyAlignment="1">
      <alignment vertical="center" wrapText="1"/>
    </xf>
    <xf numFmtId="0" fontId="62" fillId="5" borderId="5" xfId="0" applyFont="1" applyFill="1" applyBorder="1" applyAlignment="1">
      <alignment vertical="center" wrapText="1"/>
    </xf>
    <xf numFmtId="165" fontId="61" fillId="5" borderId="5" xfId="0" applyNumberFormat="1" applyFont="1" applyFill="1" applyBorder="1" applyAlignment="1">
      <alignment horizontal="center" vertical="center" wrapText="1"/>
    </xf>
    <xf numFmtId="0" fontId="59" fillId="5" borderId="23" xfId="0" applyFont="1" applyFill="1" applyBorder="1" applyAlignment="1">
      <alignment horizontal="center" vertical="center" wrapText="1"/>
    </xf>
    <xf numFmtId="0" fontId="59" fillId="5" borderId="24" xfId="0" applyFont="1" applyFill="1" applyBorder="1" applyAlignment="1">
      <alignment horizontal="center" vertical="center" wrapText="1"/>
    </xf>
    <xf numFmtId="0" fontId="59" fillId="5" borderId="5" xfId="0" applyFont="1" applyFill="1" applyBorder="1" applyAlignment="1">
      <alignment horizontal="center" vertical="center" wrapText="1"/>
    </xf>
    <xf numFmtId="17" fontId="59" fillId="5" borderId="5" xfId="0" applyNumberFormat="1" applyFont="1" applyFill="1" applyBorder="1" applyAlignment="1">
      <alignment horizontal="center" vertical="center" wrapText="1"/>
    </xf>
    <xf numFmtId="0" fontId="61" fillId="5" borderId="5" xfId="0" applyFont="1" applyFill="1" applyBorder="1" applyAlignment="1">
      <alignment horizontal="center" vertical="center" wrapText="1"/>
    </xf>
    <xf numFmtId="165" fontId="62" fillId="5" borderId="5" xfId="0" applyNumberFormat="1" applyFont="1" applyFill="1" applyBorder="1" applyAlignment="1">
      <alignment horizontal="center" vertical="center" wrapText="1"/>
    </xf>
    <xf numFmtId="0" fontId="59" fillId="5" borderId="25" xfId="0" applyFont="1" applyFill="1" applyBorder="1" applyAlignment="1">
      <alignment horizontal="center" vertical="center" wrapText="1"/>
    </xf>
    <xf numFmtId="0" fontId="59" fillId="5" borderId="24" xfId="0" applyFont="1" applyFill="1" applyBorder="1" applyAlignment="1">
      <alignment horizontal="left" vertical="center" wrapText="1"/>
    </xf>
    <xf numFmtId="17" fontId="59" fillId="5" borderId="24" xfId="0" applyNumberFormat="1" applyFont="1" applyFill="1" applyBorder="1" applyAlignment="1">
      <alignment horizontal="center" vertical="center" wrapText="1"/>
    </xf>
    <xf numFmtId="8" fontId="59" fillId="5" borderId="24" xfId="0" applyNumberFormat="1" applyFont="1" applyFill="1" applyBorder="1" applyAlignment="1">
      <alignment horizontal="center" vertical="center" wrapText="1"/>
    </xf>
    <xf numFmtId="165" fontId="59" fillId="5" borderId="24" xfId="0" applyNumberFormat="1" applyFont="1" applyFill="1" applyBorder="1" applyAlignment="1">
      <alignment horizontal="center" vertical="center" wrapText="1"/>
    </xf>
    <xf numFmtId="0" fontId="59" fillId="5" borderId="24" xfId="0" applyFont="1" applyFill="1" applyBorder="1" applyAlignment="1">
      <alignment wrapText="1"/>
    </xf>
    <xf numFmtId="4" fontId="59" fillId="5" borderId="24" xfId="0" applyNumberFormat="1" applyFont="1" applyFill="1" applyBorder="1" applyAlignment="1">
      <alignment horizontal="center" vertical="center" wrapText="1"/>
    </xf>
    <xf numFmtId="0" fontId="59" fillId="3" borderId="24" xfId="0" applyFont="1" applyFill="1" applyBorder="1" applyAlignment="1">
      <alignment horizontal="center" vertical="center" wrapText="1"/>
    </xf>
    <xf numFmtId="0" fontId="61" fillId="3" borderId="6" xfId="0" applyFont="1" applyFill="1" applyBorder="1" applyAlignment="1">
      <alignment horizontal="center" vertical="top" wrapText="1"/>
    </xf>
    <xf numFmtId="0" fontId="59" fillId="3" borderId="6" xfId="0" applyFont="1" applyFill="1" applyBorder="1" applyAlignment="1">
      <alignment horizontal="center" vertical="center" wrapText="1"/>
    </xf>
    <xf numFmtId="0" fontId="19" fillId="24" borderId="5" xfId="0" applyFont="1" applyFill="1" applyBorder="1" applyAlignment="1">
      <alignment horizontal="left" vertical="center" wrapText="1"/>
    </xf>
    <xf numFmtId="17" fontId="59" fillId="3" borderId="5" xfId="0" applyNumberFormat="1" applyFont="1" applyFill="1" applyBorder="1" applyAlignment="1">
      <alignment vertical="center" wrapText="1"/>
    </xf>
    <xf numFmtId="0" fontId="61" fillId="3" borderId="6" xfId="0" applyFont="1" applyFill="1" applyBorder="1" applyAlignment="1">
      <alignment horizontal="center" vertical="center" wrapText="1"/>
    </xf>
    <xf numFmtId="0" fontId="61" fillId="3" borderId="6" xfId="0" applyFont="1" applyFill="1" applyBorder="1" applyAlignment="1">
      <alignment horizontal="center" vertical="center" wrapText="1"/>
    </xf>
    <xf numFmtId="0" fontId="59" fillId="3" borderId="6" xfId="0" applyFont="1" applyFill="1" applyBorder="1" applyAlignment="1">
      <alignment horizontal="center" vertical="center" wrapText="1"/>
    </xf>
    <xf numFmtId="0" fontId="59" fillId="3" borderId="6" xfId="0" applyFont="1" applyFill="1" applyBorder="1" applyAlignment="1">
      <alignment horizontal="center" vertical="center" wrapText="1"/>
    </xf>
    <xf numFmtId="0" fontId="61" fillId="3" borderId="6" xfId="0" applyFont="1" applyFill="1" applyBorder="1" applyAlignment="1">
      <alignment horizontal="center" vertical="center" wrapText="1"/>
    </xf>
    <xf numFmtId="0" fontId="61" fillId="3" borderId="5" xfId="0" applyFont="1" applyFill="1" applyBorder="1" applyAlignment="1">
      <alignment vertical="center" wrapText="1"/>
    </xf>
    <xf numFmtId="0" fontId="67" fillId="3" borderId="5" xfId="0" applyFont="1" applyFill="1" applyBorder="1" applyAlignment="1">
      <alignment horizontal="center" vertical="center" wrapText="1"/>
    </xf>
    <xf numFmtId="0" fontId="61" fillId="3" borderId="6" xfId="0" applyFont="1" applyFill="1" applyBorder="1" applyAlignment="1">
      <alignment horizontal="center" vertical="center" wrapText="1"/>
    </xf>
    <xf numFmtId="0" fontId="59" fillId="3" borderId="6" xfId="0" applyFont="1" applyFill="1" applyBorder="1" applyAlignment="1">
      <alignment horizontal="center" vertical="center" wrapText="1"/>
    </xf>
    <xf numFmtId="0" fontId="59" fillId="24" borderId="6" xfId="0" applyFont="1" applyFill="1" applyBorder="1" applyAlignment="1">
      <alignment horizontal="center" vertical="center" wrapText="1"/>
    </xf>
    <xf numFmtId="0" fontId="59" fillId="3" borderId="6" xfId="0" applyFont="1" applyFill="1" applyBorder="1" applyAlignment="1">
      <alignment horizontal="center" vertical="center" wrapText="1"/>
    </xf>
    <xf numFmtId="0" fontId="61" fillId="3" borderId="6" xfId="0" applyFont="1" applyFill="1" applyBorder="1" applyAlignment="1">
      <alignment horizontal="center" vertical="center" wrapText="1"/>
    </xf>
    <xf numFmtId="0" fontId="61" fillId="25" borderId="5" xfId="0" applyFont="1" applyFill="1" applyBorder="1" applyAlignment="1">
      <alignment horizontal="center" vertical="center" wrapText="1"/>
    </xf>
    <xf numFmtId="0" fontId="60" fillId="25" borderId="5" xfId="0" applyFont="1" applyFill="1" applyBorder="1" applyAlignment="1">
      <alignment horizontal="left" vertical="center" wrapText="1"/>
    </xf>
    <xf numFmtId="8" fontId="27" fillId="25" borderId="5" xfId="0" applyNumberFormat="1" applyFont="1" applyFill="1" applyBorder="1" applyAlignment="1">
      <alignment horizontal="center" vertical="center" wrapText="1"/>
    </xf>
    <xf numFmtId="0" fontId="61" fillId="3" borderId="6" xfId="0" applyFont="1" applyFill="1" applyBorder="1" applyAlignment="1">
      <alignment horizontal="center" vertical="center" wrapText="1"/>
    </xf>
    <xf numFmtId="0" fontId="59" fillId="3" borderId="6" xfId="0" applyFont="1" applyFill="1" applyBorder="1" applyAlignment="1">
      <alignment horizontal="center" vertical="center" wrapText="1"/>
    </xf>
    <xf numFmtId="0" fontId="61" fillId="25" borderId="5" xfId="0" applyFont="1" applyFill="1" applyBorder="1" applyAlignment="1">
      <alignment vertical="center" wrapText="1"/>
    </xf>
    <xf numFmtId="0" fontId="19" fillId="25" borderId="5" xfId="0" applyFont="1" applyFill="1" applyBorder="1" applyAlignment="1">
      <alignment horizontal="left" vertical="center" wrapText="1"/>
    </xf>
    <xf numFmtId="17" fontId="59" fillId="25" borderId="5" xfId="0" applyNumberFormat="1" applyFont="1" applyFill="1" applyBorder="1" applyAlignment="1">
      <alignment horizontal="center" vertical="center" wrapText="1"/>
    </xf>
    <xf numFmtId="0" fontId="61" fillId="3" borderId="0" xfId="0" applyFont="1" applyFill="1" applyAlignment="1">
      <alignment wrapText="1"/>
    </xf>
    <xf numFmtId="0" fontId="19" fillId="3" borderId="5" xfId="0" applyFont="1" applyFill="1" applyBorder="1" applyAlignment="1">
      <alignment horizontal="left" vertical="center" wrapText="1"/>
    </xf>
    <xf numFmtId="0" fontId="61" fillId="3" borderId="0" xfId="0" applyFont="1" applyFill="1" applyAlignment="1">
      <alignment vertical="center" wrapText="1"/>
    </xf>
    <xf numFmtId="0" fontId="59" fillId="3" borderId="6" xfId="0" applyFont="1" applyFill="1" applyBorder="1" applyAlignment="1">
      <alignment horizontal="center" vertical="center" wrapText="1"/>
    </xf>
    <xf numFmtId="0" fontId="42" fillId="22" borderId="5" xfId="0" applyFont="1" applyFill="1" applyBorder="1" applyAlignment="1">
      <alignment horizontal="center" wrapText="1"/>
    </xf>
    <xf numFmtId="0" fontId="61" fillId="26" borderId="5"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61" fillId="3" borderId="31" xfId="0" applyFont="1" applyFill="1" applyBorder="1" applyAlignment="1">
      <alignment vertical="center" wrapText="1"/>
    </xf>
    <xf numFmtId="0" fontId="19" fillId="3" borderId="0" xfId="0" applyFont="1" applyFill="1" applyAlignment="1">
      <alignment vertical="center" wrapText="1"/>
    </xf>
    <xf numFmtId="0" fontId="60" fillId="3" borderId="5" xfId="0" applyFont="1" applyFill="1" applyBorder="1" applyAlignment="1">
      <alignment horizontal="left" wrapText="1"/>
    </xf>
    <xf numFmtId="0" fontId="19" fillId="3" borderId="5" xfId="2" applyFont="1" applyFill="1" applyBorder="1" applyAlignment="1">
      <alignment horizontal="left" vertical="center" wrapText="1"/>
    </xf>
    <xf numFmtId="0" fontId="61" fillId="3" borderId="6" xfId="0" applyFont="1" applyFill="1" applyBorder="1" applyAlignment="1">
      <alignment horizontal="center" vertical="top" wrapText="1"/>
    </xf>
    <xf numFmtId="0" fontId="61" fillId="3" borderId="6" xfId="0" applyFont="1" applyFill="1" applyBorder="1" applyAlignment="1">
      <alignment horizontal="center" vertical="center" wrapText="1"/>
    </xf>
    <xf numFmtId="17" fontId="62" fillId="3" borderId="6" xfId="0" applyNumberFormat="1" applyFont="1" applyFill="1" applyBorder="1" applyAlignment="1">
      <alignment horizontal="center" vertical="center" wrapText="1"/>
    </xf>
    <xf numFmtId="17" fontId="62" fillId="3" borderId="5" xfId="0" applyNumberFormat="1" applyFont="1" applyFill="1" applyBorder="1" applyAlignment="1">
      <alignment horizontal="center" vertical="center" wrapText="1"/>
    </xf>
    <xf numFmtId="17" fontId="62" fillId="25" borderId="5" xfId="0" applyNumberFormat="1" applyFont="1" applyFill="1" applyBorder="1" applyAlignment="1">
      <alignment horizontal="center" vertical="center" wrapText="1"/>
    </xf>
    <xf numFmtId="0" fontId="59" fillId="3" borderId="6" xfId="0" applyFont="1" applyFill="1" applyBorder="1" applyAlignment="1">
      <alignment horizontal="center" vertical="center" wrapText="1"/>
    </xf>
    <xf numFmtId="0" fontId="59" fillId="3" borderId="6" xfId="0" applyFont="1" applyFill="1" applyBorder="1" applyAlignment="1">
      <alignment horizontal="center" vertical="center" wrapText="1"/>
    </xf>
    <xf numFmtId="0" fontId="59" fillId="3" borderId="6" xfId="0" applyFont="1" applyFill="1" applyBorder="1" applyAlignment="1">
      <alignment horizontal="center" vertical="center" wrapText="1"/>
    </xf>
    <xf numFmtId="0" fontId="61" fillId="3" borderId="6" xfId="0" applyFont="1" applyFill="1" applyBorder="1" applyAlignment="1">
      <alignment horizontal="center" vertical="center" wrapText="1"/>
    </xf>
    <xf numFmtId="0" fontId="59" fillId="3" borderId="6" xfId="0" applyFont="1" applyFill="1" applyBorder="1" applyAlignment="1">
      <alignment horizontal="center" vertical="center" wrapText="1"/>
    </xf>
    <xf numFmtId="0" fontId="59" fillId="3" borderId="6" xfId="0" applyFont="1" applyFill="1" applyBorder="1" applyAlignment="1">
      <alignment horizontal="center" vertical="center" wrapText="1"/>
    </xf>
    <xf numFmtId="0" fontId="19" fillId="3" borderId="5" xfId="0" applyNumberFormat="1" applyFont="1" applyFill="1" applyBorder="1" applyAlignment="1">
      <alignment horizontal="left" vertical="center" wrapText="1"/>
    </xf>
    <xf numFmtId="0" fontId="57" fillId="3" borderId="5" xfId="0" applyFont="1" applyFill="1" applyBorder="1" applyAlignment="1">
      <alignment horizontal="center" vertical="top" wrapText="1"/>
    </xf>
    <xf numFmtId="0" fontId="41" fillId="3" borderId="6" xfId="0" applyFont="1" applyFill="1" applyBorder="1" applyAlignment="1">
      <alignment horizontal="center" vertical="top" wrapText="1"/>
    </xf>
    <xf numFmtId="0" fontId="57" fillId="3" borderId="5" xfId="0" applyFont="1" applyFill="1" applyBorder="1" applyAlignment="1">
      <alignment vertical="center" wrapText="1"/>
    </xf>
    <xf numFmtId="17" fontId="57" fillId="3" borderId="6" xfId="0" applyNumberFormat="1" applyFont="1" applyFill="1" applyBorder="1" applyAlignment="1">
      <alignment horizontal="center" vertical="center" wrapText="1"/>
    </xf>
    <xf numFmtId="0" fontId="57" fillId="26" borderId="5" xfId="0" applyFont="1" applyFill="1" applyBorder="1" applyAlignment="1">
      <alignment horizontal="center" vertical="center" wrapText="1"/>
    </xf>
    <xf numFmtId="17" fontId="0" fillId="3" borderId="24" xfId="0" applyNumberFormat="1" applyFont="1" applyFill="1" applyBorder="1" applyAlignment="1">
      <alignment horizontal="center" vertical="center" wrapText="1"/>
    </xf>
    <xf numFmtId="0" fontId="57" fillId="3" borderId="6" xfId="0" applyFont="1" applyFill="1" applyBorder="1" applyAlignment="1">
      <alignment horizontal="center" vertical="top" wrapText="1"/>
    </xf>
    <xf numFmtId="0" fontId="0" fillId="3" borderId="5" xfId="0" applyFont="1" applyFill="1" applyBorder="1" applyAlignment="1">
      <alignment horizontal="center" vertical="top" wrapText="1"/>
    </xf>
    <xf numFmtId="0" fontId="68" fillId="3" borderId="6" xfId="0" applyFont="1" applyFill="1" applyBorder="1" applyAlignment="1">
      <alignment horizontal="left" vertical="top" wrapText="1"/>
    </xf>
    <xf numFmtId="0" fontId="11" fillId="3" borderId="5" xfId="7" applyFont="1" applyFill="1" applyBorder="1" applyAlignment="1">
      <alignment horizontal="left" vertical="top" wrapText="1"/>
    </xf>
    <xf numFmtId="0" fontId="11" fillId="3" borderId="5" xfId="2" applyFont="1" applyFill="1" applyBorder="1" applyAlignment="1">
      <alignment horizontal="left" vertical="top" wrapText="1"/>
    </xf>
    <xf numFmtId="0" fontId="57" fillId="3" borderId="24" xfId="0" applyFont="1" applyFill="1" applyBorder="1" applyAlignment="1">
      <alignment horizontal="left" vertical="top" wrapText="1"/>
    </xf>
    <xf numFmtId="17" fontId="57" fillId="3" borderId="5" xfId="0" applyNumberFormat="1" applyFont="1" applyFill="1" applyBorder="1" applyAlignment="1">
      <alignment horizontal="center" vertical="center" wrapText="1"/>
    </xf>
    <xf numFmtId="0" fontId="11" fillId="3" borderId="5" xfId="3" applyFont="1" applyFill="1" applyBorder="1" applyAlignment="1">
      <alignment horizontal="left" vertical="top" wrapText="1"/>
    </xf>
    <xf numFmtId="0" fontId="57" fillId="3" borderId="5" xfId="0" applyFont="1" applyFill="1" applyBorder="1" applyAlignment="1">
      <alignment horizontal="center" vertical="center" wrapText="1"/>
    </xf>
    <xf numFmtId="0" fontId="0" fillId="3" borderId="5" xfId="0" applyFont="1" applyFill="1" applyBorder="1" applyAlignment="1">
      <alignment horizontal="left" vertical="top" wrapText="1"/>
    </xf>
    <xf numFmtId="0" fontId="57" fillId="3" borderId="5" xfId="0" applyFont="1" applyFill="1" applyBorder="1" applyAlignment="1">
      <alignment horizontal="left" vertical="top" wrapText="1"/>
    </xf>
    <xf numFmtId="0" fontId="57" fillId="3" borderId="2" xfId="0" applyFont="1" applyFill="1" applyBorder="1" applyAlignment="1">
      <alignment vertical="center" wrapText="1"/>
    </xf>
    <xf numFmtId="0" fontId="57" fillId="3" borderId="2" xfId="0" applyFont="1" applyFill="1" applyBorder="1" applyAlignment="1">
      <alignment vertical="top" wrapText="1"/>
    </xf>
    <xf numFmtId="0" fontId="0" fillId="3" borderId="6" xfId="0" applyFont="1" applyFill="1" applyBorder="1" applyAlignment="1">
      <alignment vertical="top" wrapText="1"/>
    </xf>
    <xf numFmtId="0" fontId="0" fillId="3" borderId="0" xfId="0" applyFont="1" applyFill="1" applyAlignment="1">
      <alignment wrapText="1"/>
    </xf>
    <xf numFmtId="0" fontId="55" fillId="22" borderId="25" xfId="0" applyFont="1" applyFill="1" applyBorder="1" applyAlignment="1">
      <alignment horizontal="center" vertical="center"/>
    </xf>
    <xf numFmtId="0" fontId="59" fillId="3" borderId="5" xfId="0" applyFont="1" applyFill="1" applyBorder="1" applyAlignment="1">
      <alignment wrapText="1"/>
    </xf>
    <xf numFmtId="0" fontId="0" fillId="3" borderId="5" xfId="0" applyFill="1" applyBorder="1" applyAlignment="1">
      <alignment vertical="top" wrapText="1"/>
    </xf>
    <xf numFmtId="0" fontId="57" fillId="3" borderId="6" xfId="0" applyFont="1" applyFill="1" applyBorder="1" applyAlignment="1">
      <alignment horizontal="left" wrapText="1"/>
    </xf>
    <xf numFmtId="0" fontId="11" fillId="3" borderId="5" xfId="4" applyFont="1" applyFill="1" applyBorder="1" applyAlignment="1">
      <alignment horizontal="left" vertical="top" wrapText="1"/>
    </xf>
    <xf numFmtId="0" fontId="11" fillId="3" borderId="5" xfId="5" applyFont="1" applyFill="1" applyBorder="1" applyAlignment="1">
      <alignment horizontal="left" vertical="top" wrapText="1"/>
    </xf>
    <xf numFmtId="0" fontId="57" fillId="3" borderId="6" xfId="0" applyNumberFormat="1" applyFont="1" applyFill="1" applyBorder="1" applyAlignment="1">
      <alignment horizontal="left" vertical="top" wrapText="1"/>
    </xf>
    <xf numFmtId="0" fontId="68" fillId="3" borderId="5" xfId="0" applyFont="1" applyFill="1" applyBorder="1" applyAlignment="1">
      <alignment horizontal="left" vertical="top" wrapText="1"/>
    </xf>
    <xf numFmtId="0" fontId="57" fillId="3" borderId="6" xfId="0" applyFont="1" applyFill="1" applyBorder="1" applyAlignment="1">
      <alignment horizontal="left" vertical="top" wrapText="1"/>
    </xf>
    <xf numFmtId="0" fontId="11" fillId="3" borderId="5" xfId="0" applyFont="1" applyFill="1" applyBorder="1" applyAlignment="1">
      <alignment horizontal="left" vertical="top" wrapText="1"/>
    </xf>
    <xf numFmtId="0" fontId="0" fillId="3" borderId="5" xfId="0" applyFont="1" applyFill="1" applyBorder="1" applyAlignment="1">
      <alignment vertical="top" wrapText="1"/>
    </xf>
    <xf numFmtId="17" fontId="57" fillId="3" borderId="5" xfId="0" applyNumberFormat="1" applyFont="1" applyFill="1" applyBorder="1" applyAlignment="1">
      <alignment horizontal="center" vertical="top" wrapText="1"/>
    </xf>
    <xf numFmtId="0" fontId="57" fillId="3" borderId="5" xfId="0" applyFont="1" applyFill="1" applyBorder="1" applyAlignment="1">
      <alignment horizontal="left" vertical="center" wrapText="1"/>
    </xf>
    <xf numFmtId="0" fontId="0" fillId="3" borderId="6" xfId="0" applyFont="1" applyFill="1" applyBorder="1" applyAlignment="1">
      <alignment horizontal="center" vertical="center" wrapText="1"/>
    </xf>
    <xf numFmtId="164" fontId="0" fillId="3" borderId="6" xfId="0" applyNumberFormat="1" applyFont="1" applyFill="1" applyBorder="1" applyAlignment="1">
      <alignment horizontal="center" vertical="center" wrapText="1"/>
    </xf>
    <xf numFmtId="17" fontId="0" fillId="3" borderId="6" xfId="0" applyNumberFormat="1" applyFont="1" applyFill="1" applyBorder="1" applyAlignment="1">
      <alignment horizontal="center" vertical="center" wrapText="1"/>
    </xf>
    <xf numFmtId="17" fontId="0" fillId="3" borderId="5" xfId="0" applyNumberFormat="1" applyFont="1" applyFill="1" applyBorder="1" applyAlignment="1">
      <alignment horizontal="center" vertical="center" wrapText="1"/>
    </xf>
    <xf numFmtId="164" fontId="0" fillId="3" borderId="5" xfId="0" applyNumberFormat="1" applyFont="1" applyFill="1" applyBorder="1" applyAlignment="1">
      <alignment horizontal="center" vertical="center" wrapText="1"/>
    </xf>
    <xf numFmtId="0" fontId="41" fillId="3" borderId="5" xfId="0" applyFont="1" applyFill="1" applyBorder="1" applyAlignment="1">
      <alignment horizontal="center" vertical="center" wrapText="1"/>
    </xf>
    <xf numFmtId="0" fontId="41" fillId="3" borderId="6" xfId="0" applyFont="1" applyFill="1" applyBorder="1" applyAlignment="1">
      <alignment horizontal="center" vertical="center" wrapText="1"/>
    </xf>
    <xf numFmtId="0" fontId="57" fillId="3" borderId="6" xfId="0" applyFont="1" applyFill="1" applyBorder="1" applyAlignment="1">
      <alignment horizontal="center" vertical="center" wrapText="1"/>
    </xf>
    <xf numFmtId="0" fontId="0" fillId="3" borderId="6" xfId="0" applyNumberFormat="1" applyFont="1" applyFill="1" applyBorder="1" applyAlignment="1">
      <alignment horizontal="center" vertical="top" wrapText="1"/>
    </xf>
    <xf numFmtId="0" fontId="0" fillId="4" borderId="0" xfId="0" applyFont="1" applyFill="1" applyAlignment="1">
      <alignment wrapText="1"/>
    </xf>
    <xf numFmtId="0" fontId="57" fillId="3" borderId="3" xfId="0" applyFont="1" applyFill="1" applyBorder="1" applyAlignment="1">
      <alignment vertical="center" wrapText="1"/>
    </xf>
    <xf numFmtId="0" fontId="56" fillId="6" borderId="7" xfId="0" applyFont="1" applyFill="1" applyBorder="1" applyAlignment="1">
      <alignment horizontal="center" vertical="center" wrapText="1"/>
    </xf>
    <xf numFmtId="0" fontId="56" fillId="7" borderId="7" xfId="0" applyFont="1" applyFill="1" applyBorder="1" applyAlignment="1">
      <alignment horizontal="center" vertical="center" wrapText="1"/>
    </xf>
    <xf numFmtId="0" fontId="56" fillId="8" borderId="7" xfId="0" applyFont="1" applyFill="1" applyBorder="1" applyAlignment="1">
      <alignment horizontal="center" vertical="center" wrapText="1"/>
    </xf>
    <xf numFmtId="1" fontId="56" fillId="9" borderId="7" xfId="0" applyNumberFormat="1" applyFont="1" applyFill="1" applyBorder="1" applyAlignment="1">
      <alignment horizontal="center" vertical="center" wrapText="1"/>
    </xf>
    <xf numFmtId="0" fontId="56" fillId="10" borderId="7" xfId="0" applyFont="1" applyFill="1" applyBorder="1" applyAlignment="1">
      <alignment horizontal="center" vertical="center" wrapText="1"/>
    </xf>
    <xf numFmtId="0" fontId="56" fillId="17" borderId="7" xfId="0" applyFont="1" applyFill="1" applyBorder="1" applyAlignment="1">
      <alignment horizontal="center" vertical="center" wrapText="1"/>
    </xf>
    <xf numFmtId="0" fontId="42" fillId="12" borderId="9" xfId="0" applyFont="1" applyFill="1" applyBorder="1" applyAlignment="1">
      <alignment horizontal="center" vertical="center" wrapText="1"/>
    </xf>
    <xf numFmtId="0" fontId="42" fillId="13" borderId="7" xfId="0" applyFont="1" applyFill="1" applyBorder="1" applyAlignment="1">
      <alignment horizontal="center" vertical="center" wrapText="1"/>
    </xf>
    <xf numFmtId="0" fontId="42" fillId="13" borderId="9" xfId="0" applyFont="1" applyFill="1" applyBorder="1" applyAlignment="1">
      <alignment horizontal="center" vertical="center" wrapText="1"/>
    </xf>
    <xf numFmtId="0" fontId="0" fillId="3" borderId="24" xfId="0" applyFont="1" applyFill="1" applyBorder="1" applyAlignment="1">
      <alignment horizontal="left" vertical="top" wrapText="1"/>
    </xf>
    <xf numFmtId="0" fontId="0" fillId="3" borderId="6" xfId="0" applyFont="1" applyFill="1" applyBorder="1" applyAlignment="1">
      <alignment horizontal="left" vertical="top" wrapText="1"/>
    </xf>
    <xf numFmtId="0" fontId="0" fillId="3" borderId="5" xfId="0" applyFont="1" applyFill="1" applyBorder="1" applyAlignment="1">
      <alignment horizontal="left" vertical="center" wrapText="1"/>
    </xf>
    <xf numFmtId="0" fontId="57" fillId="3" borderId="24" xfId="0" applyFont="1" applyFill="1" applyBorder="1" applyAlignment="1">
      <alignment vertical="top" wrapText="1"/>
    </xf>
    <xf numFmtId="17" fontId="57" fillId="3" borderId="5" xfId="0" applyNumberFormat="1" applyFont="1" applyFill="1" applyBorder="1" applyAlignment="1">
      <alignment vertical="center" wrapText="1"/>
    </xf>
    <xf numFmtId="4" fontId="57" fillId="3" borderId="5" xfId="0" applyNumberFormat="1" applyFont="1" applyFill="1" applyBorder="1" applyAlignment="1">
      <alignment vertical="center" wrapText="1"/>
    </xf>
    <xf numFmtId="165" fontId="57" fillId="3" borderId="5" xfId="0" applyNumberFormat="1" applyFont="1" applyFill="1" applyBorder="1" applyAlignment="1">
      <alignment horizontal="center" vertical="center" wrapText="1"/>
    </xf>
    <xf numFmtId="0" fontId="57" fillId="3" borderId="6" xfId="0" applyFont="1" applyFill="1" applyBorder="1" applyAlignment="1">
      <alignment horizontal="center" wrapText="1"/>
    </xf>
    <xf numFmtId="0" fontId="57" fillId="3" borderId="24" xfId="0" applyFont="1" applyFill="1" applyBorder="1" applyAlignment="1">
      <alignment horizontal="center" vertical="top" wrapText="1"/>
    </xf>
    <xf numFmtId="0" fontId="68" fillId="3" borderId="24" xfId="0" applyFont="1" applyFill="1" applyBorder="1" applyAlignment="1">
      <alignment horizontal="left" vertical="top" wrapText="1"/>
    </xf>
    <xf numFmtId="0" fontId="57" fillId="3" borderId="24" xfId="0" applyFont="1" applyFill="1" applyBorder="1" applyAlignment="1">
      <alignment horizontal="center" vertical="center" wrapText="1"/>
    </xf>
    <xf numFmtId="17" fontId="57" fillId="3" borderId="23" xfId="0" applyNumberFormat="1" applyFont="1" applyFill="1" applyBorder="1" applyAlignment="1">
      <alignment horizontal="center" vertical="center" wrapText="1"/>
    </xf>
    <xf numFmtId="164" fontId="0" fillId="3" borderId="24" xfId="0" applyNumberFormat="1" applyFont="1" applyFill="1" applyBorder="1" applyAlignment="1">
      <alignment horizontal="center" vertical="center" wrapText="1"/>
    </xf>
    <xf numFmtId="0" fontId="0" fillId="3" borderId="23" xfId="0" applyFont="1" applyFill="1" applyBorder="1" applyAlignment="1">
      <alignment horizontal="center" vertical="center" wrapText="1"/>
    </xf>
    <xf numFmtId="0" fontId="0" fillId="3" borderId="23" xfId="0" applyFont="1" applyFill="1" applyBorder="1" applyAlignment="1">
      <alignment horizontal="center" wrapText="1"/>
    </xf>
    <xf numFmtId="0" fontId="57" fillId="3" borderId="5" xfId="0" applyFont="1" applyFill="1" applyBorder="1" applyAlignment="1">
      <alignment vertical="top" wrapText="1"/>
    </xf>
    <xf numFmtId="0" fontId="57" fillId="3" borderId="6" xfId="0" applyFont="1" applyFill="1" applyBorder="1" applyAlignment="1">
      <alignment vertical="top" wrapText="1"/>
    </xf>
    <xf numFmtId="0" fontId="42" fillId="12" borderId="9" xfId="0" applyFont="1" applyFill="1" applyBorder="1" applyAlignment="1">
      <alignment vertical="top" wrapText="1"/>
    </xf>
    <xf numFmtId="0" fontId="42" fillId="3" borderId="5" xfId="0" applyFont="1" applyFill="1" applyBorder="1" applyAlignment="1">
      <alignment vertical="top" wrapText="1"/>
    </xf>
    <xf numFmtId="0" fontId="41" fillId="3" borderId="6" xfId="0" applyFont="1" applyFill="1" applyBorder="1" applyAlignment="1">
      <alignment vertical="top" wrapText="1"/>
    </xf>
    <xf numFmtId="0" fontId="0" fillId="3" borderId="23" xfId="0" applyFont="1" applyFill="1" applyBorder="1" applyAlignment="1">
      <alignment vertical="top" wrapText="1"/>
    </xf>
    <xf numFmtId="0" fontId="42" fillId="12" borderId="9" xfId="0" applyFont="1" applyFill="1" applyBorder="1" applyAlignment="1">
      <alignment horizontal="left" wrapText="1"/>
    </xf>
    <xf numFmtId="164" fontId="11" fillId="3" borderId="6" xfId="0" applyNumberFormat="1" applyFont="1" applyFill="1" applyBorder="1" applyAlignment="1">
      <alignment horizontal="center" vertical="center" wrapText="1"/>
    </xf>
    <xf numFmtId="0" fontId="0" fillId="3" borderId="5" xfId="0" applyFill="1" applyBorder="1" applyAlignment="1">
      <alignment horizontal="center" vertical="top" wrapText="1"/>
    </xf>
    <xf numFmtId="0" fontId="0" fillId="3" borderId="5" xfId="0" applyNumberFormat="1" applyFill="1" applyBorder="1" applyAlignment="1">
      <alignment vertical="top" wrapText="1"/>
    </xf>
    <xf numFmtId="0" fontId="0" fillId="3" borderId="6" xfId="0" applyFill="1" applyBorder="1" applyAlignment="1">
      <alignment horizontal="left" vertical="top" wrapText="1"/>
    </xf>
    <xf numFmtId="0" fontId="0" fillId="3" borderId="6" xfId="0" applyFill="1" applyBorder="1" applyAlignment="1">
      <alignment vertical="top" wrapText="1"/>
    </xf>
    <xf numFmtId="0" fontId="0" fillId="3" borderId="5" xfId="0" applyNumberFormat="1" applyFill="1" applyBorder="1" applyAlignment="1">
      <alignment horizontal="center" vertical="top" wrapText="1"/>
    </xf>
    <xf numFmtId="0" fontId="0" fillId="3" borderId="5" xfId="0" applyFont="1" applyFill="1" applyBorder="1" applyAlignment="1">
      <alignment horizontal="center" vertical="center" wrapText="1"/>
    </xf>
    <xf numFmtId="0" fontId="0" fillId="3" borderId="6" xfId="0" applyFont="1" applyFill="1" applyBorder="1" applyAlignment="1">
      <alignment horizontal="center" wrapText="1"/>
    </xf>
    <xf numFmtId="0" fontId="59" fillId="3" borderId="5" xfId="0" applyFont="1" applyFill="1" applyBorder="1" applyAlignment="1">
      <alignment horizontal="center" vertical="center" wrapText="1"/>
    </xf>
    <xf numFmtId="0" fontId="61" fillId="24" borderId="5" xfId="0" applyFont="1" applyFill="1" applyBorder="1" applyAlignment="1">
      <alignment horizontal="center" vertical="center" wrapText="1"/>
    </xf>
    <xf numFmtId="0" fontId="59" fillId="3" borderId="6" xfId="0" applyFont="1" applyFill="1" applyBorder="1" applyAlignment="1">
      <alignment horizontal="center" vertical="center" wrapText="1"/>
    </xf>
    <xf numFmtId="0" fontId="0" fillId="3" borderId="5" xfId="0" applyFill="1" applyBorder="1" applyAlignment="1">
      <alignment horizontal="left" vertical="top" wrapText="1"/>
    </xf>
    <xf numFmtId="0" fontId="69" fillId="3" borderId="1" xfId="0" applyFont="1" applyFill="1" applyBorder="1" applyAlignment="1">
      <alignment horizontal="left" vertical="center"/>
    </xf>
    <xf numFmtId="0" fontId="39" fillId="15" borderId="28" xfId="0" applyFont="1" applyFill="1" applyBorder="1" applyAlignment="1">
      <alignment horizontal="center" vertical="center" wrapText="1"/>
    </xf>
    <xf numFmtId="0" fontId="0" fillId="17" borderId="32" xfId="0" applyFill="1" applyBorder="1"/>
    <xf numFmtId="0" fontId="0" fillId="6" borderId="33" xfId="0" applyFill="1" applyBorder="1"/>
    <xf numFmtId="0" fontId="0" fillId="7" borderId="33" xfId="0" applyFill="1" applyBorder="1"/>
    <xf numFmtId="0" fontId="0" fillId="8" borderId="33" xfId="0" applyFill="1" applyBorder="1"/>
    <xf numFmtId="0" fontId="0" fillId="9" borderId="33" xfId="0" applyFill="1" applyBorder="1"/>
    <xf numFmtId="0" fontId="0" fillId="10" borderId="34" xfId="0" applyFill="1" applyBorder="1"/>
    <xf numFmtId="0" fontId="46" fillId="18" borderId="5" xfId="0" applyFont="1" applyFill="1" applyBorder="1"/>
    <xf numFmtId="0" fontId="46" fillId="18" borderId="5" xfId="0" applyFont="1" applyFill="1" applyBorder="1" applyAlignment="1">
      <alignment horizontal="center"/>
    </xf>
    <xf numFmtId="0" fontId="42" fillId="0" borderId="5" xfId="0" applyFont="1" applyBorder="1" applyAlignment="1">
      <alignment horizontal="center"/>
    </xf>
    <xf numFmtId="0" fontId="46" fillId="18" borderId="5" xfId="0" applyFont="1" applyFill="1" applyBorder="1" applyAlignment="1">
      <alignment horizontal="left"/>
    </xf>
    <xf numFmtId="0" fontId="0" fillId="0" borderId="0" xfId="0" applyAlignment="1">
      <alignment horizontal="right"/>
    </xf>
    <xf numFmtId="0" fontId="46" fillId="18" borderId="23" xfId="0" applyFont="1" applyFill="1" applyBorder="1" applyAlignment="1">
      <alignment horizontal="right"/>
    </xf>
    <xf numFmtId="0" fontId="57" fillId="3" borderId="31" xfId="0" applyFont="1" applyFill="1" applyBorder="1" applyAlignment="1">
      <alignment horizontal="left" vertical="top" wrapText="1"/>
    </xf>
    <xf numFmtId="0" fontId="41" fillId="3" borderId="5" xfId="0" applyFont="1" applyFill="1" applyBorder="1" applyAlignment="1">
      <alignment vertical="top" wrapText="1"/>
    </xf>
    <xf numFmtId="0" fontId="41" fillId="3" borderId="6" xfId="0" applyFont="1" applyFill="1" applyBorder="1" applyAlignment="1">
      <alignment horizontal="left" vertical="top" wrapText="1"/>
    </xf>
    <xf numFmtId="0" fontId="57" fillId="3" borderId="0" xfId="0" applyFont="1" applyFill="1" applyAlignment="1">
      <alignment horizontal="left" vertical="top" wrapText="1"/>
    </xf>
    <xf numFmtId="0" fontId="61" fillId="3" borderId="5" xfId="0" applyFont="1" applyFill="1" applyBorder="1" applyAlignment="1">
      <alignment horizontal="left" vertical="top" wrapText="1"/>
    </xf>
    <xf numFmtId="0" fontId="41" fillId="5" borderId="5" xfId="0" applyFont="1" applyFill="1" applyBorder="1" applyAlignment="1">
      <alignment horizontal="left" vertical="top" wrapText="1"/>
    </xf>
    <xf numFmtId="0" fontId="41" fillId="5" borderId="5" xfId="0" applyFont="1" applyFill="1" applyBorder="1" applyAlignment="1">
      <alignment vertical="top" wrapText="1"/>
    </xf>
    <xf numFmtId="0" fontId="0" fillId="3" borderId="6" xfId="0" applyFill="1" applyBorder="1" applyAlignment="1">
      <alignment horizontal="center" vertical="center" wrapText="1"/>
    </xf>
    <xf numFmtId="0" fontId="0" fillId="3" borderId="6" xfId="0" applyFill="1" applyBorder="1" applyAlignment="1">
      <alignment horizontal="center" vertical="top" wrapText="1"/>
    </xf>
    <xf numFmtId="0" fontId="0" fillId="3" borderId="24" xfId="0" applyFont="1" applyFill="1" applyBorder="1" applyAlignment="1">
      <alignment horizontal="center" vertical="top" wrapText="1"/>
    </xf>
    <xf numFmtId="0" fontId="0" fillId="3" borderId="6" xfId="0" applyFont="1" applyFill="1" applyBorder="1" applyAlignment="1">
      <alignment horizontal="center" vertical="top" wrapText="1"/>
    </xf>
    <xf numFmtId="0" fontId="41" fillId="3" borderId="31" xfId="0" applyFont="1" applyFill="1" applyBorder="1" applyAlignment="1">
      <alignment vertical="center" wrapText="1"/>
    </xf>
    <xf numFmtId="0" fontId="0" fillId="3" borderId="6" xfId="0" applyFill="1" applyBorder="1" applyAlignment="1">
      <alignment horizontal="center" wrapText="1"/>
    </xf>
    <xf numFmtId="17" fontId="57" fillId="3" borderId="6" xfId="0" applyNumberFormat="1" applyFont="1" applyFill="1" applyBorder="1" applyAlignment="1">
      <alignment horizontal="center" vertical="top" wrapText="1"/>
    </xf>
    <xf numFmtId="17" fontId="0" fillId="3" borderId="5" xfId="0" applyNumberFormat="1" applyFont="1" applyFill="1" applyBorder="1" applyAlignment="1">
      <alignment horizontal="center" vertical="top" wrapText="1"/>
    </xf>
    <xf numFmtId="8" fontId="0" fillId="3" borderId="6" xfId="0" applyNumberFormat="1" applyFont="1" applyFill="1" applyBorder="1" applyAlignment="1">
      <alignment horizontal="center" vertical="top" wrapText="1"/>
    </xf>
    <xf numFmtId="164" fontId="0" fillId="3" borderId="6" xfId="0" applyNumberFormat="1" applyFont="1" applyFill="1" applyBorder="1" applyAlignment="1">
      <alignment horizontal="center" vertical="top" wrapText="1"/>
    </xf>
    <xf numFmtId="1" fontId="56" fillId="9" borderId="7" xfId="0" applyNumberFormat="1" applyFont="1" applyFill="1" applyBorder="1" applyAlignment="1">
      <alignment horizontal="center" vertical="top" wrapText="1"/>
    </xf>
    <xf numFmtId="0" fontId="0" fillId="3" borderId="5" xfId="0" applyFill="1" applyBorder="1" applyAlignment="1">
      <alignment wrapText="1"/>
    </xf>
    <xf numFmtId="0" fontId="70" fillId="3" borderId="5" xfId="0" applyFont="1" applyFill="1" applyBorder="1" applyAlignment="1">
      <alignment vertical="top" wrapText="1"/>
    </xf>
    <xf numFmtId="0" fontId="57" fillId="26" borderId="5" xfId="0" applyFont="1" applyFill="1" applyBorder="1" applyAlignment="1">
      <alignment horizontal="center" vertical="top" wrapText="1"/>
    </xf>
    <xf numFmtId="0" fontId="71" fillId="3" borderId="5" xfId="0" applyFont="1" applyFill="1" applyBorder="1" applyAlignment="1">
      <alignment vertical="top" wrapText="1"/>
    </xf>
    <xf numFmtId="0" fontId="0" fillId="3" borderId="23" xfId="0" applyFont="1" applyFill="1" applyBorder="1" applyAlignment="1">
      <alignment horizontal="left" vertical="top" wrapText="1"/>
    </xf>
    <xf numFmtId="0" fontId="0" fillId="3" borderId="0" xfId="0" applyFill="1" applyAlignment="1">
      <alignment vertical="top" wrapText="1"/>
    </xf>
    <xf numFmtId="17" fontId="0" fillId="3" borderId="24" xfId="0" applyNumberFormat="1" applyFont="1" applyFill="1" applyBorder="1" applyAlignment="1">
      <alignment horizontal="center" vertical="top" wrapText="1"/>
    </xf>
    <xf numFmtId="8" fontId="0" fillId="3" borderId="24" xfId="0" applyNumberFormat="1" applyFont="1" applyFill="1" applyBorder="1" applyAlignment="1">
      <alignment horizontal="center" vertical="top" wrapText="1"/>
    </xf>
    <xf numFmtId="165" fontId="0" fillId="3" borderId="24" xfId="0" applyNumberFormat="1" applyFont="1" applyFill="1" applyBorder="1" applyAlignment="1">
      <alignment horizontal="center" vertical="top" wrapText="1"/>
    </xf>
    <xf numFmtId="0" fontId="0" fillId="4" borderId="0" xfId="0" applyFont="1" applyFill="1" applyAlignment="1">
      <alignment horizontal="left" vertical="top" wrapText="1"/>
    </xf>
    <xf numFmtId="0" fontId="0" fillId="4" borderId="0" xfId="0" applyFont="1" applyFill="1" applyAlignment="1">
      <alignment vertical="top" wrapText="1"/>
    </xf>
    <xf numFmtId="0" fontId="0" fillId="4" borderId="0" xfId="0" applyFont="1" applyFill="1" applyAlignment="1">
      <alignment horizontal="left" wrapText="1"/>
    </xf>
    <xf numFmtId="0" fontId="54" fillId="3" borderId="1" xfId="0" applyFont="1" applyFill="1" applyBorder="1" applyAlignment="1">
      <alignment horizontal="left" vertical="top" wrapText="1"/>
    </xf>
    <xf numFmtId="0" fontId="54" fillId="3" borderId="1" xfId="0" applyFont="1" applyFill="1" applyBorder="1" applyAlignment="1">
      <alignment horizontal="left" wrapText="1"/>
    </xf>
    <xf numFmtId="0" fontId="0" fillId="3" borderId="1" xfId="0" applyFont="1" applyFill="1" applyBorder="1" applyAlignment="1">
      <alignment wrapText="1"/>
    </xf>
    <xf numFmtId="0" fontId="0" fillId="3" borderId="1" xfId="0" applyFont="1" applyFill="1" applyBorder="1" applyAlignment="1">
      <alignment vertical="top" wrapText="1"/>
    </xf>
    <xf numFmtId="0" fontId="0" fillId="3" borderId="1" xfId="0" applyFill="1" applyBorder="1" applyAlignment="1">
      <alignment wrapText="1"/>
    </xf>
    <xf numFmtId="0" fontId="39" fillId="4" borderId="2" xfId="0" applyFont="1" applyFill="1" applyBorder="1" applyAlignment="1">
      <alignment horizontal="left" vertical="top" wrapText="1"/>
    </xf>
    <xf numFmtId="0" fontId="39" fillId="4" borderId="3" xfId="0" applyFont="1" applyFill="1" applyBorder="1" applyAlignment="1">
      <alignment vertical="center" wrapText="1"/>
    </xf>
    <xf numFmtId="0" fontId="0" fillId="3" borderId="0" xfId="0" applyFont="1" applyFill="1" applyAlignment="1">
      <alignment vertical="center" wrapText="1"/>
    </xf>
    <xf numFmtId="0" fontId="0" fillId="3" borderId="0" xfId="0" applyFont="1" applyFill="1" applyAlignment="1">
      <alignment horizontal="left" wrapText="1"/>
    </xf>
    <xf numFmtId="0" fontId="0" fillId="3" borderId="0" xfId="0" applyFont="1" applyFill="1" applyAlignment="1">
      <alignment vertical="top" wrapText="1"/>
    </xf>
    <xf numFmtId="0" fontId="0" fillId="3" borderId="0" xfId="0" applyFill="1" applyAlignment="1">
      <alignment vertical="center" wrapText="1"/>
    </xf>
    <xf numFmtId="0" fontId="0" fillId="3" borderId="2" xfId="0" applyFont="1" applyFill="1" applyBorder="1" applyAlignment="1">
      <alignment wrapText="1"/>
    </xf>
    <xf numFmtId="0" fontId="0" fillId="3" borderId="3" xfId="0" applyFont="1" applyFill="1" applyBorder="1" applyAlignment="1">
      <alignment vertical="top" wrapText="1"/>
    </xf>
    <xf numFmtId="0" fontId="42" fillId="3" borderId="0" xfId="0" applyFont="1" applyFill="1" applyAlignment="1">
      <alignment horizontal="left" vertical="top" wrapText="1"/>
    </xf>
    <xf numFmtId="0" fontId="0" fillId="3" borderId="0" xfId="0" applyFont="1" applyFill="1" applyAlignment="1">
      <alignment horizontal="left" vertical="top" wrapText="1"/>
    </xf>
    <xf numFmtId="0" fontId="38" fillId="17" borderId="0" xfId="0" applyFont="1" applyFill="1" applyAlignment="1">
      <alignment wrapText="1"/>
    </xf>
    <xf numFmtId="0" fontId="39" fillId="20" borderId="4" xfId="0" applyFont="1" applyFill="1" applyBorder="1" applyAlignment="1">
      <alignment horizontal="left" vertical="top" wrapText="1"/>
    </xf>
    <xf numFmtId="0" fontId="39" fillId="20" borderId="2" xfId="0" applyFont="1" applyFill="1" applyBorder="1" applyAlignment="1">
      <alignment horizontal="left" vertical="top" wrapText="1"/>
    </xf>
    <xf numFmtId="0" fontId="39" fillId="20" borderId="2" xfId="0" applyFont="1" applyFill="1" applyBorder="1" applyAlignment="1">
      <alignment horizontal="center" wrapText="1"/>
    </xf>
    <xf numFmtId="0" fontId="39" fillId="20" borderId="2" xfId="0" applyFont="1" applyFill="1" applyBorder="1" applyAlignment="1">
      <alignment horizontal="center" vertical="top" wrapText="1"/>
    </xf>
    <xf numFmtId="0" fontId="39" fillId="20" borderId="3" xfId="0" applyFont="1" applyFill="1" applyBorder="1" applyAlignment="1">
      <alignment horizontal="center" wrapText="1"/>
    </xf>
    <xf numFmtId="0" fontId="56" fillId="21" borderId="2" xfId="0" applyFont="1" applyFill="1" applyBorder="1" applyAlignment="1">
      <alignment vertical="top" wrapText="1"/>
    </xf>
    <xf numFmtId="0" fontId="42" fillId="11" borderId="8" xfId="0" applyFont="1" applyFill="1" applyBorder="1" applyAlignment="1">
      <alignment horizontal="center" vertical="center" wrapText="1"/>
    </xf>
    <xf numFmtId="0" fontId="42" fillId="11" borderId="8" xfId="0" applyFont="1" applyFill="1" applyBorder="1" applyAlignment="1">
      <alignment horizontal="center" vertical="top" wrapText="1"/>
    </xf>
    <xf numFmtId="0" fontId="42" fillId="3" borderId="0" xfId="0" applyFont="1" applyFill="1" applyAlignment="1">
      <alignment horizontal="center" vertical="center" wrapText="1"/>
    </xf>
    <xf numFmtId="0" fontId="0" fillId="3" borderId="6" xfId="0" applyFont="1" applyFill="1" applyBorder="1" applyAlignment="1">
      <alignment wrapText="1"/>
    </xf>
    <xf numFmtId="0" fontId="57" fillId="3" borderId="5" xfId="0" applyFont="1" applyFill="1" applyBorder="1" applyAlignment="1">
      <alignment wrapText="1"/>
    </xf>
    <xf numFmtId="0" fontId="57" fillId="3" borderId="0" xfId="0" applyFont="1" applyFill="1" applyAlignment="1">
      <alignment wrapText="1"/>
    </xf>
    <xf numFmtId="0" fontId="0" fillId="3" borderId="24" xfId="0" applyFont="1" applyFill="1" applyBorder="1" applyAlignment="1">
      <alignment wrapText="1"/>
    </xf>
    <xf numFmtId="0" fontId="42" fillId="22" borderId="8" xfId="0" applyFont="1" applyFill="1" applyBorder="1" applyAlignment="1">
      <alignment horizontal="left" vertical="top" wrapText="1"/>
    </xf>
    <xf numFmtId="0" fontId="42" fillId="5" borderId="22" xfId="0" applyFont="1" applyFill="1" applyBorder="1" applyAlignment="1">
      <alignment horizontal="left" vertical="top" wrapText="1"/>
    </xf>
    <xf numFmtId="0" fontId="42" fillId="22" borderId="25" xfId="0" applyFont="1" applyFill="1" applyBorder="1" applyAlignment="1">
      <alignment horizontal="center" vertical="center" wrapText="1"/>
    </xf>
    <xf numFmtId="0" fontId="42" fillId="22" borderId="25" xfId="0" applyFont="1" applyFill="1" applyBorder="1" applyAlignment="1">
      <alignment horizontal="center" vertical="top" wrapText="1"/>
    </xf>
    <xf numFmtId="0" fontId="0" fillId="5" borderId="5" xfId="0" applyFont="1" applyFill="1" applyBorder="1" applyAlignment="1">
      <alignment vertical="top" wrapText="1"/>
    </xf>
    <xf numFmtId="0" fontId="0" fillId="5" borderId="5" xfId="0" applyFont="1" applyFill="1" applyBorder="1" applyAlignment="1">
      <alignment horizontal="left" vertical="top" wrapText="1"/>
    </xf>
    <xf numFmtId="0" fontId="0" fillId="5" borderId="5" xfId="0" applyFont="1" applyFill="1" applyBorder="1" applyAlignment="1">
      <alignment wrapText="1"/>
    </xf>
    <xf numFmtId="0" fontId="42" fillId="22" borderId="8" xfId="0" applyFont="1" applyFill="1" applyBorder="1" applyAlignment="1">
      <alignment horizontal="center" vertical="center" wrapText="1"/>
    </xf>
    <xf numFmtId="0" fontId="0" fillId="5" borderId="25" xfId="0" applyFont="1" applyFill="1" applyBorder="1" applyAlignment="1">
      <alignment horizontal="left" vertical="top" wrapText="1"/>
    </xf>
    <xf numFmtId="0" fontId="0" fillId="5" borderId="23" xfId="0" applyFont="1" applyFill="1" applyBorder="1" applyAlignment="1">
      <alignment horizontal="left" vertical="top" wrapText="1"/>
    </xf>
    <xf numFmtId="0" fontId="0" fillId="5" borderId="6" xfId="0" applyFont="1" applyFill="1" applyBorder="1" applyAlignment="1">
      <alignment horizontal="left" vertical="top" wrapText="1"/>
    </xf>
    <xf numFmtId="0" fontId="42" fillId="22" borderId="8" xfId="0" applyFont="1" applyFill="1" applyBorder="1" applyAlignment="1">
      <alignment horizontal="center" vertical="top" wrapText="1"/>
    </xf>
    <xf numFmtId="0" fontId="41" fillId="3" borderId="5" xfId="0" applyFont="1" applyFill="1" applyBorder="1" applyAlignment="1">
      <alignment horizontal="center" vertical="top" wrapText="1"/>
    </xf>
    <xf numFmtId="17" fontId="0" fillId="3" borderId="6" xfId="0" applyNumberFormat="1" applyFont="1" applyFill="1" applyBorder="1" applyAlignment="1">
      <alignment horizontal="center" vertical="top" wrapText="1"/>
    </xf>
    <xf numFmtId="164" fontId="0" fillId="3" borderId="5" xfId="0" applyNumberFormat="1" applyFont="1" applyFill="1" applyBorder="1" applyAlignment="1">
      <alignment horizontal="center" vertical="top" wrapText="1"/>
    </xf>
    <xf numFmtId="0" fontId="0" fillId="3" borderId="6" xfId="0" applyFill="1" applyBorder="1" applyAlignment="1">
      <alignment horizontal="center" vertical="center" wrapText="1"/>
    </xf>
    <xf numFmtId="0" fontId="0" fillId="3" borderId="6" xfId="0" applyFill="1" applyBorder="1" applyAlignment="1">
      <alignment horizontal="center" vertical="top" wrapText="1"/>
    </xf>
    <xf numFmtId="0" fontId="0" fillId="3" borderId="6" xfId="0" applyFont="1" applyFill="1" applyBorder="1" applyAlignment="1">
      <alignment horizontal="center" vertical="top" wrapText="1"/>
    </xf>
    <xf numFmtId="0" fontId="57" fillId="17" borderId="7" xfId="0" applyFont="1" applyFill="1" applyBorder="1" applyAlignment="1">
      <alignment horizontal="center" vertical="center" wrapText="1"/>
    </xf>
    <xf numFmtId="4" fontId="0" fillId="3" borderId="5" xfId="0" applyNumberFormat="1" applyFont="1" applyFill="1" applyBorder="1" applyAlignment="1">
      <alignment horizontal="center" vertical="top" wrapText="1"/>
    </xf>
    <xf numFmtId="165" fontId="0" fillId="3" borderId="5" xfId="0" applyNumberFormat="1" applyFont="1" applyFill="1" applyBorder="1" applyAlignment="1">
      <alignment horizontal="center" vertical="top" wrapText="1"/>
    </xf>
    <xf numFmtId="0" fontId="0" fillId="3" borderId="0" xfId="0" applyFill="1" applyBorder="1" applyAlignment="1">
      <alignment vertical="top" wrapText="1"/>
    </xf>
    <xf numFmtId="8" fontId="31" fillId="25" borderId="5" xfId="0" applyNumberFormat="1" applyFont="1" applyFill="1" applyBorder="1" applyAlignment="1">
      <alignment horizontal="center" vertical="top" wrapText="1"/>
    </xf>
    <xf numFmtId="0" fontId="11" fillId="3" borderId="5" xfId="0" applyFont="1" applyFill="1" applyBorder="1" applyAlignment="1">
      <alignment vertical="top" wrapText="1"/>
    </xf>
    <xf numFmtId="0" fontId="57" fillId="3" borderId="23" xfId="0" applyFont="1" applyFill="1" applyBorder="1" applyAlignment="1">
      <alignment horizontal="center" vertical="top" wrapText="1"/>
    </xf>
    <xf numFmtId="0" fontId="57" fillId="3" borderId="23" xfId="0" applyFont="1" applyFill="1" applyBorder="1" applyAlignment="1">
      <alignment horizontal="left" vertical="center" wrapText="1"/>
    </xf>
    <xf numFmtId="0" fontId="41" fillId="3" borderId="6" xfId="0" applyFont="1" applyFill="1" applyBorder="1" applyAlignment="1">
      <alignment wrapText="1"/>
    </xf>
    <xf numFmtId="4" fontId="0" fillId="3" borderId="5" xfId="0" applyNumberFormat="1" applyFont="1" applyFill="1" applyBorder="1" applyAlignment="1">
      <alignment wrapText="1"/>
    </xf>
    <xf numFmtId="0" fontId="57" fillId="3" borderId="6" xfId="0" applyFont="1" applyFill="1" applyBorder="1" applyAlignment="1">
      <alignment horizontal="left" vertical="center" wrapText="1"/>
    </xf>
    <xf numFmtId="0" fontId="72" fillId="3" borderId="5" xfId="0" applyFont="1" applyFill="1" applyBorder="1" applyAlignment="1">
      <alignment vertical="top" wrapText="1"/>
    </xf>
    <xf numFmtId="0" fontId="0" fillId="0" borderId="0" xfId="0" applyFill="1" applyBorder="1" applyAlignment="1">
      <alignment horizontal="right"/>
    </xf>
    <xf numFmtId="0" fontId="57" fillId="3" borderId="25" xfId="0" applyFont="1" applyFill="1" applyBorder="1" applyAlignment="1">
      <alignment horizontal="left" vertical="top" wrapText="1"/>
    </xf>
    <xf numFmtId="17" fontId="0" fillId="3" borderId="5" xfId="0" applyNumberFormat="1" applyFill="1" applyBorder="1" applyAlignment="1">
      <alignment horizontal="center" vertical="top" wrapText="1"/>
    </xf>
    <xf numFmtId="17" fontId="0" fillId="3" borderId="5" xfId="0" applyNumberFormat="1" applyFill="1" applyBorder="1" applyAlignment="1">
      <alignment vertical="top" wrapText="1"/>
    </xf>
    <xf numFmtId="0" fontId="0" fillId="24" borderId="5" xfId="0" applyFont="1" applyFill="1" applyBorder="1" applyAlignment="1">
      <alignment vertical="top" wrapText="1"/>
    </xf>
    <xf numFmtId="0" fontId="0" fillId="24" borderId="5" xfId="0" applyFill="1" applyBorder="1" applyAlignment="1">
      <alignment vertical="top" wrapText="1"/>
    </xf>
    <xf numFmtId="0" fontId="68" fillId="3" borderId="6" xfId="0" applyFont="1" applyFill="1" applyBorder="1" applyAlignment="1">
      <alignment horizontal="left" vertical="top" wrapText="1"/>
    </xf>
    <xf numFmtId="0" fontId="11" fillId="3" borderId="5" xfId="7" applyFont="1" applyFill="1" applyBorder="1" applyAlignment="1">
      <alignment horizontal="left" vertical="top" wrapText="1"/>
    </xf>
    <xf numFmtId="0" fontId="57" fillId="3" borderId="24" xfId="0" applyFont="1" applyFill="1" applyBorder="1" applyAlignment="1">
      <alignment horizontal="left" vertical="top" wrapText="1"/>
    </xf>
    <xf numFmtId="0" fontId="0" fillId="3" borderId="5" xfId="0" applyFont="1" applyFill="1" applyBorder="1" applyAlignment="1">
      <alignment horizontal="left" vertical="top" wrapText="1"/>
    </xf>
    <xf numFmtId="0" fontId="57" fillId="3" borderId="5" xfId="0" applyFont="1" applyFill="1" applyBorder="1" applyAlignment="1">
      <alignment horizontal="left" vertical="top" wrapText="1"/>
    </xf>
    <xf numFmtId="0" fontId="0" fillId="3" borderId="5" xfId="0" applyFill="1" applyBorder="1" applyAlignment="1">
      <alignment horizontal="left" vertical="top" wrapText="1"/>
    </xf>
    <xf numFmtId="0" fontId="0" fillId="3" borderId="5" xfId="0" applyFont="1" applyFill="1" applyBorder="1" applyAlignment="1">
      <alignment horizontal="left" vertical="top" wrapText="1"/>
    </xf>
    <xf numFmtId="0" fontId="68" fillId="3" borderId="5" xfId="0" applyFont="1" applyFill="1" applyBorder="1" applyAlignment="1">
      <alignment horizontal="left" vertical="top" wrapText="1"/>
    </xf>
    <xf numFmtId="0" fontId="57" fillId="3" borderId="5" xfId="0" applyFont="1" applyFill="1" applyBorder="1" applyAlignment="1">
      <alignment horizontal="left" vertical="top" wrapText="1"/>
    </xf>
    <xf numFmtId="0" fontId="0" fillId="3" borderId="5" xfId="0" applyFill="1" applyBorder="1" applyAlignment="1">
      <alignment vertical="top" wrapText="1"/>
    </xf>
    <xf numFmtId="0" fontId="68" fillId="3" borderId="5" xfId="0" applyFont="1" applyFill="1" applyBorder="1" applyAlignment="1">
      <alignment horizontal="left" vertical="top" wrapText="1"/>
    </xf>
    <xf numFmtId="0" fontId="57" fillId="3" borderId="6" xfId="0" applyFont="1" applyFill="1" applyBorder="1" applyAlignment="1">
      <alignment horizontal="left" vertical="top" wrapText="1"/>
    </xf>
    <xf numFmtId="0" fontId="68" fillId="3" borderId="24" xfId="0" applyFont="1" applyFill="1" applyBorder="1" applyAlignment="1">
      <alignment horizontal="left" vertical="top" wrapText="1"/>
    </xf>
    <xf numFmtId="0" fontId="0" fillId="3" borderId="6" xfId="0" applyFill="1" applyBorder="1" applyAlignment="1">
      <alignment horizontal="left" vertical="top" wrapText="1"/>
    </xf>
    <xf numFmtId="0" fontId="0" fillId="3" borderId="5" xfId="0" applyFill="1" applyBorder="1" applyAlignment="1">
      <alignment horizontal="left" vertical="top" wrapText="1"/>
    </xf>
    <xf numFmtId="0" fontId="68" fillId="3" borderId="6" xfId="0" applyFont="1" applyFill="1" applyBorder="1" applyAlignment="1">
      <alignment horizontal="left" vertical="top" wrapText="1"/>
    </xf>
    <xf numFmtId="0" fontId="0" fillId="3" borderId="5" xfId="0" applyFont="1" applyFill="1" applyBorder="1" applyAlignment="1">
      <alignment horizontal="left" vertical="top" wrapText="1"/>
    </xf>
    <xf numFmtId="0" fontId="68" fillId="3" borderId="5" xfId="0" applyFont="1" applyFill="1" applyBorder="1" applyAlignment="1">
      <alignment horizontal="left" vertical="top" wrapText="1"/>
    </xf>
    <xf numFmtId="0" fontId="0" fillId="3" borderId="5" xfId="0" applyFill="1" applyBorder="1" applyAlignment="1">
      <alignment horizontal="left" vertical="top" wrapText="1"/>
    </xf>
    <xf numFmtId="0" fontId="0" fillId="3" borderId="5" xfId="0" applyFont="1" applyFill="1" applyBorder="1" applyAlignment="1">
      <alignment horizontal="left" vertical="top" wrapText="1"/>
    </xf>
    <xf numFmtId="0" fontId="57" fillId="3" borderId="5" xfId="0" applyFont="1" applyFill="1" applyBorder="1" applyAlignment="1">
      <alignment horizontal="left" vertical="top" wrapText="1"/>
    </xf>
    <xf numFmtId="166" fontId="0" fillId="4" borderId="0" xfId="0" applyNumberFormat="1" applyFill="1"/>
    <xf numFmtId="166" fontId="0" fillId="5" borderId="0" xfId="0" applyNumberFormat="1" applyFill="1"/>
    <xf numFmtId="166" fontId="54" fillId="3" borderId="1" xfId="0" applyNumberFormat="1" applyFont="1" applyFill="1" applyBorder="1" applyAlignment="1">
      <alignment horizontal="left"/>
    </xf>
    <xf numFmtId="166" fontId="0" fillId="3" borderId="0" xfId="0" applyNumberFormat="1" applyFill="1"/>
    <xf numFmtId="166" fontId="43" fillId="3" borderId="2" xfId="0" applyNumberFormat="1" applyFont="1" applyFill="1" applyBorder="1" applyAlignment="1">
      <alignment vertical="center" wrapText="1"/>
    </xf>
    <xf numFmtId="166" fontId="0" fillId="3" borderId="0" xfId="0" applyNumberFormat="1" applyFill="1" applyAlignment="1">
      <alignment wrapText="1"/>
    </xf>
    <xf numFmtId="166" fontId="53" fillId="20" borderId="3" xfId="0" applyNumberFormat="1" applyFont="1" applyFill="1" applyBorder="1" applyAlignment="1">
      <alignment horizontal="center"/>
    </xf>
    <xf numFmtId="166" fontId="45" fillId="11" borderId="8" xfId="0" applyNumberFormat="1" applyFont="1" applyFill="1" applyBorder="1" applyAlignment="1">
      <alignment horizontal="center" vertical="center"/>
    </xf>
    <xf numFmtId="166" fontId="55" fillId="22" borderId="25" xfId="0" applyNumberFormat="1" applyFont="1" applyFill="1" applyBorder="1" applyAlignment="1">
      <alignment horizontal="center" vertical="center"/>
    </xf>
    <xf numFmtId="166" fontId="0" fillId="5" borderId="5" xfId="0" applyNumberFormat="1" applyFill="1" applyBorder="1"/>
    <xf numFmtId="166" fontId="55" fillId="22" borderId="8" xfId="0" applyNumberFormat="1" applyFont="1" applyFill="1" applyBorder="1" applyAlignment="1">
      <alignment horizontal="center" vertical="center"/>
    </xf>
    <xf numFmtId="17" fontId="0" fillId="3" borderId="5" xfId="0" applyNumberFormat="1" applyFill="1" applyBorder="1" applyAlignment="1">
      <alignment horizontal="center" vertical="top"/>
    </xf>
    <xf numFmtId="165" fontId="0" fillId="3" borderId="24" xfId="0" applyNumberFormat="1" applyFont="1" applyFill="1" applyBorder="1" applyAlignment="1">
      <alignment horizontal="center" vertical="top" wrapText="1"/>
    </xf>
    <xf numFmtId="0" fontId="0" fillId="3" borderId="24" xfId="0" applyFill="1" applyBorder="1" applyAlignment="1">
      <alignment horizontal="left" vertical="top" wrapText="1"/>
    </xf>
    <xf numFmtId="164" fontId="0" fillId="3" borderId="6" xfId="0" applyNumberFormat="1" applyFont="1" applyFill="1" applyBorder="1" applyAlignment="1">
      <alignment horizontal="center" vertical="top" wrapText="1"/>
    </xf>
    <xf numFmtId="165" fontId="0" fillId="3" borderId="5" xfId="0" applyNumberFormat="1" applyFont="1" applyFill="1" applyBorder="1" applyAlignment="1">
      <alignment horizontal="center" vertical="top" wrapText="1"/>
    </xf>
    <xf numFmtId="8" fontId="31" fillId="25" borderId="5" xfId="0" applyNumberFormat="1" applyFont="1" applyFill="1" applyBorder="1" applyAlignment="1">
      <alignment horizontal="center" vertical="top" wrapText="1"/>
    </xf>
    <xf numFmtId="164" fontId="0" fillId="3" borderId="5" xfId="0" applyNumberFormat="1" applyFont="1" applyFill="1" applyBorder="1" applyAlignment="1">
      <alignment horizontal="center" vertical="top" wrapText="1"/>
    </xf>
    <xf numFmtId="0" fontId="0" fillId="5" borderId="0" xfId="0" applyFill="1"/>
    <xf numFmtId="0" fontId="39" fillId="4" borderId="2" xfId="0" applyFont="1" applyFill="1" applyBorder="1" applyAlignment="1">
      <alignment vertical="center"/>
    </xf>
    <xf numFmtId="0" fontId="43" fillId="3" borderId="2" xfId="0" applyFont="1" applyFill="1" applyBorder="1" applyAlignment="1">
      <alignment vertical="center" wrapText="1"/>
    </xf>
    <xf numFmtId="0" fontId="57" fillId="3" borderId="5" xfId="0" applyFont="1" applyFill="1" applyBorder="1" applyAlignment="1">
      <alignment horizontal="center" vertical="top" wrapText="1"/>
    </xf>
    <xf numFmtId="0" fontId="57" fillId="3" borderId="6" xfId="0" applyFont="1" applyFill="1" applyBorder="1" applyAlignment="1">
      <alignment horizontal="center" vertical="top" wrapText="1"/>
    </xf>
    <xf numFmtId="0" fontId="0" fillId="3" borderId="5" xfId="0" applyFont="1" applyFill="1" applyBorder="1" applyAlignment="1">
      <alignment horizontal="center" vertical="top" wrapText="1"/>
    </xf>
    <xf numFmtId="0" fontId="57" fillId="3" borderId="5" xfId="0" applyFont="1" applyFill="1" applyBorder="1" applyAlignment="1">
      <alignment horizontal="center" vertical="center" wrapText="1"/>
    </xf>
    <xf numFmtId="0" fontId="0" fillId="3" borderId="5" xfId="0" applyFont="1" applyFill="1" applyBorder="1" applyAlignment="1">
      <alignment horizontal="left" vertical="top" wrapText="1"/>
    </xf>
    <xf numFmtId="0" fontId="57" fillId="3" borderId="5" xfId="0" applyFont="1" applyFill="1" applyBorder="1" applyAlignment="1">
      <alignment horizontal="left" vertical="top" wrapText="1"/>
    </xf>
    <xf numFmtId="0" fontId="57" fillId="3" borderId="6" xfId="0" applyFont="1" applyFill="1" applyBorder="1" applyAlignment="1">
      <alignment horizontal="left" vertical="top" wrapText="1"/>
    </xf>
    <xf numFmtId="17" fontId="57" fillId="3" borderId="5" xfId="0" applyNumberFormat="1" applyFont="1" applyFill="1" applyBorder="1" applyAlignment="1">
      <alignment horizontal="center" vertical="top" wrapText="1"/>
    </xf>
    <xf numFmtId="0" fontId="0" fillId="3" borderId="24" xfId="0" applyFont="1" applyFill="1" applyBorder="1" applyAlignment="1">
      <alignment horizontal="left" vertical="top" wrapText="1"/>
    </xf>
    <xf numFmtId="0" fontId="0" fillId="3" borderId="6" xfId="0" applyFont="1" applyFill="1" applyBorder="1" applyAlignment="1">
      <alignment horizontal="left" vertical="top" wrapText="1"/>
    </xf>
    <xf numFmtId="0" fontId="57" fillId="3" borderId="24" xfId="0" applyFont="1" applyFill="1" applyBorder="1" applyAlignment="1">
      <alignment horizontal="center" vertical="top" wrapText="1"/>
    </xf>
    <xf numFmtId="0" fontId="0" fillId="3" borderId="5" xfId="0" applyFill="1" applyBorder="1" applyAlignment="1">
      <alignment horizontal="center" vertical="top" wrapText="1"/>
    </xf>
    <xf numFmtId="0" fontId="0" fillId="3" borderId="6" xfId="0"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center" vertical="top" wrapText="1"/>
    </xf>
    <xf numFmtId="0" fontId="0" fillId="3" borderId="24" xfId="0" applyFont="1" applyFill="1" applyBorder="1" applyAlignment="1">
      <alignment horizontal="center" vertical="top" wrapText="1"/>
    </xf>
    <xf numFmtId="0" fontId="0" fillId="3" borderId="6" xfId="0" applyFont="1" applyFill="1" applyBorder="1" applyAlignment="1">
      <alignment horizontal="center" vertical="top" wrapText="1"/>
    </xf>
    <xf numFmtId="17" fontId="57" fillId="3" borderId="6" xfId="0" applyNumberFormat="1" applyFont="1" applyFill="1" applyBorder="1" applyAlignment="1">
      <alignment horizontal="center" vertical="top" wrapText="1"/>
    </xf>
    <xf numFmtId="17" fontId="0" fillId="3" borderId="5" xfId="0" applyNumberFormat="1" applyFont="1" applyFill="1" applyBorder="1" applyAlignment="1">
      <alignment horizontal="center" vertical="top" wrapText="1"/>
    </xf>
    <xf numFmtId="0" fontId="57" fillId="26" borderId="5" xfId="0" applyFont="1" applyFill="1" applyBorder="1" applyAlignment="1">
      <alignment horizontal="center" vertical="top" wrapText="1"/>
    </xf>
    <xf numFmtId="17" fontId="0" fillId="3" borderId="24" xfId="0" applyNumberFormat="1" applyFont="1" applyFill="1" applyBorder="1" applyAlignment="1">
      <alignment horizontal="center" vertical="top" wrapText="1"/>
    </xf>
    <xf numFmtId="8" fontId="0" fillId="3" borderId="24" xfId="0" applyNumberFormat="1" applyFont="1" applyFill="1" applyBorder="1" applyAlignment="1">
      <alignment horizontal="center" vertical="top" wrapText="1"/>
    </xf>
    <xf numFmtId="17" fontId="0" fillId="3" borderId="6" xfId="0" applyNumberFormat="1" applyFont="1" applyFill="1" applyBorder="1" applyAlignment="1">
      <alignment horizontal="center" vertical="top" wrapText="1"/>
    </xf>
    <xf numFmtId="4" fontId="0" fillId="3" borderId="5" xfId="0" applyNumberFormat="1" applyFont="1" applyFill="1" applyBorder="1" applyAlignment="1">
      <alignment horizontal="center" vertical="top" wrapText="1"/>
    </xf>
    <xf numFmtId="4" fontId="57" fillId="3" borderId="5" xfId="0" applyNumberFormat="1" applyFont="1" applyFill="1" applyBorder="1" applyAlignment="1">
      <alignment horizontal="center" vertical="top" wrapText="1"/>
    </xf>
    <xf numFmtId="17" fontId="57" fillId="3" borderId="23" xfId="0" applyNumberFormat="1" applyFont="1" applyFill="1" applyBorder="1" applyAlignment="1">
      <alignment horizontal="center" vertical="top" wrapText="1"/>
    </xf>
    <xf numFmtId="0" fontId="0" fillId="3" borderId="6" xfId="0" applyNumberFormat="1" applyFont="1" applyFill="1" applyBorder="1" applyAlignment="1">
      <alignment horizontal="left" vertical="top" wrapText="1"/>
    </xf>
    <xf numFmtId="0" fontId="0" fillId="3" borderId="5" xfId="0" applyNumberFormat="1" applyFill="1" applyBorder="1" applyAlignment="1">
      <alignment horizontal="left" vertical="top" wrapText="1"/>
    </xf>
    <xf numFmtId="0" fontId="0" fillId="3" borderId="23" xfId="0" applyFill="1" applyBorder="1" applyAlignment="1">
      <alignment horizontal="left" vertical="top"/>
    </xf>
    <xf numFmtId="0" fontId="57" fillId="3" borderId="24" xfId="0" applyFont="1" applyFill="1" applyBorder="1" applyAlignment="1">
      <alignment horizontal="left" vertical="top" wrapText="1"/>
    </xf>
    <xf numFmtId="17" fontId="0" fillId="3" borderId="6" xfId="0" applyNumberFormat="1" applyFill="1" applyBorder="1" applyAlignment="1">
      <alignment horizontal="center" vertical="top"/>
    </xf>
    <xf numFmtId="0" fontId="10" fillId="3" borderId="5" xfId="3" applyFont="1" applyFill="1" applyBorder="1" applyAlignment="1">
      <alignment horizontal="left" vertical="top" wrapText="1"/>
    </xf>
    <xf numFmtId="0" fontId="10" fillId="3" borderId="5" xfId="4" applyFont="1" applyFill="1" applyBorder="1" applyAlignment="1">
      <alignment horizontal="left" vertical="top" wrapText="1"/>
    </xf>
    <xf numFmtId="0" fontId="10" fillId="3" borderId="5" xfId="0" applyFont="1" applyFill="1" applyBorder="1" applyAlignment="1">
      <alignment horizontal="left" vertical="top" wrapText="1"/>
    </xf>
    <xf numFmtId="0" fontId="57" fillId="3" borderId="6" xfId="0" applyFont="1" applyFill="1" applyBorder="1" applyAlignment="1">
      <alignment vertical="top" wrapText="1"/>
    </xf>
    <xf numFmtId="0" fontId="41" fillId="3" borderId="31" xfId="0" applyFont="1" applyFill="1" applyBorder="1" applyAlignment="1">
      <alignment vertical="center" wrapText="1"/>
    </xf>
    <xf numFmtId="0" fontId="57" fillId="3" borderId="6" xfId="0" applyFont="1" applyFill="1" applyBorder="1" applyAlignment="1">
      <alignment vertical="top" wrapText="1"/>
    </xf>
    <xf numFmtId="0" fontId="57" fillId="3" borderId="6" xfId="0" applyFont="1" applyFill="1" applyBorder="1" applyAlignment="1">
      <alignment vertical="top" wrapText="1"/>
    </xf>
    <xf numFmtId="0" fontId="57" fillId="3" borderId="5" xfId="0" applyFont="1" applyFill="1" applyBorder="1" applyAlignment="1">
      <alignment vertical="top" wrapText="1"/>
    </xf>
    <xf numFmtId="0" fontId="0" fillId="3" borderId="5" xfId="0" applyFont="1" applyFill="1" applyBorder="1" applyAlignment="1">
      <alignment vertical="top" wrapText="1"/>
    </xf>
    <xf numFmtId="0" fontId="71" fillId="3" borderId="5" xfId="0" applyFont="1" applyFill="1" applyBorder="1" applyAlignment="1">
      <alignment vertical="top" wrapText="1"/>
    </xf>
    <xf numFmtId="0" fontId="0" fillId="3" borderId="5" xfId="0" applyFont="1" applyFill="1" applyBorder="1" applyAlignment="1">
      <alignment vertical="top" wrapText="1"/>
    </xf>
    <xf numFmtId="0" fontId="57" fillId="3" borderId="5" xfId="0" applyFont="1" applyFill="1" applyBorder="1" applyAlignment="1">
      <alignment vertical="top" wrapText="1"/>
    </xf>
    <xf numFmtId="0" fontId="0" fillId="3" borderId="5" xfId="0" applyFont="1" applyFill="1" applyBorder="1" applyAlignment="1">
      <alignment wrapText="1"/>
    </xf>
    <xf numFmtId="0" fontId="0" fillId="3" borderId="5" xfId="0" applyFont="1" applyFill="1" applyBorder="1" applyAlignment="1">
      <alignment vertical="top" wrapText="1"/>
    </xf>
    <xf numFmtId="0" fontId="57" fillId="3" borderId="5" xfId="0" applyFont="1" applyFill="1" applyBorder="1" applyAlignment="1">
      <alignment vertical="top" wrapText="1"/>
    </xf>
    <xf numFmtId="0" fontId="0" fillId="3" borderId="5" xfId="0" applyFont="1" applyFill="1" applyBorder="1" applyAlignment="1">
      <alignment vertical="top" wrapText="1"/>
    </xf>
    <xf numFmtId="0" fontId="0" fillId="3" borderId="5" xfId="0" applyFont="1" applyFill="1" applyBorder="1" applyAlignment="1">
      <alignment vertical="top" wrapText="1"/>
    </xf>
    <xf numFmtId="0" fontId="57" fillId="3" borderId="5" xfId="0" applyFont="1" applyFill="1" applyBorder="1" applyAlignment="1">
      <alignment vertical="top" wrapText="1"/>
    </xf>
    <xf numFmtId="0" fontId="41" fillId="3" borderId="5" xfId="0" applyFont="1" applyFill="1" applyBorder="1" applyAlignment="1">
      <alignment horizontal="center" vertical="center" wrapText="1"/>
    </xf>
    <xf numFmtId="0" fontId="41" fillId="3" borderId="5" xfId="0" applyFont="1" applyFill="1" applyBorder="1" applyAlignment="1">
      <alignment vertical="top" wrapText="1"/>
    </xf>
    <xf numFmtId="0" fontId="41" fillId="3" borderId="5" xfId="0" applyFont="1" applyFill="1" applyBorder="1" applyAlignment="1">
      <alignment horizontal="left" vertical="top" wrapText="1"/>
    </xf>
    <xf numFmtId="0" fontId="10" fillId="3" borderId="5" xfId="0" applyFont="1" applyFill="1" applyBorder="1" applyAlignment="1">
      <alignment vertical="top" wrapText="1"/>
    </xf>
    <xf numFmtId="0" fontId="57" fillId="3" borderId="6" xfId="0" applyFont="1" applyFill="1" applyBorder="1" applyAlignment="1">
      <alignment vertical="top" wrapText="1"/>
    </xf>
    <xf numFmtId="0" fontId="41" fillId="3" borderId="6" xfId="0" applyFont="1" applyFill="1" applyBorder="1" applyAlignment="1">
      <alignment horizontal="center" vertical="center" wrapText="1"/>
    </xf>
    <xf numFmtId="0" fontId="57" fillId="3" borderId="6" xfId="0" applyFont="1" applyFill="1" applyBorder="1" applyAlignment="1">
      <alignment vertical="top" wrapText="1"/>
    </xf>
    <xf numFmtId="0" fontId="57" fillId="3" borderId="5" xfId="0" applyFont="1" applyFill="1" applyBorder="1" applyAlignment="1">
      <alignment vertical="top" wrapText="1"/>
    </xf>
    <xf numFmtId="0" fontId="0" fillId="3" borderId="5" xfId="0" applyFill="1" applyBorder="1" applyAlignment="1">
      <alignment horizontal="center" vertical="top" wrapText="1"/>
    </xf>
    <xf numFmtId="0" fontId="0" fillId="3" borderId="23" xfId="0" applyFont="1" applyFill="1" applyBorder="1" applyAlignment="1">
      <alignment horizontal="center" vertical="center" wrapText="1"/>
    </xf>
    <xf numFmtId="0" fontId="57" fillId="3" borderId="6" xfId="0" applyFont="1" applyFill="1" applyBorder="1" applyAlignment="1">
      <alignment vertical="top" wrapText="1"/>
    </xf>
    <xf numFmtId="0" fontId="0" fillId="3" borderId="5" xfId="0" applyFont="1" applyFill="1" applyBorder="1" applyAlignment="1">
      <alignment horizontal="center" vertical="top" wrapText="1"/>
    </xf>
    <xf numFmtId="0" fontId="57" fillId="3" borderId="5" xfId="0" applyFont="1" applyFill="1" applyBorder="1" applyAlignment="1">
      <alignment horizontal="center" vertical="top" wrapText="1"/>
    </xf>
    <xf numFmtId="0" fontId="57" fillId="3" borderId="6" xfId="0" applyFont="1" applyFill="1" applyBorder="1" applyAlignment="1">
      <alignment vertical="top" wrapText="1"/>
    </xf>
    <xf numFmtId="0" fontId="41" fillId="3" borderId="6" xfId="0" applyFont="1" applyFill="1" applyBorder="1" applyAlignment="1">
      <alignment horizontal="left" vertical="top" wrapText="1"/>
    </xf>
    <xf numFmtId="0" fontId="0" fillId="3" borderId="6" xfId="0" applyFont="1" applyFill="1" applyBorder="1" applyAlignment="1">
      <alignment vertical="top" wrapText="1"/>
    </xf>
    <xf numFmtId="0" fontId="57" fillId="3" borderId="5" xfId="0" applyFont="1" applyFill="1" applyBorder="1" applyAlignment="1">
      <alignment vertical="top" wrapText="1"/>
    </xf>
    <xf numFmtId="0" fontId="57" fillId="3" borderId="5" xfId="0" applyFont="1" applyFill="1" applyBorder="1" applyAlignment="1">
      <alignment vertical="top" wrapText="1"/>
    </xf>
    <xf numFmtId="0" fontId="0" fillId="3" borderId="5" xfId="0" applyFill="1" applyBorder="1" applyAlignment="1">
      <alignment horizontal="left" vertical="top" wrapText="1"/>
    </xf>
    <xf numFmtId="0" fontId="0" fillId="3" borderId="5" xfId="0" applyFill="1" applyBorder="1" applyAlignment="1">
      <alignment vertical="top" wrapText="1"/>
    </xf>
    <xf numFmtId="0" fontId="0" fillId="3" borderId="5" xfId="0" applyFill="1" applyBorder="1" applyAlignment="1">
      <alignment vertical="top" wrapText="1"/>
    </xf>
    <xf numFmtId="0" fontId="57" fillId="3" borderId="6" xfId="0" applyFont="1" applyFill="1" applyBorder="1" applyAlignment="1">
      <alignment horizontal="left" vertical="center" wrapText="1"/>
    </xf>
    <xf numFmtId="0" fontId="57" fillId="3" borderId="5" xfId="0" applyFont="1" applyFill="1" applyBorder="1" applyAlignment="1">
      <alignment vertical="top" wrapText="1"/>
    </xf>
    <xf numFmtId="0" fontId="0" fillId="3" borderId="6" xfId="0" applyFont="1" applyFill="1" applyBorder="1" applyAlignment="1">
      <alignment horizontal="center" vertical="center" wrapText="1"/>
    </xf>
    <xf numFmtId="0" fontId="57" fillId="3" borderId="6" xfId="0" applyFont="1" applyFill="1" applyBorder="1" applyAlignment="1">
      <alignment vertical="top" wrapText="1"/>
    </xf>
    <xf numFmtId="0" fontId="0" fillId="3" borderId="5" xfId="0" applyFont="1" applyFill="1" applyBorder="1" applyAlignment="1">
      <alignment horizontal="center" vertical="center" wrapText="1"/>
    </xf>
    <xf numFmtId="0" fontId="57" fillId="3" borderId="5" xfId="0" applyFont="1" applyFill="1" applyBorder="1" applyAlignment="1">
      <alignment horizontal="center" vertical="center" wrapText="1"/>
    </xf>
    <xf numFmtId="0" fontId="57" fillId="3" borderId="5" xfId="0" applyFont="1" applyFill="1" applyBorder="1" applyAlignment="1">
      <alignment horizontal="left" vertical="top" wrapText="1"/>
    </xf>
    <xf numFmtId="0" fontId="0" fillId="3" borderId="5" xfId="0" applyFill="1" applyBorder="1" applyAlignment="1">
      <alignment vertical="top" wrapText="1"/>
    </xf>
    <xf numFmtId="0" fontId="57" fillId="3" borderId="5" xfId="0" applyFont="1" applyFill="1" applyBorder="1" applyAlignment="1">
      <alignment vertical="top" wrapText="1"/>
    </xf>
    <xf numFmtId="0" fontId="44" fillId="21" borderId="4" xfId="0" applyFont="1" applyFill="1" applyBorder="1" applyAlignment="1">
      <alignment horizontal="center"/>
    </xf>
    <xf numFmtId="0" fontId="44" fillId="21" borderId="2" xfId="0" applyFont="1" applyFill="1" applyBorder="1" applyAlignment="1">
      <alignment horizontal="center"/>
    </xf>
    <xf numFmtId="0" fontId="54" fillId="3" borderId="1" xfId="0" applyFont="1" applyFill="1" applyBorder="1" applyAlignment="1">
      <alignment horizontal="left"/>
    </xf>
    <xf numFmtId="0" fontId="57" fillId="3" borderId="23" xfId="0" applyFont="1" applyFill="1" applyBorder="1" applyAlignment="1">
      <alignment horizontal="center" vertical="top" wrapText="1"/>
    </xf>
    <xf numFmtId="0" fontId="57" fillId="3" borderId="6" xfId="0" applyFont="1" applyFill="1" applyBorder="1" applyAlignment="1">
      <alignment horizontal="center" vertical="top" wrapText="1"/>
    </xf>
    <xf numFmtId="0" fontId="57" fillId="3" borderId="6" xfId="0" applyFont="1" applyFill="1" applyBorder="1" applyAlignment="1">
      <alignment horizontal="left" vertical="top" wrapText="1"/>
    </xf>
    <xf numFmtId="0" fontId="0" fillId="3" borderId="6" xfId="0" applyFont="1" applyFill="1" applyBorder="1" applyAlignment="1">
      <alignment horizontal="center" vertical="top" wrapText="1"/>
    </xf>
    <xf numFmtId="0" fontId="0" fillId="3" borderId="6" xfId="0" applyFill="1" applyBorder="1" applyAlignment="1">
      <alignment horizontal="left" vertical="top" wrapText="1"/>
    </xf>
    <xf numFmtId="0" fontId="41" fillId="3" borderId="5" xfId="0" applyFont="1" applyFill="1" applyBorder="1" applyAlignment="1">
      <alignment wrapText="1"/>
    </xf>
    <xf numFmtId="0" fontId="10" fillId="3" borderId="6" xfId="0" applyFont="1" applyFill="1" applyBorder="1" applyAlignment="1">
      <alignment horizontal="left" vertical="top" wrapText="1"/>
    </xf>
    <xf numFmtId="0" fontId="44" fillId="21" borderId="3" xfId="0" applyFont="1" applyFill="1" applyBorder="1" applyAlignment="1">
      <alignment horizontal="center" vertical="top"/>
    </xf>
    <xf numFmtId="0" fontId="45" fillId="12" borderId="9" xfId="0" applyFont="1" applyFill="1" applyBorder="1" applyAlignment="1">
      <alignment horizontal="center" vertical="top" wrapText="1"/>
    </xf>
    <xf numFmtId="0" fontId="0" fillId="4" borderId="0" xfId="0" applyFill="1" applyAlignment="1">
      <alignment horizontal="center" vertical="top" wrapText="1"/>
    </xf>
    <xf numFmtId="0" fontId="0" fillId="5" borderId="0" xfId="0" applyFill="1" applyAlignment="1">
      <alignment horizontal="center" vertical="top" wrapText="1"/>
    </xf>
    <xf numFmtId="0" fontId="0" fillId="3" borderId="1" xfId="0" applyFill="1" applyBorder="1" applyAlignment="1">
      <alignment horizontal="center" vertical="top" wrapText="1"/>
    </xf>
    <xf numFmtId="0" fontId="0" fillId="3" borderId="0" xfId="0" applyFill="1" applyAlignment="1">
      <alignment horizontal="center" vertical="top" wrapText="1"/>
    </xf>
    <xf numFmtId="0" fontId="57" fillId="3" borderId="5" xfId="0" applyFont="1" applyFill="1" applyBorder="1" applyAlignment="1">
      <alignment horizontal="center" vertical="center" wrapText="1"/>
    </xf>
    <xf numFmtId="0" fontId="57" fillId="3" borderId="5" xfId="0" applyFont="1" applyFill="1" applyBorder="1" applyAlignment="1">
      <alignment vertical="top" wrapText="1"/>
    </xf>
    <xf numFmtId="0" fontId="0" fillId="3" borderId="5" xfId="0" applyFill="1" applyBorder="1" applyAlignment="1">
      <alignment vertical="top" wrapText="1"/>
    </xf>
    <xf numFmtId="0" fontId="0" fillId="3" borderId="5" xfId="0" applyFill="1" applyBorder="1" applyAlignment="1">
      <alignment horizontal="center" vertical="top" wrapText="1"/>
    </xf>
    <xf numFmtId="0" fontId="0" fillId="3" borderId="5" xfId="0" applyFill="1" applyBorder="1" applyAlignment="1">
      <alignment horizontal="left" vertical="top" wrapText="1"/>
    </xf>
    <xf numFmtId="0" fontId="72" fillId="3" borderId="5" xfId="0" applyFont="1" applyFill="1" applyBorder="1" applyAlignment="1">
      <alignment vertical="top" wrapText="1"/>
    </xf>
    <xf numFmtId="0" fontId="57" fillId="3" borderId="5" xfId="0" applyFont="1" applyFill="1" applyBorder="1" applyAlignment="1">
      <alignment horizontal="center" vertical="top" wrapText="1"/>
    </xf>
    <xf numFmtId="0" fontId="0" fillId="3" borderId="5" xfId="0" applyFont="1" applyFill="1" applyBorder="1" applyAlignment="1">
      <alignment horizontal="center" vertical="top" wrapText="1"/>
    </xf>
    <xf numFmtId="0" fontId="0" fillId="3" borderId="5" xfId="0" applyFont="1" applyFill="1" applyBorder="1" applyAlignment="1">
      <alignment vertical="top" wrapText="1"/>
    </xf>
    <xf numFmtId="0" fontId="57" fillId="3" borderId="5" xfId="0" applyFont="1" applyFill="1" applyBorder="1" applyAlignment="1">
      <alignment vertical="top" wrapText="1"/>
    </xf>
    <xf numFmtId="0" fontId="0" fillId="3" borderId="5" xfId="0" applyFont="1" applyFill="1" applyBorder="1" applyAlignment="1">
      <alignment horizontal="center" vertical="center" wrapText="1"/>
    </xf>
    <xf numFmtId="0" fontId="57" fillId="3" borderId="5" xfId="0" applyFont="1" applyFill="1" applyBorder="1" applyAlignment="1">
      <alignment horizontal="center" vertical="center" wrapText="1"/>
    </xf>
    <xf numFmtId="0" fontId="57" fillId="3" borderId="5" xfId="0" applyFont="1" applyFill="1" applyBorder="1" applyAlignment="1">
      <alignment horizontal="left" vertical="center" wrapText="1"/>
    </xf>
    <xf numFmtId="0" fontId="57" fillId="3" borderId="5" xfId="0" applyFont="1" applyFill="1" applyBorder="1" applyAlignment="1">
      <alignment vertical="top" wrapText="1"/>
    </xf>
    <xf numFmtId="0" fontId="57" fillId="3" borderId="5" xfId="0" applyFont="1" applyFill="1" applyBorder="1" applyAlignment="1">
      <alignment horizontal="center" vertical="top" wrapText="1"/>
    </xf>
    <xf numFmtId="0" fontId="0" fillId="3" borderId="5" xfId="0" applyFont="1" applyFill="1" applyBorder="1" applyAlignment="1">
      <alignment horizontal="center" vertical="top" wrapText="1"/>
    </xf>
    <xf numFmtId="0" fontId="57" fillId="3" borderId="5" xfId="0" applyFont="1" applyFill="1" applyBorder="1" applyAlignment="1">
      <alignment horizontal="center" vertical="center" wrapText="1"/>
    </xf>
    <xf numFmtId="0" fontId="57" fillId="3" borderId="5" xfId="0" applyFont="1" applyFill="1" applyBorder="1" applyAlignment="1">
      <alignment horizontal="left" vertical="top" wrapText="1"/>
    </xf>
    <xf numFmtId="0" fontId="0" fillId="3" borderId="5" xfId="0" applyFill="1" applyBorder="1" applyAlignment="1">
      <alignment vertical="top" wrapText="1"/>
    </xf>
    <xf numFmtId="0" fontId="57" fillId="3" borderId="5" xfId="0" applyFont="1" applyFill="1" applyBorder="1" applyAlignment="1">
      <alignment vertical="top" wrapText="1"/>
    </xf>
    <xf numFmtId="0" fontId="53" fillId="7" borderId="7" xfId="0" applyFont="1" applyFill="1" applyBorder="1" applyAlignment="1">
      <alignment horizontal="center" vertical="center" wrapText="1"/>
    </xf>
    <xf numFmtId="0" fontId="53" fillId="10" borderId="7" xfId="0" applyFont="1" applyFill="1" applyBorder="1" applyAlignment="1">
      <alignment horizontal="center" vertical="center" wrapText="1"/>
    </xf>
    <xf numFmtId="0" fontId="53" fillId="17" borderId="7" xfId="0" applyFont="1" applyFill="1" applyBorder="1" applyAlignment="1">
      <alignment horizontal="center" vertical="center" wrapText="1"/>
    </xf>
    <xf numFmtId="0" fontId="0" fillId="3" borderId="5" xfId="0" applyFill="1" applyBorder="1" applyAlignment="1">
      <alignment horizontal="center" vertical="top"/>
    </xf>
    <xf numFmtId="0" fontId="73" fillId="8" borderId="7" xfId="0" applyFont="1" applyFill="1" applyBorder="1" applyAlignment="1">
      <alignment horizontal="center" vertical="center" wrapText="1"/>
    </xf>
    <xf numFmtId="0" fontId="41" fillId="3" borderId="5" xfId="0" applyFont="1" applyFill="1" applyBorder="1" applyAlignment="1">
      <alignment vertical="top"/>
    </xf>
    <xf numFmtId="0" fontId="57" fillId="3" borderId="6" xfId="0" applyFont="1" applyFill="1" applyBorder="1" applyAlignment="1">
      <alignment horizontal="center" vertical="top" wrapText="1"/>
    </xf>
    <xf numFmtId="0" fontId="10" fillId="3" borderId="5" xfId="7" applyFont="1" applyFill="1" applyBorder="1" applyAlignment="1">
      <alignment horizontal="left" vertical="top" wrapText="1"/>
    </xf>
    <xf numFmtId="0" fontId="10" fillId="3" borderId="31" xfId="0" applyFont="1" applyFill="1" applyBorder="1" applyAlignment="1">
      <alignment horizontal="left" vertical="top" wrapText="1"/>
    </xf>
    <xf numFmtId="0" fontId="4" fillId="3" borderId="6" xfId="0" applyFont="1" applyFill="1" applyBorder="1" applyAlignment="1">
      <alignment horizontal="left" vertical="top" wrapText="1"/>
    </xf>
    <xf numFmtId="0" fontId="0" fillId="3" borderId="6" xfId="0" applyFont="1" applyFill="1" applyBorder="1" applyAlignment="1">
      <alignment horizontal="center" vertical="top" wrapText="1"/>
    </xf>
    <xf numFmtId="0" fontId="57" fillId="3" borderId="6" xfId="0" applyFont="1" applyFill="1" applyBorder="1" applyAlignment="1">
      <alignment horizontal="center" vertical="top" wrapText="1"/>
    </xf>
    <xf numFmtId="0" fontId="57" fillId="3" borderId="6" xfId="0" applyFont="1" applyFill="1" applyBorder="1" applyAlignment="1">
      <alignment horizontal="center" vertical="top" wrapText="1"/>
    </xf>
    <xf numFmtId="0" fontId="0" fillId="3" borderId="6" xfId="0" applyFont="1" applyFill="1" applyBorder="1" applyAlignment="1">
      <alignment horizontal="center" vertical="top" wrapText="1"/>
    </xf>
    <xf numFmtId="0" fontId="8" fillId="3" borderId="5" xfId="0" applyFont="1" applyFill="1" applyBorder="1" applyAlignment="1">
      <alignment vertical="top" wrapText="1"/>
    </xf>
    <xf numFmtId="0" fontId="0" fillId="3" borderId="6" xfId="0" applyFill="1" applyBorder="1" applyAlignment="1">
      <alignment horizontal="center" vertical="top" wrapText="1"/>
    </xf>
    <xf numFmtId="0" fontId="57" fillId="3" borderId="6" xfId="0" applyFont="1" applyFill="1" applyBorder="1" applyAlignment="1">
      <alignment horizontal="center" vertical="top" wrapText="1"/>
    </xf>
    <xf numFmtId="0" fontId="0" fillId="3" borderId="6" xfId="0" applyFont="1" applyFill="1" applyBorder="1" applyAlignment="1">
      <alignment horizontal="center" vertical="top" wrapText="1"/>
    </xf>
    <xf numFmtId="0" fontId="0" fillId="3" borderId="6" xfId="0" applyFill="1" applyBorder="1" applyAlignment="1">
      <alignment horizontal="left" vertical="top" wrapText="1"/>
    </xf>
    <xf numFmtId="0" fontId="10" fillId="3" borderId="6" xfId="0" applyFont="1" applyFill="1" applyBorder="1" applyAlignment="1">
      <alignment vertical="top" wrapText="1"/>
    </xf>
    <xf numFmtId="0" fontId="57" fillId="3" borderId="23" xfId="0" applyFont="1" applyFill="1" applyBorder="1" applyAlignment="1">
      <alignment horizontal="center" vertical="top" wrapText="1"/>
    </xf>
    <xf numFmtId="0" fontId="57" fillId="3" borderId="6" xfId="0" applyFont="1" applyFill="1" applyBorder="1" applyAlignment="1">
      <alignment horizontal="left" vertical="top" wrapText="1"/>
    </xf>
    <xf numFmtId="0" fontId="10" fillId="3" borderId="23" xfId="0" applyFont="1" applyFill="1" applyBorder="1" applyAlignment="1">
      <alignment vertical="top" wrapText="1"/>
    </xf>
    <xf numFmtId="0" fontId="74" fillId="3" borderId="6" xfId="0" applyFont="1" applyFill="1" applyBorder="1" applyAlignment="1">
      <alignment horizontal="left" vertical="top" wrapText="1"/>
    </xf>
    <xf numFmtId="0" fontId="0" fillId="3" borderId="6" xfId="0" applyFill="1" applyBorder="1" applyAlignment="1">
      <alignment horizontal="center" vertical="top" wrapText="1"/>
    </xf>
    <xf numFmtId="0" fontId="0" fillId="3" borderId="6" xfId="0" applyFont="1" applyFill="1" applyBorder="1" applyAlignment="1">
      <alignment horizontal="center" vertical="top" wrapText="1"/>
    </xf>
    <xf numFmtId="0" fontId="57" fillId="3" borderId="6" xfId="0" applyFont="1" applyFill="1" applyBorder="1" applyAlignment="1">
      <alignment horizontal="center" vertical="top" wrapText="1"/>
    </xf>
    <xf numFmtId="0" fontId="57" fillId="3" borderId="6" xfId="0" applyFont="1" applyFill="1" applyBorder="1" applyAlignment="1">
      <alignment horizontal="left" vertical="top" wrapText="1"/>
    </xf>
    <xf numFmtId="0" fontId="0" fillId="3" borderId="6" xfId="0" applyFont="1" applyFill="1" applyBorder="1" applyAlignment="1">
      <alignment horizontal="center" vertical="top" wrapText="1"/>
    </xf>
    <xf numFmtId="0" fontId="57" fillId="3" borderId="6" xfId="0" applyFont="1" applyFill="1" applyBorder="1" applyAlignment="1">
      <alignment horizontal="left" vertical="top" wrapText="1"/>
    </xf>
    <xf numFmtId="0" fontId="10" fillId="3" borderId="0" xfId="0" applyFont="1" applyFill="1" applyAlignment="1">
      <alignment horizontal="left" vertical="top" wrapText="1"/>
    </xf>
    <xf numFmtId="0" fontId="42" fillId="3" borderId="5" xfId="0" applyFont="1" applyFill="1" applyBorder="1" applyAlignment="1">
      <alignment horizontal="left" vertical="top" wrapText="1"/>
    </xf>
    <xf numFmtId="0" fontId="10" fillId="3" borderId="5" xfId="0" applyFont="1" applyFill="1" applyBorder="1" applyAlignment="1">
      <alignment horizontal="center" vertical="top" wrapText="1"/>
    </xf>
    <xf numFmtId="0" fontId="57" fillId="3" borderId="24" xfId="0" applyFont="1" applyFill="1" applyBorder="1" applyAlignment="1">
      <alignment horizontal="left" vertical="top" wrapText="1"/>
    </xf>
    <xf numFmtId="0" fontId="10" fillId="3" borderId="5" xfId="5" applyFont="1" applyFill="1" applyBorder="1" applyAlignment="1">
      <alignment horizontal="left" vertical="top" wrapText="1"/>
    </xf>
    <xf numFmtId="0" fontId="10" fillId="3" borderId="6" xfId="0" applyFont="1" applyFill="1" applyBorder="1" applyAlignment="1">
      <alignment horizontal="center" vertical="top" wrapText="1"/>
    </xf>
    <xf numFmtId="0" fontId="57" fillId="3" borderId="6" xfId="0" applyFont="1" applyFill="1" applyBorder="1" applyAlignment="1">
      <alignment horizontal="center" vertical="top" wrapText="1"/>
    </xf>
    <xf numFmtId="0" fontId="56" fillId="3" borderId="6" xfId="0" applyFont="1" applyFill="1" applyBorder="1" applyAlignment="1">
      <alignment horizontal="center" vertical="top" wrapText="1"/>
    </xf>
    <xf numFmtId="0" fontId="74" fillId="3" borderId="5" xfId="0" applyFont="1" applyFill="1" applyBorder="1" applyAlignment="1">
      <alignment horizontal="left" vertical="top" wrapText="1"/>
    </xf>
    <xf numFmtId="0" fontId="0" fillId="3" borderId="6" xfId="0" applyFill="1" applyBorder="1" applyAlignment="1">
      <alignment horizontal="left" vertical="top" wrapText="1"/>
    </xf>
    <xf numFmtId="0" fontId="10" fillId="3" borderId="23" xfId="0" applyFont="1" applyFill="1" applyBorder="1" applyAlignment="1">
      <alignment horizontal="left" vertical="top" wrapText="1"/>
    </xf>
    <xf numFmtId="0" fontId="0" fillId="3" borderId="6" xfId="0" applyFont="1" applyFill="1" applyBorder="1" applyAlignment="1">
      <alignment horizontal="center" vertical="top" wrapText="1"/>
    </xf>
    <xf numFmtId="0" fontId="59" fillId="3" borderId="6" xfId="0" applyFont="1" applyFill="1" applyBorder="1" applyAlignment="1">
      <alignment horizontal="center" vertical="center" wrapText="1"/>
    </xf>
    <xf numFmtId="14" fontId="0" fillId="3" borderId="2" xfId="0" applyNumberFormat="1" applyFill="1" applyBorder="1" applyAlignment="1"/>
    <xf numFmtId="14" fontId="0" fillId="3" borderId="4" xfId="0" applyNumberFormat="1" applyFill="1" applyBorder="1" applyAlignment="1"/>
    <xf numFmtId="164" fontId="11" fillId="3" borderId="6" xfId="0" applyNumberFormat="1" applyFont="1" applyFill="1" applyBorder="1" applyAlignment="1">
      <alignment horizontal="center" vertical="top" wrapText="1"/>
    </xf>
    <xf numFmtId="165" fontId="57" fillId="3" borderId="5" xfId="0" applyNumberFormat="1" applyFont="1" applyFill="1" applyBorder="1" applyAlignment="1">
      <alignment horizontal="center" vertical="top" wrapText="1"/>
    </xf>
    <xf numFmtId="164" fontId="0" fillId="3" borderId="24" xfId="0" applyNumberFormat="1" applyFont="1" applyFill="1" applyBorder="1" applyAlignment="1">
      <alignment horizontal="center" vertical="top" wrapText="1"/>
    </xf>
    <xf numFmtId="166" fontId="0" fillId="3" borderId="6" xfId="0" applyNumberFormat="1" applyFill="1" applyBorder="1" applyAlignment="1">
      <alignment horizontal="center" vertical="top"/>
    </xf>
    <xf numFmtId="166" fontId="0" fillId="3" borderId="5" xfId="0" applyNumberFormat="1" applyFill="1" applyBorder="1" applyAlignment="1">
      <alignment horizontal="center" vertical="top"/>
    </xf>
    <xf numFmtId="0" fontId="39" fillId="4" borderId="0" xfId="0" applyFont="1" applyFill="1" applyAlignment="1">
      <alignment horizontal="left" vertical="top"/>
    </xf>
    <xf numFmtId="0" fontId="56" fillId="3" borderId="1" xfId="0" applyFont="1" applyFill="1" applyBorder="1" applyAlignment="1">
      <alignment horizontal="left" vertical="top"/>
    </xf>
    <xf numFmtId="0" fontId="42" fillId="3" borderId="2" xfId="0" applyFont="1" applyFill="1" applyBorder="1" applyAlignment="1"/>
    <xf numFmtId="0" fontId="41" fillId="0" borderId="0" xfId="0" applyFont="1" applyAlignment="1">
      <alignment horizontal="left" vertical="top" wrapText="1"/>
    </xf>
    <xf numFmtId="0" fontId="0" fillId="3" borderId="24" xfId="0" applyFill="1" applyBorder="1" applyAlignment="1">
      <alignment horizontal="center" vertical="top" wrapText="1"/>
    </xf>
    <xf numFmtId="0" fontId="0" fillId="3" borderId="23" xfId="0" applyFill="1" applyBorder="1" applyAlignment="1">
      <alignment horizontal="center" vertical="top" wrapText="1"/>
    </xf>
    <xf numFmtId="0" fontId="0" fillId="3" borderId="6" xfId="0" applyFill="1" applyBorder="1" applyAlignment="1">
      <alignment horizontal="center" vertical="top" wrapText="1"/>
    </xf>
    <xf numFmtId="0" fontId="0" fillId="3" borderId="24" xfId="0" applyFill="1" applyBorder="1" applyAlignment="1">
      <alignment horizontal="center" vertical="center" wrapText="1"/>
    </xf>
    <xf numFmtId="0" fontId="0" fillId="3" borderId="6" xfId="0" applyFill="1" applyBorder="1" applyAlignment="1">
      <alignment horizontal="center" vertical="center" wrapText="1"/>
    </xf>
    <xf numFmtId="0" fontId="0" fillId="3" borderId="23" xfId="0" applyFill="1" applyBorder="1" applyAlignment="1">
      <alignment horizontal="center" vertical="center" wrapText="1"/>
    </xf>
    <xf numFmtId="0" fontId="58" fillId="3" borderId="0" xfId="0" applyFont="1" applyFill="1" applyAlignment="1">
      <alignment horizontal="left" vertical="top" wrapText="1"/>
    </xf>
    <xf numFmtId="0" fontId="0" fillId="3" borderId="23" xfId="0" applyFill="1" applyBorder="1" applyAlignment="1">
      <alignment horizontal="center" vertical="top"/>
    </xf>
    <xf numFmtId="0" fontId="0" fillId="3" borderId="6" xfId="0" applyFill="1" applyBorder="1" applyAlignment="1">
      <alignment horizontal="center" vertical="top"/>
    </xf>
    <xf numFmtId="0" fontId="44" fillId="21" borderId="4" xfId="0" applyFont="1" applyFill="1" applyBorder="1" applyAlignment="1">
      <alignment horizontal="center"/>
    </xf>
    <xf numFmtId="0" fontId="44" fillId="21" borderId="2" xfId="0" applyFont="1" applyFill="1" applyBorder="1" applyAlignment="1">
      <alignment horizontal="center"/>
    </xf>
    <xf numFmtId="0" fontId="44" fillId="21" borderId="3" xfId="0" applyFont="1" applyFill="1" applyBorder="1" applyAlignment="1">
      <alignment horizontal="center"/>
    </xf>
    <xf numFmtId="0" fontId="44" fillId="27" borderId="4" xfId="0" applyFont="1" applyFill="1" applyBorder="1" applyAlignment="1">
      <alignment horizontal="center"/>
    </xf>
    <xf numFmtId="0" fontId="44" fillId="27" borderId="2" xfId="0" applyFont="1" applyFill="1" applyBorder="1" applyAlignment="1">
      <alignment horizontal="center"/>
    </xf>
    <xf numFmtId="0" fontId="44" fillId="27" borderId="3" xfId="0" applyFont="1" applyFill="1" applyBorder="1" applyAlignment="1">
      <alignment horizontal="center"/>
    </xf>
    <xf numFmtId="0" fontId="0" fillId="3" borderId="35" xfId="0" applyFill="1" applyBorder="1" applyAlignment="1">
      <alignment horizontal="left" wrapText="1"/>
    </xf>
    <xf numFmtId="0" fontId="0" fillId="3" borderId="25" xfId="0" applyFill="1" applyBorder="1" applyAlignment="1">
      <alignment horizontal="center" vertical="center" wrapText="1"/>
    </xf>
    <xf numFmtId="0" fontId="39" fillId="15" borderId="12" xfId="0" applyFont="1" applyFill="1" applyBorder="1" applyAlignment="1">
      <alignment horizontal="center" vertical="center" wrapText="1"/>
    </xf>
    <xf numFmtId="0" fontId="39" fillId="15" borderId="36" xfId="0" applyFont="1" applyFill="1" applyBorder="1" applyAlignment="1">
      <alignment horizontal="center" vertical="center" wrapText="1"/>
    </xf>
    <xf numFmtId="0" fontId="54" fillId="3" borderId="1" xfId="0" applyFont="1" applyFill="1" applyBorder="1" applyAlignment="1">
      <alignment horizontal="left"/>
    </xf>
    <xf numFmtId="0" fontId="38" fillId="17" borderId="26" xfId="0" applyFont="1" applyFill="1" applyBorder="1" applyAlignment="1">
      <alignment horizontal="center"/>
    </xf>
    <xf numFmtId="0" fontId="41" fillId="0" borderId="37" xfId="0" applyFont="1" applyBorder="1" applyAlignment="1">
      <alignment horizontal="center" wrapText="1"/>
    </xf>
    <xf numFmtId="0" fontId="41" fillId="0" borderId="38" xfId="0" applyFont="1" applyBorder="1" applyAlignment="1">
      <alignment horizontal="center" wrapText="1"/>
    </xf>
    <xf numFmtId="0" fontId="72" fillId="0" borderId="39" xfId="0" applyFont="1" applyBorder="1" applyAlignment="1">
      <alignment horizontal="center"/>
    </xf>
    <xf numFmtId="0" fontId="72" fillId="0" borderId="40" xfId="0" applyFont="1" applyBorder="1" applyAlignment="1">
      <alignment horizontal="center"/>
    </xf>
    <xf numFmtId="0" fontId="59" fillId="3" borderId="35" xfId="0" applyFont="1" applyFill="1" applyBorder="1" applyAlignment="1">
      <alignment horizontal="left" wrapText="1"/>
    </xf>
    <xf numFmtId="0" fontId="61" fillId="3" borderId="25" xfId="0" applyFont="1" applyFill="1" applyBorder="1" applyAlignment="1">
      <alignment horizontal="center" vertical="top" wrapText="1"/>
    </xf>
    <xf numFmtId="0" fontId="0" fillId="0" borderId="23" xfId="0" applyBorder="1"/>
    <xf numFmtId="0" fontId="0" fillId="0" borderId="6" xfId="0" applyBorder="1"/>
    <xf numFmtId="0" fontId="59" fillId="3" borderId="24" xfId="0" applyFont="1" applyFill="1" applyBorder="1" applyAlignment="1">
      <alignment horizontal="center" vertical="center" wrapText="1"/>
    </xf>
    <xf numFmtId="0" fontId="59" fillId="3" borderId="6" xfId="0" applyFont="1" applyFill="1" applyBorder="1" applyAlignment="1">
      <alignment horizontal="center" vertical="center" wrapText="1"/>
    </xf>
    <xf numFmtId="0" fontId="61" fillId="3" borderId="24" xfId="0" applyFont="1" applyFill="1" applyBorder="1" applyAlignment="1">
      <alignment horizontal="center" vertical="top" wrapText="1"/>
    </xf>
    <xf numFmtId="0" fontId="61" fillId="3" borderId="23" xfId="0" applyFont="1" applyFill="1" applyBorder="1" applyAlignment="1">
      <alignment horizontal="center" vertical="top" wrapText="1"/>
    </xf>
    <xf numFmtId="0" fontId="61" fillId="3" borderId="6" xfId="0" applyFont="1" applyFill="1" applyBorder="1" applyAlignment="1">
      <alignment horizontal="center" vertical="top" wrapText="1"/>
    </xf>
    <xf numFmtId="0" fontId="64" fillId="3" borderId="0" xfId="0" applyFont="1" applyFill="1" applyAlignment="1">
      <alignment horizontal="left" wrapText="1"/>
    </xf>
    <xf numFmtId="0" fontId="61" fillId="3" borderId="24" xfId="0" applyFont="1" applyFill="1" applyBorder="1" applyAlignment="1">
      <alignment horizontal="center" vertical="center" wrapText="1"/>
    </xf>
    <xf numFmtId="0" fontId="61" fillId="3" borderId="23" xfId="0" applyFont="1" applyFill="1" applyBorder="1" applyAlignment="1">
      <alignment horizontal="center" vertical="center" wrapText="1"/>
    </xf>
    <xf numFmtId="0" fontId="61" fillId="3" borderId="6" xfId="0" applyFont="1" applyFill="1" applyBorder="1" applyAlignment="1">
      <alignment horizontal="center" vertical="center" wrapText="1"/>
    </xf>
    <xf numFmtId="0" fontId="59" fillId="3" borderId="23" xfId="0" applyFont="1" applyFill="1" applyBorder="1" applyAlignment="1">
      <alignment horizontal="center" vertical="top" wrapText="1"/>
    </xf>
    <xf numFmtId="0" fontId="59" fillId="3" borderId="6" xfId="0" applyFont="1" applyFill="1" applyBorder="1" applyAlignment="1">
      <alignment horizontal="center" vertical="top" wrapText="1"/>
    </xf>
    <xf numFmtId="0" fontId="56" fillId="3" borderId="1" xfId="0" applyFont="1" applyFill="1" applyBorder="1" applyAlignment="1">
      <alignment horizontal="left"/>
    </xf>
    <xf numFmtId="0" fontId="39" fillId="15" borderId="41" xfId="0" applyFont="1" applyFill="1" applyBorder="1" applyAlignment="1">
      <alignment horizontal="center" vertical="center" wrapText="1"/>
    </xf>
    <xf numFmtId="0" fontId="43" fillId="3" borderId="42" xfId="0" applyNumberFormat="1" applyFont="1" applyFill="1" applyBorder="1" applyAlignment="1">
      <alignment horizontal="center" vertical="center" wrapText="1"/>
    </xf>
    <xf numFmtId="0" fontId="43" fillId="3" borderId="0" xfId="0" applyNumberFormat="1" applyFont="1" applyFill="1" applyBorder="1" applyAlignment="1">
      <alignment horizontal="center" vertical="center" wrapText="1"/>
    </xf>
    <xf numFmtId="0" fontId="57" fillId="3" borderId="25" xfId="0" applyFont="1" applyFill="1" applyBorder="1" applyAlignment="1">
      <alignment horizontal="center" vertical="top" wrapText="1"/>
    </xf>
    <xf numFmtId="0" fontId="57" fillId="3" borderId="23" xfId="0" applyFont="1" applyFill="1" applyBorder="1" applyAlignment="1">
      <alignment horizontal="center" vertical="top" wrapText="1"/>
    </xf>
    <xf numFmtId="0" fontId="57" fillId="3" borderId="6" xfId="0" applyFont="1" applyFill="1" applyBorder="1" applyAlignment="1">
      <alignment horizontal="center" vertical="top" wrapText="1"/>
    </xf>
    <xf numFmtId="0" fontId="56" fillId="21" borderId="4" xfId="0" applyFont="1" applyFill="1" applyBorder="1" applyAlignment="1">
      <alignment horizontal="center" wrapText="1"/>
    </xf>
    <xf numFmtId="0" fontId="56" fillId="21" borderId="2" xfId="0" applyFont="1" applyFill="1" applyBorder="1" applyAlignment="1">
      <alignment horizontal="center" wrapText="1"/>
    </xf>
    <xf numFmtId="0" fontId="56" fillId="21" borderId="3" xfId="0" applyFont="1" applyFill="1" applyBorder="1" applyAlignment="1">
      <alignment horizontal="center" wrapText="1"/>
    </xf>
    <xf numFmtId="0" fontId="56" fillId="27" borderId="4" xfId="0" applyFont="1" applyFill="1" applyBorder="1" applyAlignment="1">
      <alignment horizontal="center" wrapText="1"/>
    </xf>
    <xf numFmtId="0" fontId="56" fillId="27" borderId="2" xfId="0" applyFont="1" applyFill="1" applyBorder="1" applyAlignment="1">
      <alignment horizontal="center" wrapText="1"/>
    </xf>
    <xf numFmtId="0" fontId="56" fillId="27" borderId="3" xfId="0" applyFont="1" applyFill="1" applyBorder="1" applyAlignment="1">
      <alignment horizontal="center" wrapText="1"/>
    </xf>
    <xf numFmtId="0" fontId="42" fillId="3" borderId="35" xfId="0" applyNumberFormat="1" applyFont="1" applyFill="1" applyBorder="1" applyAlignment="1">
      <alignment horizontal="left" vertical="top" wrapText="1"/>
    </xf>
    <xf numFmtId="0" fontId="57" fillId="3" borderId="24" xfId="0" applyFont="1" applyFill="1" applyBorder="1" applyAlignment="1">
      <alignment horizontal="left" vertical="top" wrapText="1"/>
    </xf>
    <xf numFmtId="0" fontId="57" fillId="3" borderId="23" xfId="0" applyFont="1" applyFill="1" applyBorder="1" applyAlignment="1">
      <alignment horizontal="left" vertical="top" wrapText="1"/>
    </xf>
    <xf numFmtId="0" fontId="57" fillId="3" borderId="6" xfId="0" applyFont="1" applyFill="1" applyBorder="1" applyAlignment="1">
      <alignment horizontal="left" vertical="top" wrapText="1"/>
    </xf>
    <xf numFmtId="0" fontId="0" fillId="3" borderId="24" xfId="0" applyFont="1" applyFill="1" applyBorder="1" applyAlignment="1">
      <alignment horizontal="center" vertical="top" wrapText="1"/>
    </xf>
    <xf numFmtId="0" fontId="0" fillId="3" borderId="23" xfId="0" applyFont="1" applyFill="1" applyBorder="1" applyAlignment="1">
      <alignment horizontal="center" vertical="top" wrapText="1"/>
    </xf>
    <xf numFmtId="0" fontId="0" fillId="3" borderId="6" xfId="0" applyFont="1" applyFill="1" applyBorder="1" applyAlignment="1">
      <alignment horizontal="center" vertical="top" wrapText="1"/>
    </xf>
    <xf numFmtId="0" fontId="41" fillId="5" borderId="25" xfId="0" applyFont="1" applyFill="1" applyBorder="1" applyAlignment="1">
      <alignment horizontal="center" vertical="top" wrapText="1"/>
    </xf>
    <xf numFmtId="0" fontId="41" fillId="5" borderId="23" xfId="0" applyFont="1" applyFill="1" applyBorder="1" applyAlignment="1">
      <alignment horizontal="center" vertical="top" wrapText="1"/>
    </xf>
    <xf numFmtId="0" fontId="41" fillId="5" borderId="6" xfId="0" applyFont="1" applyFill="1" applyBorder="1" applyAlignment="1">
      <alignment horizontal="center" vertical="top" wrapText="1"/>
    </xf>
    <xf numFmtId="0" fontId="41" fillId="0" borderId="43" xfId="0" applyFont="1" applyBorder="1" applyAlignment="1">
      <alignment horizontal="left" vertical="top" wrapText="1"/>
    </xf>
    <xf numFmtId="0" fontId="41" fillId="0" borderId="0" xfId="0" applyFont="1" applyBorder="1" applyAlignment="1">
      <alignment horizontal="left" vertical="top" wrapText="1"/>
    </xf>
    <xf numFmtId="0" fontId="0" fillId="3" borderId="43" xfId="0" applyFill="1" applyBorder="1" applyAlignment="1">
      <alignment horizontal="left" wrapText="1"/>
    </xf>
    <xf numFmtId="0" fontId="0" fillId="3" borderId="24" xfId="0" applyFill="1" applyBorder="1" applyAlignment="1">
      <alignment horizontal="left" vertical="top" wrapText="1"/>
    </xf>
    <xf numFmtId="0" fontId="0" fillId="3" borderId="23" xfId="0" applyFill="1" applyBorder="1" applyAlignment="1">
      <alignment horizontal="left" vertical="top" wrapText="1"/>
    </xf>
    <xf numFmtId="0" fontId="0" fillId="3" borderId="6" xfId="0" applyFill="1" applyBorder="1" applyAlignment="1">
      <alignment horizontal="left" vertical="top" wrapText="1"/>
    </xf>
    <xf numFmtId="0" fontId="0" fillId="3" borderId="35" xfId="0" applyFill="1" applyBorder="1" applyAlignment="1">
      <alignment horizontal="left" vertical="top" wrapText="1"/>
    </xf>
    <xf numFmtId="0" fontId="0" fillId="3" borderId="25" xfId="0" applyFill="1" applyBorder="1" applyAlignment="1">
      <alignment horizontal="left" vertical="top" wrapText="1"/>
    </xf>
    <xf numFmtId="0" fontId="43" fillId="3" borderId="2" xfId="0" applyFont="1" applyFill="1" applyBorder="1" applyAlignment="1">
      <alignment horizontal="center" vertical="center" wrapText="1"/>
    </xf>
    <xf numFmtId="0" fontId="43" fillId="3" borderId="3" xfId="0" applyFont="1" applyFill="1" applyBorder="1" applyAlignment="1">
      <alignment horizontal="center" vertical="center" wrapText="1"/>
    </xf>
  </cellXfs>
  <cellStyles count="9">
    <cellStyle name="Hyperlink" xfId="1" builtinId="8"/>
    <cellStyle name="Normal" xfId="0" builtinId="0"/>
    <cellStyle name="Normal 12" xfId="2"/>
    <cellStyle name="Normal 13" xfId="3"/>
    <cellStyle name="Normal 15" xfId="4"/>
    <cellStyle name="Normal 16" xfId="5"/>
    <cellStyle name="Normal 2" xfId="6"/>
    <cellStyle name="Normal 3" xfId="7"/>
    <cellStyle name="Porcentagem" xfId="8" builtinId="5"/>
  </cellStyles>
  <dxfs count="12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9" tint="-0.499984740745262"/>
        </patternFill>
      </fill>
    </dxf>
    <dxf>
      <font>
        <color theme="0"/>
      </font>
      <fill>
        <patternFill>
          <bgColor theme="9" tint="-0.499984740745262"/>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fill>
        <patternFill>
          <bgColor theme="9" tint="-0.499984740745262"/>
        </patternFill>
      </fill>
    </dxf>
    <dxf>
      <font>
        <color theme="0"/>
      </font>
      <fill>
        <patternFill>
          <bgColor theme="9" tint="-0.499984740745262"/>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theme="0"/>
      </font>
      <fill>
        <patternFill>
          <bgColor theme="9" tint="-0.499984740745262"/>
        </patternFill>
      </fill>
    </dxf>
    <dxf>
      <font>
        <color theme="0"/>
      </font>
      <fill>
        <patternFill>
          <bgColor theme="9" tint="-0.499984740745262"/>
        </patternFill>
      </fill>
    </dxf>
    <dxf>
      <font>
        <color theme="0"/>
      </font>
      <fill>
        <patternFill>
          <bgColor theme="9" tint="-0.499984740745262"/>
        </patternFill>
      </fill>
    </dxf>
    <dxf>
      <font>
        <color theme="0"/>
      </font>
      <fill>
        <patternFill>
          <bgColor theme="9" tint="-0.499984740745262"/>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pt-BR"/>
  <c:chart>
    <c:plotArea>
      <c:layout/>
      <c:doughnutChart>
        <c:varyColors val="1"/>
        <c:ser>
          <c:idx val="0"/>
          <c:order val="0"/>
          <c:spPr>
            <a:solidFill>
              <a:srgbClr val="4F81BD"/>
            </a:solidFill>
            <a:ln w="25400">
              <a:noFill/>
            </a:ln>
          </c:spPr>
          <c:dPt>
            <c:idx val="0"/>
            <c:spPr>
              <a:solidFill>
                <a:srgbClr val="A6A6A6"/>
              </a:solidFill>
              <a:ln w="25400">
                <a:noFill/>
              </a:ln>
            </c:spPr>
          </c:dPt>
          <c:dPt>
            <c:idx val="1"/>
            <c:spPr>
              <a:solidFill>
                <a:srgbClr val="DD0806"/>
              </a:solidFill>
              <a:ln w="25400">
                <a:noFill/>
              </a:ln>
            </c:spPr>
          </c:dPt>
          <c:dPt>
            <c:idx val="2"/>
            <c:spPr>
              <a:solidFill>
                <a:srgbClr val="FFC000"/>
              </a:solidFill>
              <a:ln w="25400">
                <a:noFill/>
              </a:ln>
            </c:spPr>
          </c:dPt>
          <c:dPt>
            <c:idx val="3"/>
            <c:spPr>
              <a:solidFill>
                <a:srgbClr val="92D050"/>
              </a:solidFill>
              <a:ln w="25400">
                <a:noFill/>
              </a:ln>
            </c:spPr>
          </c:dPt>
          <c:dPt>
            <c:idx val="4"/>
            <c:spPr>
              <a:solidFill>
                <a:srgbClr val="0070C0"/>
              </a:solidFill>
              <a:ln w="25400">
                <a:noFill/>
              </a:ln>
            </c:spPr>
          </c:dPt>
          <c:dLbls>
            <c:spPr>
              <a:noFill/>
              <a:ln w="25400">
                <a:noFill/>
              </a:ln>
            </c:spPr>
            <c:txPr>
              <a:bodyPr/>
              <a:lstStyle/>
              <a:p>
                <a:pPr>
                  <a:defRPr b="1">
                    <a:solidFill>
                      <a:schemeClr val="bg1"/>
                    </a:solidFill>
                  </a:defRPr>
                </a:pPr>
                <a:endParaRPr lang="pt-BR"/>
              </a:p>
            </c:txPr>
            <c:showPercent val="1"/>
          </c:dLbls>
          <c:cat>
            <c:strRef>
              <c:f>'Painel de Gestão - 1'!$B$16:$B$20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- 1'!$C$16:$C$20</c:f>
              <c:numCache>
                <c:formatCode>General</c:formatCode>
                <c:ptCount val="5"/>
                <c:pt idx="0">
                  <c:v>0</c:v>
                </c:pt>
                <c:pt idx="1">
                  <c:v>15</c:v>
                </c:pt>
                <c:pt idx="2">
                  <c:v>20</c:v>
                </c:pt>
                <c:pt idx="3">
                  <c:v>21</c:v>
                </c:pt>
                <c:pt idx="4">
                  <c:v>6</c:v>
                </c:pt>
              </c:numCache>
            </c:numRef>
          </c:val>
        </c:ser>
        <c:firstSliceAng val="0"/>
        <c:holeSize val="50"/>
      </c:doughnutChart>
      <c:spPr>
        <a:noFill/>
        <a:ln w="25400">
          <a:noFill/>
        </a:ln>
      </c:spPr>
    </c:plotArea>
    <c:legend>
      <c:legendPos val="r"/>
      <c:layout>
        <c:manualLayout>
          <c:xMode val="edge"/>
          <c:yMode val="edge"/>
          <c:x val="0.53058419007667657"/>
          <c:y val="0.25000807591358781"/>
          <c:w val="0.43451134110419698"/>
          <c:h val="0.57694211300510534"/>
        </c:manualLayout>
      </c:layout>
      <c:spPr>
        <a:noFill/>
        <a:ln w="25400">
          <a:noFill/>
        </a:ln>
      </c:spPr>
    </c:legend>
    <c:plotVisOnly val="1"/>
    <c:dispBlanksAs val="zero"/>
  </c:chart>
  <c:spPr>
    <a:solidFill>
      <a:srgbClr val="FFFFFF"/>
    </a:solidFill>
    <a:ln w="3175">
      <a:solidFill>
        <a:srgbClr val="808080"/>
      </a:solidFill>
      <a:prstDash val="solid"/>
    </a:ln>
  </c:spPr>
  <c:printSettings>
    <c:headerFooter alignWithMargins="0"/>
    <c:pageMargins b="0.78740157499999996" l="0.511811024" r="0.511811024" t="0.78740157499999996" header="0.31496062000000352" footer="0.3149606200000035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pt-BR"/>
  <c:chart>
    <c:plotArea>
      <c:layout/>
      <c:doughnutChart>
        <c:varyColors val="1"/>
        <c:ser>
          <c:idx val="0"/>
          <c:order val="0"/>
          <c:spPr>
            <a:solidFill>
              <a:srgbClr val="4F81BD"/>
            </a:solidFill>
            <a:ln w="25400">
              <a:noFill/>
            </a:ln>
          </c:spPr>
          <c:dPt>
            <c:idx val="0"/>
            <c:spPr>
              <a:solidFill>
                <a:srgbClr val="A6A6A6"/>
              </a:solidFill>
              <a:ln w="25400">
                <a:noFill/>
              </a:ln>
            </c:spPr>
          </c:dPt>
          <c:dPt>
            <c:idx val="1"/>
            <c:spPr>
              <a:solidFill>
                <a:srgbClr val="DD0806"/>
              </a:solidFill>
              <a:ln w="25400">
                <a:noFill/>
              </a:ln>
            </c:spPr>
          </c:dPt>
          <c:dPt>
            <c:idx val="2"/>
            <c:spPr>
              <a:solidFill>
                <a:srgbClr val="FFC000"/>
              </a:solidFill>
              <a:ln w="25400">
                <a:noFill/>
              </a:ln>
            </c:spPr>
          </c:dPt>
          <c:dPt>
            <c:idx val="3"/>
            <c:spPr>
              <a:solidFill>
                <a:srgbClr val="92D050"/>
              </a:solidFill>
              <a:ln w="25400">
                <a:noFill/>
              </a:ln>
            </c:spPr>
          </c:dPt>
          <c:dPt>
            <c:idx val="4"/>
            <c:spPr>
              <a:solidFill>
                <a:srgbClr val="0070C0"/>
              </a:solidFill>
              <a:ln w="25400">
                <a:noFill/>
              </a:ln>
            </c:spPr>
          </c:dPt>
          <c:dLbls>
            <c:spPr>
              <a:noFill/>
              <a:ln w="25400">
                <a:noFill/>
              </a:ln>
            </c:spPr>
            <c:txPr>
              <a:bodyPr/>
              <a:lstStyle/>
              <a:p>
                <a:pPr>
                  <a:defRPr b="1">
                    <a:solidFill>
                      <a:schemeClr val="bg1"/>
                    </a:solidFill>
                  </a:defRPr>
                </a:pPr>
                <a:endParaRPr lang="pt-BR"/>
              </a:p>
            </c:txPr>
            <c:showPercent val="1"/>
          </c:dLbls>
          <c:cat>
            <c:strRef>
              <c:f>'Painel de Gestão - 4'!$B$16:$B$20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- 4'!$C$16:$C$20</c:f>
              <c:numCache>
                <c:formatCode>General</c:formatCode>
                <c:ptCount val="5"/>
                <c:pt idx="0">
                  <c:v>0</c:v>
                </c:pt>
                <c:pt idx="1">
                  <c:v>25</c:v>
                </c:pt>
                <c:pt idx="2">
                  <c:v>0</c:v>
                </c:pt>
                <c:pt idx="3">
                  <c:v>0</c:v>
                </c:pt>
                <c:pt idx="4">
                  <c:v>26</c:v>
                </c:pt>
              </c:numCache>
            </c:numRef>
          </c:val>
        </c:ser>
        <c:firstSliceAng val="0"/>
        <c:holeSize val="50"/>
      </c:doughnutChart>
      <c:spPr>
        <a:noFill/>
        <a:ln w="25400">
          <a:noFill/>
        </a:ln>
      </c:spPr>
    </c:plotArea>
    <c:legend>
      <c:legendPos val="r"/>
      <c:layout>
        <c:manualLayout>
          <c:xMode val="edge"/>
          <c:yMode val="edge"/>
          <c:x val="0.5305842538913399"/>
          <c:y val="0.24723054779442913"/>
          <c:w val="0.43451126301520077"/>
          <c:h val="0.57779753337284501"/>
        </c:manualLayout>
      </c:layout>
      <c:spPr>
        <a:noFill/>
        <a:ln w="25400">
          <a:noFill/>
        </a:ln>
      </c:spPr>
    </c:legend>
    <c:plotVisOnly val="1"/>
    <c:dispBlanksAs val="zero"/>
  </c:chart>
  <c:spPr>
    <a:solidFill>
      <a:srgbClr val="FFFFFF"/>
    </a:solidFill>
    <a:ln w="3175">
      <a:solidFill>
        <a:srgbClr val="808080"/>
      </a:solidFill>
      <a:prstDash val="solid"/>
    </a:ln>
  </c:spPr>
  <c:printSettings>
    <c:headerFooter alignWithMargins="0"/>
    <c:pageMargins b="0.78740157499999996" l="0.511811024" r="0.511811024" t="0.78740157499999996" header="0.31496062000000352" footer="0.3149606200000035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a:ln w="25400">
              <a:noFill/>
            </a:ln>
          </c:spPr>
          <c:cat>
            <c:strRef>
              <c:f>'Painel de Gestão - 4'!$B$31:$B$40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- 4'!$D$31:$D$40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spPr>
            <a:solidFill>
              <a:srgbClr val="A6A6A6"/>
            </a:solidFill>
            <a:ln w="25400">
              <a:noFill/>
            </a:ln>
          </c:spPr>
          <c:cat>
            <c:strRef>
              <c:f>'Painel de Gestão - 4'!$B$31:$B$40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- 4'!$E$31:$E$40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spPr>
            <a:solidFill>
              <a:srgbClr val="DD0806"/>
            </a:solidFill>
            <a:ln w="25400">
              <a:noFill/>
            </a:ln>
          </c:spPr>
          <c:cat>
            <c:strRef>
              <c:f>'Painel de Gestão - 4'!$B$31:$B$40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- 4'!$F$31:$F$40</c:f>
              <c:numCache>
                <c:formatCode>General</c:formatCode>
                <c:ptCount val="10"/>
                <c:pt idx="0">
                  <c:v>3</c:v>
                </c:pt>
                <c:pt idx="1">
                  <c:v>5</c:v>
                </c:pt>
                <c:pt idx="2">
                  <c:v>1</c:v>
                </c:pt>
                <c:pt idx="3">
                  <c:v>1</c:v>
                </c:pt>
                <c:pt idx="4">
                  <c:v>2</c:v>
                </c:pt>
                <c:pt idx="5">
                  <c:v>2</c:v>
                </c:pt>
                <c:pt idx="6">
                  <c:v>3</c:v>
                </c:pt>
                <c:pt idx="7">
                  <c:v>1</c:v>
                </c:pt>
                <c:pt idx="8">
                  <c:v>7</c:v>
                </c:pt>
                <c:pt idx="9">
                  <c:v>0</c:v>
                </c:pt>
              </c:numCache>
            </c:numRef>
          </c:val>
        </c:ser>
        <c:ser>
          <c:idx val="3"/>
          <c:order val="3"/>
          <c:spPr>
            <a:solidFill>
              <a:srgbClr val="FFC000"/>
            </a:solidFill>
            <a:ln w="25400">
              <a:noFill/>
            </a:ln>
          </c:spPr>
          <c:cat>
            <c:strRef>
              <c:f>'Painel de Gestão - 4'!$B$31:$B$40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- 4'!$G$31:$G$40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spPr>
            <a:solidFill>
              <a:srgbClr val="92D050"/>
            </a:solidFill>
            <a:ln w="25400">
              <a:noFill/>
            </a:ln>
          </c:spPr>
          <c:cat>
            <c:strRef>
              <c:f>'Painel de Gestão - 4'!$B$31:$B$40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- 4'!$H$31:$H$40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spPr>
            <a:solidFill>
              <a:srgbClr val="0070C0"/>
            </a:solidFill>
            <a:ln w="25400">
              <a:noFill/>
            </a:ln>
          </c:spPr>
          <c:cat>
            <c:strRef>
              <c:f>'Painel de Gestão - 4'!$B$31:$B$40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- 4'!$I$31:$I$40</c:f>
              <c:numCache>
                <c:formatCode>General</c:formatCode>
                <c:ptCount val="10"/>
                <c:pt idx="0">
                  <c:v>6</c:v>
                </c:pt>
                <c:pt idx="1">
                  <c:v>4</c:v>
                </c:pt>
                <c:pt idx="2">
                  <c:v>2</c:v>
                </c:pt>
                <c:pt idx="3">
                  <c:v>2</c:v>
                </c:pt>
                <c:pt idx="4">
                  <c:v>7</c:v>
                </c:pt>
                <c:pt idx="5">
                  <c:v>1</c:v>
                </c:pt>
                <c:pt idx="6">
                  <c:v>0</c:v>
                </c:pt>
                <c:pt idx="7">
                  <c:v>1</c:v>
                </c:pt>
                <c:pt idx="8">
                  <c:v>0</c:v>
                </c:pt>
                <c:pt idx="9">
                  <c:v>3</c:v>
                </c:pt>
              </c:numCache>
            </c:numRef>
          </c:val>
        </c:ser>
        <c:overlap val="100"/>
        <c:axId val="62762368"/>
        <c:axId val="62772352"/>
      </c:barChart>
      <c:catAx>
        <c:axId val="62762368"/>
        <c:scaling>
          <c:orientation val="maxMin"/>
        </c:scaling>
        <c:axPos val="l"/>
        <c:numFmt formatCode="General" sourceLinked="1"/>
        <c:tickLblPos val="nextTo"/>
        <c:spPr>
          <a:ln w="3175">
            <a:solidFill>
              <a:srgbClr val="808080"/>
            </a:solidFill>
            <a:prstDash val="solid"/>
          </a:ln>
        </c:spPr>
        <c:crossAx val="62772352"/>
        <c:crosses val="autoZero"/>
        <c:auto val="1"/>
        <c:lblAlgn val="ctr"/>
        <c:lblOffset val="100"/>
      </c:catAx>
      <c:valAx>
        <c:axId val="62772352"/>
        <c:scaling>
          <c:orientation val="minMax"/>
        </c:scaling>
        <c:axPos val="t"/>
        <c:majorGridlines>
          <c:spPr>
            <a:ln w="3175">
              <a:solidFill>
                <a:srgbClr val="808080"/>
              </a:solidFill>
              <a:prstDash val="solid"/>
            </a:ln>
          </c:spPr>
        </c:majorGridlines>
        <c:numFmt formatCode="General" sourceLinked="1"/>
        <c:tickLblPos val="nextTo"/>
        <c:spPr>
          <a:ln w="3175">
            <a:solidFill>
              <a:srgbClr val="808080"/>
            </a:solidFill>
            <a:prstDash val="solid"/>
          </a:ln>
        </c:spPr>
        <c:crossAx val="62762368"/>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printSettings>
    <c:headerFooter alignWithMargins="0"/>
    <c:pageMargins b="0.78740157499999996" l="0.511811024" r="0.511811024" t="0.78740157499999996" header="0.31496062000000352" footer="0.3149606200000035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pt-BR"/>
  <c:chart>
    <c:plotArea>
      <c:layout/>
      <c:doughnutChart>
        <c:varyColors val="1"/>
        <c:ser>
          <c:idx val="0"/>
          <c:order val="0"/>
          <c:spPr>
            <a:solidFill>
              <a:srgbClr val="4F81BD"/>
            </a:solidFill>
            <a:ln w="25400">
              <a:noFill/>
            </a:ln>
          </c:spPr>
          <c:dPt>
            <c:idx val="0"/>
            <c:spPr>
              <a:solidFill>
                <a:srgbClr val="A6A6A6"/>
              </a:solidFill>
              <a:ln w="25400">
                <a:noFill/>
              </a:ln>
            </c:spPr>
          </c:dPt>
          <c:dPt>
            <c:idx val="1"/>
            <c:spPr>
              <a:solidFill>
                <a:srgbClr val="DD0806"/>
              </a:solidFill>
              <a:ln w="25400">
                <a:noFill/>
              </a:ln>
            </c:spPr>
          </c:dPt>
          <c:dPt>
            <c:idx val="2"/>
            <c:spPr>
              <a:solidFill>
                <a:srgbClr val="FFC000"/>
              </a:solidFill>
              <a:ln w="25400">
                <a:noFill/>
              </a:ln>
            </c:spPr>
          </c:dPt>
          <c:dPt>
            <c:idx val="3"/>
            <c:spPr>
              <a:solidFill>
                <a:srgbClr val="92D050"/>
              </a:solidFill>
              <a:ln w="25400">
                <a:noFill/>
              </a:ln>
            </c:spPr>
          </c:dPt>
          <c:dPt>
            <c:idx val="4"/>
            <c:spPr>
              <a:solidFill>
                <a:srgbClr val="0070C0"/>
              </a:solidFill>
              <a:ln w="25400">
                <a:noFill/>
              </a:ln>
            </c:spPr>
          </c:dPt>
          <c:dPt>
            <c:idx val="5"/>
            <c:spPr>
              <a:solidFill>
                <a:srgbClr val="FF99CC"/>
              </a:solidFill>
              <a:ln w="25400">
                <a:noFill/>
              </a:ln>
            </c:spPr>
          </c:dPt>
          <c:dLbls>
            <c:dLbl>
              <c:idx val="6"/>
              <c:spPr>
                <a:noFill/>
                <a:ln w="25400">
                  <a:noFill/>
                </a:ln>
              </c:spPr>
              <c:txPr>
                <a:bodyPr/>
                <a:lstStyle/>
                <a:p>
                  <a:pPr>
                    <a:defRPr b="1">
                      <a:solidFill>
                        <a:schemeClr val="tx1"/>
                      </a:solidFill>
                    </a:defRPr>
                  </a:pPr>
                  <a:endParaRPr lang="pt-BR"/>
                </a:p>
              </c:txPr>
            </c:dLbl>
            <c:spPr>
              <a:noFill/>
              <a:ln w="25400">
                <a:noFill/>
              </a:ln>
            </c:spPr>
            <c:txPr>
              <a:bodyPr/>
              <a:lstStyle/>
              <a:p>
                <a:pPr>
                  <a:defRPr b="1">
                    <a:solidFill>
                      <a:schemeClr val="bg1"/>
                    </a:solidFill>
                  </a:defRPr>
                </a:pPr>
                <a:endParaRPr lang="pt-BR"/>
              </a:p>
            </c:txPr>
            <c:showPercent val="1"/>
          </c:dLbls>
          <c:cat>
            <c:strRef>
              <c:f>'Painel de Gestão - 1'!$B$16:$B$21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- 1'!$E$16:$E$21</c:f>
              <c:numCache>
                <c:formatCode>General</c:formatCode>
                <c:ptCount val="6"/>
                <c:pt idx="0">
                  <c:v>0</c:v>
                </c:pt>
                <c:pt idx="1">
                  <c:v>15</c:v>
                </c:pt>
                <c:pt idx="2">
                  <c:v>20</c:v>
                </c:pt>
                <c:pt idx="3">
                  <c:v>21</c:v>
                </c:pt>
                <c:pt idx="4">
                  <c:v>6</c:v>
                </c:pt>
                <c:pt idx="5">
                  <c:v>0</c:v>
                </c:pt>
              </c:numCache>
            </c:numRef>
          </c:val>
        </c:ser>
        <c:firstSliceAng val="0"/>
        <c:holeSize val="50"/>
      </c:doughnutChart>
      <c:spPr>
        <a:noFill/>
        <a:ln w="25400">
          <a:noFill/>
        </a:ln>
      </c:spPr>
    </c:plotArea>
    <c:legend>
      <c:legendPos val="r"/>
      <c:legendEntry>
        <c:idx val="0"/>
        <c:delete val="1"/>
      </c:legendEntry>
      <c:layout>
        <c:manualLayout>
          <c:xMode val="edge"/>
          <c:yMode val="edge"/>
          <c:x val="0.53828897313761659"/>
          <c:y val="0.21763837371568226"/>
          <c:w val="0.43211276368231821"/>
          <c:h val="0.74382710425659626"/>
        </c:manualLayout>
      </c:layout>
      <c:spPr>
        <a:noFill/>
        <a:ln w="25400">
          <a:noFill/>
        </a:ln>
      </c:spPr>
    </c:legend>
    <c:plotVisOnly val="1"/>
    <c:dispBlanksAs val="zero"/>
  </c:chart>
  <c:spPr>
    <a:solidFill>
      <a:srgbClr val="FFFFFF"/>
    </a:solidFill>
    <a:ln w="9525">
      <a:noFill/>
    </a:ln>
  </c:spPr>
  <c:printSettings>
    <c:headerFooter alignWithMargins="0"/>
    <c:pageMargins b="0.78740157499999996" l="0.511811024" r="0.511811024" t="0.78740157499999996" header="0.31496062000000352" footer="0.3149606200000035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a:ln w="25400">
              <a:noFill/>
            </a:ln>
          </c:spPr>
          <c:cat>
            <c:strRef>
              <c:f>'Painel de Gestão - 1'!$B$31:$B$42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- 1'!$D$31:$D$42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
          <c:order val="1"/>
          <c:spPr>
            <a:solidFill>
              <a:srgbClr val="A6A6A6"/>
            </a:solidFill>
            <a:ln w="25400">
              <a:noFill/>
            </a:ln>
          </c:spPr>
          <c:cat>
            <c:strRef>
              <c:f>'Painel de Gestão - 1'!$B$31:$B$42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- 1'!$E$31:$E$42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2"/>
          <c:order val="2"/>
          <c:spPr>
            <a:solidFill>
              <a:srgbClr val="DD0806"/>
            </a:solidFill>
            <a:ln w="25400">
              <a:noFill/>
            </a:ln>
          </c:spPr>
          <c:cat>
            <c:strRef>
              <c:f>'Painel de Gestão - 1'!$B$31:$B$42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- 1'!$F$31:$F$42</c:f>
              <c:numCache>
                <c:formatCode>General</c:formatCode>
                <c:ptCount val="12"/>
                <c:pt idx="0">
                  <c:v>3</c:v>
                </c:pt>
                <c:pt idx="1">
                  <c:v>1</c:v>
                </c:pt>
                <c:pt idx="2">
                  <c:v>0</c:v>
                </c:pt>
                <c:pt idx="3">
                  <c:v>2</c:v>
                </c:pt>
                <c:pt idx="4">
                  <c:v>2</c:v>
                </c:pt>
                <c:pt idx="5">
                  <c:v>0</c:v>
                </c:pt>
                <c:pt idx="6">
                  <c:v>7</c:v>
                </c:pt>
                <c:pt idx="7">
                  <c:v>0</c:v>
                </c:pt>
                <c:pt idx="8">
                  <c:v>0</c:v>
                </c:pt>
                <c:pt idx="9">
                  <c:v>0</c:v>
                </c:pt>
                <c:pt idx="10">
                  <c:v>0</c:v>
                </c:pt>
                <c:pt idx="11">
                  <c:v>0</c:v>
                </c:pt>
              </c:numCache>
            </c:numRef>
          </c:val>
        </c:ser>
        <c:ser>
          <c:idx val="3"/>
          <c:order val="3"/>
          <c:spPr>
            <a:solidFill>
              <a:srgbClr val="FFC000"/>
            </a:solidFill>
            <a:ln w="25400">
              <a:noFill/>
            </a:ln>
          </c:spPr>
          <c:cat>
            <c:strRef>
              <c:f>'Painel de Gestão - 1'!$B$31:$B$42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- 1'!$G$31:$G$42</c:f>
              <c:numCache>
                <c:formatCode>General</c:formatCode>
                <c:ptCount val="12"/>
                <c:pt idx="0">
                  <c:v>3</c:v>
                </c:pt>
                <c:pt idx="1">
                  <c:v>0</c:v>
                </c:pt>
                <c:pt idx="2">
                  <c:v>0</c:v>
                </c:pt>
                <c:pt idx="3">
                  <c:v>1</c:v>
                </c:pt>
                <c:pt idx="4">
                  <c:v>0</c:v>
                </c:pt>
                <c:pt idx="5">
                  <c:v>0</c:v>
                </c:pt>
                <c:pt idx="6">
                  <c:v>4</c:v>
                </c:pt>
                <c:pt idx="7">
                  <c:v>2</c:v>
                </c:pt>
                <c:pt idx="8">
                  <c:v>0</c:v>
                </c:pt>
                <c:pt idx="9">
                  <c:v>1</c:v>
                </c:pt>
                <c:pt idx="10">
                  <c:v>7</c:v>
                </c:pt>
                <c:pt idx="11">
                  <c:v>2</c:v>
                </c:pt>
              </c:numCache>
            </c:numRef>
          </c:val>
        </c:ser>
        <c:ser>
          <c:idx val="4"/>
          <c:order val="4"/>
          <c:spPr>
            <a:solidFill>
              <a:srgbClr val="92D050"/>
            </a:solidFill>
            <a:ln w="25400">
              <a:noFill/>
            </a:ln>
          </c:spPr>
          <c:cat>
            <c:strRef>
              <c:f>'Painel de Gestão - 1'!$B$31:$B$42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- 1'!$H$31:$H$42</c:f>
              <c:numCache>
                <c:formatCode>General</c:formatCode>
                <c:ptCount val="12"/>
                <c:pt idx="0">
                  <c:v>3</c:v>
                </c:pt>
                <c:pt idx="1">
                  <c:v>1</c:v>
                </c:pt>
                <c:pt idx="2">
                  <c:v>1</c:v>
                </c:pt>
                <c:pt idx="3">
                  <c:v>3</c:v>
                </c:pt>
                <c:pt idx="4">
                  <c:v>0</c:v>
                </c:pt>
                <c:pt idx="5">
                  <c:v>3</c:v>
                </c:pt>
                <c:pt idx="6">
                  <c:v>3</c:v>
                </c:pt>
                <c:pt idx="7">
                  <c:v>1</c:v>
                </c:pt>
                <c:pt idx="8">
                  <c:v>3</c:v>
                </c:pt>
                <c:pt idx="9">
                  <c:v>1</c:v>
                </c:pt>
                <c:pt idx="10">
                  <c:v>0</c:v>
                </c:pt>
                <c:pt idx="11">
                  <c:v>2</c:v>
                </c:pt>
              </c:numCache>
            </c:numRef>
          </c:val>
        </c:ser>
        <c:ser>
          <c:idx val="5"/>
          <c:order val="5"/>
          <c:spPr>
            <a:solidFill>
              <a:srgbClr val="0070C0"/>
            </a:solidFill>
            <a:ln w="25400">
              <a:noFill/>
            </a:ln>
          </c:spPr>
          <c:cat>
            <c:strRef>
              <c:f>'Painel de Gestão - 1'!$B$31:$B$42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- 1'!$I$31:$I$42</c:f>
              <c:numCache>
                <c:formatCode>General</c:formatCode>
                <c:ptCount val="12"/>
                <c:pt idx="0">
                  <c:v>0</c:v>
                </c:pt>
                <c:pt idx="1">
                  <c:v>0</c:v>
                </c:pt>
                <c:pt idx="2">
                  <c:v>2</c:v>
                </c:pt>
                <c:pt idx="3">
                  <c:v>0</c:v>
                </c:pt>
                <c:pt idx="4">
                  <c:v>0</c:v>
                </c:pt>
                <c:pt idx="5">
                  <c:v>0</c:v>
                </c:pt>
                <c:pt idx="6">
                  <c:v>0</c:v>
                </c:pt>
                <c:pt idx="7">
                  <c:v>0</c:v>
                </c:pt>
                <c:pt idx="8">
                  <c:v>1</c:v>
                </c:pt>
                <c:pt idx="9">
                  <c:v>0</c:v>
                </c:pt>
                <c:pt idx="10">
                  <c:v>0</c:v>
                </c:pt>
                <c:pt idx="11">
                  <c:v>3</c:v>
                </c:pt>
              </c:numCache>
            </c:numRef>
          </c:val>
        </c:ser>
        <c:overlap val="100"/>
        <c:axId val="62589952"/>
        <c:axId val="62599936"/>
      </c:barChart>
      <c:catAx>
        <c:axId val="62589952"/>
        <c:scaling>
          <c:orientation val="maxMin"/>
        </c:scaling>
        <c:axPos val="l"/>
        <c:numFmt formatCode="General" sourceLinked="1"/>
        <c:tickLblPos val="nextTo"/>
        <c:spPr>
          <a:ln w="3175">
            <a:solidFill>
              <a:srgbClr val="808080"/>
            </a:solidFill>
            <a:prstDash val="solid"/>
          </a:ln>
        </c:spPr>
        <c:crossAx val="62599936"/>
        <c:crosses val="autoZero"/>
        <c:auto val="1"/>
        <c:lblAlgn val="ctr"/>
        <c:lblOffset val="100"/>
      </c:catAx>
      <c:valAx>
        <c:axId val="62599936"/>
        <c:scaling>
          <c:orientation val="minMax"/>
        </c:scaling>
        <c:axPos val="t"/>
        <c:majorGridlines>
          <c:spPr>
            <a:ln w="3175">
              <a:solidFill>
                <a:srgbClr val="808080"/>
              </a:solidFill>
              <a:prstDash val="solid"/>
            </a:ln>
          </c:spPr>
        </c:majorGridlines>
        <c:numFmt formatCode="General" sourceLinked="1"/>
        <c:tickLblPos val="nextTo"/>
        <c:spPr>
          <a:ln w="3175">
            <a:solidFill>
              <a:srgbClr val="808080"/>
            </a:solidFill>
            <a:prstDash val="solid"/>
          </a:ln>
        </c:spPr>
        <c:crossAx val="62589952"/>
        <c:crosses val="autoZero"/>
        <c:crossBetween val="between"/>
        <c:majorUnit val="1"/>
      </c:valAx>
      <c:spPr>
        <a:solidFill>
          <a:srgbClr val="FFFFFF"/>
        </a:solidFill>
        <a:ln w="25400">
          <a:noFill/>
        </a:ln>
      </c:spPr>
    </c:plotArea>
    <c:plotVisOnly val="1"/>
    <c:dispBlanksAs val="gap"/>
  </c:chart>
  <c:spPr>
    <a:solidFill>
      <a:srgbClr val="FFFFFF"/>
    </a:solidFill>
    <a:ln w="3175">
      <a:solidFill>
        <a:srgbClr val="808080"/>
      </a:solidFill>
      <a:prstDash val="solid"/>
    </a:ln>
  </c:spPr>
  <c:printSettings>
    <c:headerFooter alignWithMargins="0"/>
    <c:pageMargins b="0.78740157499999996" l="0.511811024" r="0.511811024" t="0.78740157499999996" header="0.31496062000000352" footer="0.3149606200000035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pt-BR"/>
  <c:chart>
    <c:plotArea>
      <c:layout/>
      <c:doughnutChart>
        <c:varyColors val="1"/>
        <c:ser>
          <c:idx val="0"/>
          <c:order val="0"/>
          <c:spPr>
            <a:solidFill>
              <a:srgbClr val="4F81BD"/>
            </a:solidFill>
            <a:ln w="25400">
              <a:noFill/>
            </a:ln>
          </c:spPr>
          <c:dPt>
            <c:idx val="0"/>
            <c:spPr>
              <a:solidFill>
                <a:srgbClr val="A6A6A6"/>
              </a:solidFill>
              <a:ln w="25400">
                <a:noFill/>
              </a:ln>
            </c:spPr>
          </c:dPt>
          <c:dPt>
            <c:idx val="1"/>
            <c:spPr>
              <a:solidFill>
                <a:srgbClr val="DD0806"/>
              </a:solidFill>
              <a:ln w="25400">
                <a:noFill/>
              </a:ln>
            </c:spPr>
          </c:dPt>
          <c:dPt>
            <c:idx val="2"/>
            <c:spPr>
              <a:solidFill>
                <a:srgbClr val="FFC000"/>
              </a:solidFill>
              <a:ln w="25400">
                <a:noFill/>
              </a:ln>
            </c:spPr>
          </c:dPt>
          <c:dPt>
            <c:idx val="3"/>
            <c:spPr>
              <a:solidFill>
                <a:srgbClr val="92D050"/>
              </a:solidFill>
              <a:ln w="25400">
                <a:noFill/>
              </a:ln>
            </c:spPr>
          </c:dPt>
          <c:dPt>
            <c:idx val="4"/>
            <c:spPr>
              <a:solidFill>
                <a:srgbClr val="0070C0"/>
              </a:solidFill>
              <a:ln w="25400">
                <a:noFill/>
              </a:ln>
            </c:spPr>
          </c:dPt>
          <c:dLbls>
            <c:spPr>
              <a:noFill/>
              <a:ln w="25400">
                <a:noFill/>
              </a:ln>
            </c:spPr>
            <c:txPr>
              <a:bodyPr/>
              <a:lstStyle/>
              <a:p>
                <a:pPr>
                  <a:defRPr b="1">
                    <a:solidFill>
                      <a:schemeClr val="bg1"/>
                    </a:solidFill>
                  </a:defRPr>
                </a:pPr>
                <a:endParaRPr lang="pt-BR"/>
              </a:p>
            </c:txPr>
            <c:showPercent val="1"/>
          </c:dLbls>
          <c:cat>
            <c:strRef>
              <c:f>'Painel de Gestão - 2'!$B$16:$B$20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- 2'!$C$16:$C$20</c:f>
              <c:numCache>
                <c:formatCode>General</c:formatCode>
                <c:ptCount val="5"/>
                <c:pt idx="0">
                  <c:v>0</c:v>
                </c:pt>
                <c:pt idx="1">
                  <c:v>30</c:v>
                </c:pt>
                <c:pt idx="2">
                  <c:v>3</c:v>
                </c:pt>
                <c:pt idx="3">
                  <c:v>20</c:v>
                </c:pt>
                <c:pt idx="4">
                  <c:v>9</c:v>
                </c:pt>
              </c:numCache>
            </c:numRef>
          </c:val>
        </c:ser>
        <c:firstSliceAng val="0"/>
        <c:holeSize val="50"/>
      </c:doughnutChart>
      <c:spPr>
        <a:noFill/>
        <a:ln w="25400">
          <a:noFill/>
        </a:ln>
      </c:spPr>
    </c:plotArea>
    <c:legend>
      <c:legendPos val="r"/>
      <c:layout>
        <c:manualLayout>
          <c:xMode val="edge"/>
          <c:yMode val="edge"/>
          <c:x val="0.5284007839631395"/>
          <c:y val="0.24377545604583381"/>
          <c:w val="0.43451134110419581"/>
          <c:h val="0.57065602256781622"/>
        </c:manualLayout>
      </c:layout>
      <c:spPr>
        <a:noFill/>
        <a:ln w="25400">
          <a:noFill/>
        </a:ln>
      </c:spPr>
    </c:legend>
    <c:plotVisOnly val="1"/>
    <c:dispBlanksAs val="zero"/>
  </c:chart>
  <c:spPr>
    <a:solidFill>
      <a:srgbClr val="FFFFFF"/>
    </a:solidFill>
    <a:ln w="3175">
      <a:solidFill>
        <a:srgbClr val="808080"/>
      </a:solidFill>
      <a:prstDash val="solid"/>
    </a:ln>
  </c:spPr>
  <c:printSettings>
    <c:headerFooter alignWithMargins="0"/>
    <c:pageMargins b="0.78740157499999996" l="0.511811024" r="0.511811024" t="0.78740157499999996" header="0.31496062000000352" footer="0.3149606200000035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pt-BR"/>
  <c:chart>
    <c:plotArea>
      <c:layout/>
      <c:doughnutChart>
        <c:varyColors val="1"/>
        <c:ser>
          <c:idx val="0"/>
          <c:order val="0"/>
          <c:spPr>
            <a:solidFill>
              <a:srgbClr val="4F81BD"/>
            </a:solidFill>
            <a:ln w="25400">
              <a:noFill/>
            </a:ln>
          </c:spPr>
          <c:dPt>
            <c:idx val="0"/>
            <c:spPr>
              <a:solidFill>
                <a:srgbClr val="A6A6A6"/>
              </a:solidFill>
              <a:ln w="25400">
                <a:noFill/>
              </a:ln>
            </c:spPr>
          </c:dPt>
          <c:dPt>
            <c:idx val="1"/>
            <c:spPr>
              <a:solidFill>
                <a:srgbClr val="DD0806"/>
              </a:solidFill>
              <a:ln w="25400">
                <a:noFill/>
              </a:ln>
            </c:spPr>
          </c:dPt>
          <c:dPt>
            <c:idx val="2"/>
            <c:spPr>
              <a:solidFill>
                <a:srgbClr val="FFC000"/>
              </a:solidFill>
              <a:ln w="25400">
                <a:noFill/>
              </a:ln>
            </c:spPr>
          </c:dPt>
          <c:dPt>
            <c:idx val="3"/>
            <c:spPr>
              <a:solidFill>
                <a:srgbClr val="92D050"/>
              </a:solidFill>
              <a:ln w="25400">
                <a:noFill/>
              </a:ln>
            </c:spPr>
          </c:dPt>
          <c:dPt>
            <c:idx val="4"/>
            <c:spPr>
              <a:solidFill>
                <a:srgbClr val="0070C0"/>
              </a:solidFill>
              <a:ln w="25400">
                <a:noFill/>
              </a:ln>
            </c:spPr>
          </c:dPt>
          <c:dPt>
            <c:idx val="5"/>
            <c:spPr>
              <a:solidFill>
                <a:srgbClr val="FF99CC"/>
              </a:solidFill>
              <a:ln w="25400">
                <a:noFill/>
              </a:ln>
            </c:spPr>
          </c:dPt>
          <c:dLbls>
            <c:dLbl>
              <c:idx val="6"/>
              <c:spPr>
                <a:noFill/>
                <a:ln w="25400">
                  <a:noFill/>
                </a:ln>
              </c:spPr>
              <c:txPr>
                <a:bodyPr/>
                <a:lstStyle/>
                <a:p>
                  <a:pPr>
                    <a:defRPr b="1">
                      <a:solidFill>
                        <a:schemeClr val="tx1"/>
                      </a:solidFill>
                    </a:defRPr>
                  </a:pPr>
                  <a:endParaRPr lang="pt-BR"/>
                </a:p>
              </c:txPr>
            </c:dLbl>
            <c:spPr>
              <a:noFill/>
              <a:ln w="25400">
                <a:noFill/>
              </a:ln>
            </c:spPr>
            <c:txPr>
              <a:bodyPr/>
              <a:lstStyle/>
              <a:p>
                <a:pPr>
                  <a:defRPr b="1">
                    <a:solidFill>
                      <a:schemeClr val="bg1"/>
                    </a:solidFill>
                  </a:defRPr>
                </a:pPr>
                <a:endParaRPr lang="pt-BR"/>
              </a:p>
            </c:txPr>
            <c:showPercent val="1"/>
          </c:dLbls>
          <c:cat>
            <c:strRef>
              <c:f>'Painel de Gestão - 2'!$B$16:$B$21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- 2'!$E$16:$E$21</c:f>
              <c:numCache>
                <c:formatCode>General</c:formatCode>
                <c:ptCount val="6"/>
                <c:pt idx="0">
                  <c:v>0</c:v>
                </c:pt>
                <c:pt idx="1">
                  <c:v>23</c:v>
                </c:pt>
                <c:pt idx="2">
                  <c:v>3</c:v>
                </c:pt>
                <c:pt idx="3">
                  <c:v>15</c:v>
                </c:pt>
                <c:pt idx="4">
                  <c:v>9</c:v>
                </c:pt>
                <c:pt idx="5">
                  <c:v>4</c:v>
                </c:pt>
              </c:numCache>
            </c:numRef>
          </c:val>
        </c:ser>
        <c:firstSliceAng val="0"/>
        <c:holeSize val="50"/>
      </c:doughnutChart>
      <c:spPr>
        <a:noFill/>
        <a:ln w="25400">
          <a:noFill/>
        </a:ln>
      </c:spPr>
    </c:plotArea>
    <c:legend>
      <c:legendPos val="r"/>
      <c:legendEntry>
        <c:idx val="0"/>
        <c:delete val="1"/>
      </c:legendEntry>
      <c:layout>
        <c:manualLayout>
          <c:xMode val="edge"/>
          <c:yMode val="edge"/>
          <c:x val="0.53828897313761659"/>
          <c:y val="0.2138961796442112"/>
          <c:w val="0.43211276368231821"/>
          <c:h val="0.74724788568095668"/>
        </c:manualLayout>
      </c:layout>
      <c:spPr>
        <a:noFill/>
        <a:ln w="25400">
          <a:noFill/>
        </a:ln>
      </c:spPr>
    </c:legend>
    <c:plotVisOnly val="1"/>
    <c:dispBlanksAs val="zero"/>
  </c:chart>
  <c:spPr>
    <a:solidFill>
      <a:srgbClr val="FFFFFF"/>
    </a:solidFill>
    <a:ln w="9525">
      <a:noFill/>
    </a:ln>
  </c:spPr>
  <c:printSettings>
    <c:headerFooter alignWithMargins="0"/>
    <c:pageMargins b="0.78740157499999996" l="0.511811024" r="0.511811024" t="0.78740157499999996" header="0.31496062000000352" footer="0.3149606200000035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a:ln w="25400">
              <a:noFill/>
            </a:ln>
          </c:spPr>
          <c:cat>
            <c:strRef>
              <c:f>'Painel de Gestão - 2'!$B$31:$B$42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- 2'!$D$31:$D$42</c:f>
              <c:numCache>
                <c:formatCode>General</c:formatCode>
                <c:ptCount val="12"/>
                <c:pt idx="0">
                  <c:v>1</c:v>
                </c:pt>
                <c:pt idx="1">
                  <c:v>0</c:v>
                </c:pt>
                <c:pt idx="2">
                  <c:v>0</c:v>
                </c:pt>
                <c:pt idx="3">
                  <c:v>1</c:v>
                </c:pt>
                <c:pt idx="4">
                  <c:v>0</c:v>
                </c:pt>
                <c:pt idx="5">
                  <c:v>0</c:v>
                </c:pt>
                <c:pt idx="6">
                  <c:v>6</c:v>
                </c:pt>
                <c:pt idx="7">
                  <c:v>0</c:v>
                </c:pt>
                <c:pt idx="8">
                  <c:v>0</c:v>
                </c:pt>
                <c:pt idx="9">
                  <c:v>0</c:v>
                </c:pt>
                <c:pt idx="10">
                  <c:v>0</c:v>
                </c:pt>
                <c:pt idx="11">
                  <c:v>4</c:v>
                </c:pt>
              </c:numCache>
            </c:numRef>
          </c:val>
        </c:ser>
        <c:ser>
          <c:idx val="1"/>
          <c:order val="1"/>
          <c:spPr>
            <a:solidFill>
              <a:srgbClr val="A6A6A6"/>
            </a:solidFill>
            <a:ln w="25400">
              <a:noFill/>
            </a:ln>
          </c:spPr>
          <c:cat>
            <c:strRef>
              <c:f>'Painel de Gestão - 2'!$B$31:$B$42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- 2'!$E$31:$E$42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2"/>
          <c:order val="2"/>
          <c:spPr>
            <a:solidFill>
              <a:srgbClr val="DD0806"/>
            </a:solidFill>
            <a:ln w="25400">
              <a:noFill/>
            </a:ln>
          </c:spPr>
          <c:cat>
            <c:strRef>
              <c:f>'Painel de Gestão - 2'!$B$31:$B$42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- 2'!$F$31:$F$42</c:f>
              <c:numCache>
                <c:formatCode>General</c:formatCode>
                <c:ptCount val="12"/>
                <c:pt idx="0">
                  <c:v>2</c:v>
                </c:pt>
                <c:pt idx="1">
                  <c:v>2</c:v>
                </c:pt>
                <c:pt idx="2">
                  <c:v>1</c:v>
                </c:pt>
                <c:pt idx="3">
                  <c:v>5</c:v>
                </c:pt>
                <c:pt idx="4">
                  <c:v>2</c:v>
                </c:pt>
                <c:pt idx="5">
                  <c:v>1</c:v>
                </c:pt>
                <c:pt idx="6">
                  <c:v>7</c:v>
                </c:pt>
                <c:pt idx="7">
                  <c:v>2</c:v>
                </c:pt>
                <c:pt idx="8">
                  <c:v>0</c:v>
                </c:pt>
                <c:pt idx="9">
                  <c:v>1</c:v>
                </c:pt>
                <c:pt idx="10">
                  <c:v>5</c:v>
                </c:pt>
                <c:pt idx="11">
                  <c:v>2</c:v>
                </c:pt>
              </c:numCache>
            </c:numRef>
          </c:val>
        </c:ser>
        <c:ser>
          <c:idx val="3"/>
          <c:order val="3"/>
          <c:spPr>
            <a:solidFill>
              <a:srgbClr val="FFC000"/>
            </a:solidFill>
            <a:ln w="25400">
              <a:noFill/>
            </a:ln>
          </c:spPr>
          <c:cat>
            <c:strRef>
              <c:f>'Painel de Gestão - 2'!$B$31:$B$42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- 2'!$G$31:$G$42</c:f>
              <c:numCache>
                <c:formatCode>General</c:formatCode>
                <c:ptCount val="12"/>
                <c:pt idx="0">
                  <c:v>2</c:v>
                </c:pt>
                <c:pt idx="1">
                  <c:v>0</c:v>
                </c:pt>
                <c:pt idx="2">
                  <c:v>0</c:v>
                </c:pt>
                <c:pt idx="3">
                  <c:v>0</c:v>
                </c:pt>
                <c:pt idx="4">
                  <c:v>0</c:v>
                </c:pt>
                <c:pt idx="5">
                  <c:v>0</c:v>
                </c:pt>
                <c:pt idx="6">
                  <c:v>0</c:v>
                </c:pt>
                <c:pt idx="7">
                  <c:v>0</c:v>
                </c:pt>
                <c:pt idx="8">
                  <c:v>0</c:v>
                </c:pt>
                <c:pt idx="9">
                  <c:v>0</c:v>
                </c:pt>
                <c:pt idx="10">
                  <c:v>1</c:v>
                </c:pt>
                <c:pt idx="11">
                  <c:v>0</c:v>
                </c:pt>
              </c:numCache>
            </c:numRef>
          </c:val>
        </c:ser>
        <c:ser>
          <c:idx val="4"/>
          <c:order val="4"/>
          <c:spPr>
            <a:solidFill>
              <a:srgbClr val="92D050"/>
            </a:solidFill>
            <a:ln w="25400">
              <a:noFill/>
            </a:ln>
          </c:spPr>
          <c:cat>
            <c:strRef>
              <c:f>'Painel de Gestão - 2'!$B$31:$B$42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- 2'!$H$31:$H$42</c:f>
              <c:numCache>
                <c:formatCode>General</c:formatCode>
                <c:ptCount val="12"/>
                <c:pt idx="0">
                  <c:v>4</c:v>
                </c:pt>
                <c:pt idx="1">
                  <c:v>0</c:v>
                </c:pt>
                <c:pt idx="2">
                  <c:v>0</c:v>
                </c:pt>
                <c:pt idx="3">
                  <c:v>1</c:v>
                </c:pt>
                <c:pt idx="4">
                  <c:v>0</c:v>
                </c:pt>
                <c:pt idx="5">
                  <c:v>2</c:v>
                </c:pt>
                <c:pt idx="6">
                  <c:v>5</c:v>
                </c:pt>
                <c:pt idx="7">
                  <c:v>1</c:v>
                </c:pt>
                <c:pt idx="8">
                  <c:v>2</c:v>
                </c:pt>
                <c:pt idx="9">
                  <c:v>1</c:v>
                </c:pt>
                <c:pt idx="10">
                  <c:v>1</c:v>
                </c:pt>
                <c:pt idx="11">
                  <c:v>3</c:v>
                </c:pt>
              </c:numCache>
            </c:numRef>
          </c:val>
        </c:ser>
        <c:ser>
          <c:idx val="5"/>
          <c:order val="5"/>
          <c:spPr>
            <a:solidFill>
              <a:srgbClr val="0070C0"/>
            </a:solidFill>
            <a:ln w="25400">
              <a:noFill/>
            </a:ln>
          </c:spPr>
          <c:cat>
            <c:strRef>
              <c:f>'Painel de Gestão - 2'!$B$31:$B$42</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- 2'!$I$31:$I$42</c:f>
              <c:numCache>
                <c:formatCode>General</c:formatCode>
                <c:ptCount val="12"/>
                <c:pt idx="0">
                  <c:v>1</c:v>
                </c:pt>
                <c:pt idx="1">
                  <c:v>0</c:v>
                </c:pt>
                <c:pt idx="2">
                  <c:v>2</c:v>
                </c:pt>
                <c:pt idx="3">
                  <c:v>0</c:v>
                </c:pt>
                <c:pt idx="4">
                  <c:v>0</c:v>
                </c:pt>
                <c:pt idx="5">
                  <c:v>0</c:v>
                </c:pt>
                <c:pt idx="6">
                  <c:v>2</c:v>
                </c:pt>
                <c:pt idx="7">
                  <c:v>0</c:v>
                </c:pt>
                <c:pt idx="8">
                  <c:v>2</c:v>
                </c:pt>
                <c:pt idx="9">
                  <c:v>0</c:v>
                </c:pt>
                <c:pt idx="10">
                  <c:v>0</c:v>
                </c:pt>
                <c:pt idx="11">
                  <c:v>2</c:v>
                </c:pt>
              </c:numCache>
            </c:numRef>
          </c:val>
        </c:ser>
        <c:overlap val="100"/>
        <c:axId val="63100032"/>
        <c:axId val="63101568"/>
      </c:barChart>
      <c:catAx>
        <c:axId val="63100032"/>
        <c:scaling>
          <c:orientation val="maxMin"/>
        </c:scaling>
        <c:axPos val="l"/>
        <c:numFmt formatCode="General" sourceLinked="1"/>
        <c:tickLblPos val="nextTo"/>
        <c:spPr>
          <a:ln w="3175">
            <a:solidFill>
              <a:srgbClr val="808080"/>
            </a:solidFill>
            <a:prstDash val="solid"/>
          </a:ln>
        </c:spPr>
        <c:crossAx val="63101568"/>
        <c:crosses val="autoZero"/>
        <c:auto val="1"/>
        <c:lblAlgn val="ctr"/>
        <c:lblOffset val="100"/>
      </c:catAx>
      <c:valAx>
        <c:axId val="63101568"/>
        <c:scaling>
          <c:orientation val="minMax"/>
        </c:scaling>
        <c:axPos val="t"/>
        <c:majorGridlines>
          <c:spPr>
            <a:ln w="3175">
              <a:solidFill>
                <a:srgbClr val="808080"/>
              </a:solidFill>
              <a:prstDash val="solid"/>
            </a:ln>
          </c:spPr>
        </c:majorGridlines>
        <c:numFmt formatCode="General" sourceLinked="1"/>
        <c:tickLblPos val="nextTo"/>
        <c:spPr>
          <a:ln w="3175">
            <a:solidFill>
              <a:srgbClr val="808080"/>
            </a:solidFill>
            <a:prstDash val="solid"/>
          </a:ln>
        </c:spPr>
        <c:crossAx val="63100032"/>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printSettings>
    <c:headerFooter alignWithMargins="0"/>
    <c:pageMargins b="0.78740157499999996" l="0.511811024" r="0.511811024" t="0.78740157499999996" header="0.31496062000000352" footer="0.3149606200000035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pt-BR"/>
  <c:chart>
    <c:plotArea>
      <c:layout>
        <c:manualLayout>
          <c:layoutTarget val="inner"/>
          <c:xMode val="edge"/>
          <c:yMode val="edge"/>
          <c:x val="7.015141355159249E-2"/>
          <c:y val="0.13488846737501101"/>
          <c:w val="0.4603185462285993"/>
          <c:h val="0.61936626731591859"/>
        </c:manualLayout>
      </c:layout>
      <c:doughnutChart>
        <c:varyColors val="1"/>
        <c:ser>
          <c:idx val="0"/>
          <c:order val="0"/>
          <c:spPr>
            <a:solidFill>
              <a:srgbClr val="4F81BD"/>
            </a:solidFill>
            <a:ln w="25400">
              <a:noFill/>
            </a:ln>
          </c:spPr>
          <c:dPt>
            <c:idx val="0"/>
            <c:spPr>
              <a:solidFill>
                <a:srgbClr val="A6A6A6"/>
              </a:solidFill>
              <a:ln w="25400">
                <a:noFill/>
              </a:ln>
            </c:spPr>
          </c:dPt>
          <c:dPt>
            <c:idx val="1"/>
            <c:spPr>
              <a:solidFill>
                <a:srgbClr val="DD0806"/>
              </a:solidFill>
              <a:ln w="25400">
                <a:noFill/>
              </a:ln>
            </c:spPr>
          </c:dPt>
          <c:dPt>
            <c:idx val="2"/>
            <c:spPr>
              <a:solidFill>
                <a:srgbClr val="FFC000"/>
              </a:solidFill>
              <a:ln w="25400">
                <a:noFill/>
              </a:ln>
            </c:spPr>
          </c:dPt>
          <c:dPt>
            <c:idx val="3"/>
            <c:spPr>
              <a:solidFill>
                <a:srgbClr val="92D050"/>
              </a:solidFill>
              <a:ln w="25400">
                <a:noFill/>
              </a:ln>
            </c:spPr>
          </c:dPt>
          <c:dPt>
            <c:idx val="4"/>
            <c:spPr>
              <a:solidFill>
                <a:srgbClr val="0070C0"/>
              </a:solidFill>
              <a:ln w="25400">
                <a:noFill/>
              </a:ln>
            </c:spPr>
          </c:dPt>
          <c:dLbls>
            <c:spPr>
              <a:noFill/>
              <a:ln w="25400">
                <a:noFill/>
              </a:ln>
            </c:spPr>
            <c:txPr>
              <a:bodyPr/>
              <a:lstStyle/>
              <a:p>
                <a:pPr>
                  <a:defRPr b="1">
                    <a:solidFill>
                      <a:schemeClr val="bg1"/>
                    </a:solidFill>
                  </a:defRPr>
                </a:pPr>
                <a:endParaRPr lang="pt-BR"/>
              </a:p>
            </c:txPr>
            <c:showPercent val="1"/>
          </c:dLbls>
          <c:cat>
            <c:strRef>
              <c:f>'Painel de Gestão - 3'!$B$14:$B$18</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- 3'!$C$14:$C$18</c:f>
              <c:numCache>
                <c:formatCode>General</c:formatCode>
                <c:ptCount val="5"/>
                <c:pt idx="0">
                  <c:v>0</c:v>
                </c:pt>
                <c:pt idx="1">
                  <c:v>14</c:v>
                </c:pt>
                <c:pt idx="2">
                  <c:v>15</c:v>
                </c:pt>
                <c:pt idx="3">
                  <c:v>18</c:v>
                </c:pt>
                <c:pt idx="4">
                  <c:v>7</c:v>
                </c:pt>
              </c:numCache>
            </c:numRef>
          </c:val>
        </c:ser>
        <c:firstSliceAng val="0"/>
        <c:holeSize val="50"/>
      </c:doughnutChart>
      <c:spPr>
        <a:noFill/>
        <a:ln w="25400">
          <a:noFill/>
        </a:ln>
      </c:spPr>
    </c:plotArea>
    <c:legend>
      <c:legendPos val="r"/>
      <c:layout>
        <c:manualLayout>
          <c:xMode val="edge"/>
          <c:yMode val="edge"/>
          <c:x val="0.62146441760425464"/>
          <c:y val="0.24523961752737342"/>
          <c:w val="0.35012066598896163"/>
          <c:h val="0.51227817231292871"/>
        </c:manualLayout>
      </c:layout>
      <c:spPr>
        <a:noFill/>
        <a:ln w="25400">
          <a:noFill/>
        </a:ln>
      </c:spPr>
    </c:legend>
    <c:plotVisOnly val="1"/>
    <c:dispBlanksAs val="zero"/>
  </c:chart>
  <c:spPr>
    <a:solidFill>
      <a:srgbClr val="FFFFFF"/>
    </a:solidFill>
    <a:ln w="9525">
      <a:noFill/>
    </a:ln>
  </c:spPr>
  <c:printSettings>
    <c:headerFooter alignWithMargins="0"/>
    <c:pageMargins b="0.78740157499999996" l="0.511811024" r="0.511811024" t="0.78740157499999996" header="0.31496062000000352" footer="0.3149606200000035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pt-BR"/>
  <c:chart>
    <c:plotArea>
      <c:layout>
        <c:manualLayout>
          <c:layoutTarget val="inner"/>
          <c:xMode val="edge"/>
          <c:yMode val="edge"/>
          <c:x val="4.42078423801575E-2"/>
          <c:y val="0.22180526423329688"/>
          <c:w val="0.53322756561957663"/>
          <c:h val="0.59304124276632553"/>
        </c:manualLayout>
      </c:layout>
      <c:doughnutChart>
        <c:varyColors val="1"/>
        <c:ser>
          <c:idx val="0"/>
          <c:order val="0"/>
          <c:spPr>
            <a:solidFill>
              <a:srgbClr val="4F81BD"/>
            </a:solidFill>
            <a:ln w="25400">
              <a:noFill/>
            </a:ln>
          </c:spPr>
          <c:dPt>
            <c:idx val="0"/>
            <c:spPr>
              <a:solidFill>
                <a:srgbClr val="A6A6A6"/>
              </a:solidFill>
              <a:ln w="25400">
                <a:noFill/>
              </a:ln>
            </c:spPr>
          </c:dPt>
          <c:dPt>
            <c:idx val="1"/>
            <c:spPr>
              <a:solidFill>
                <a:srgbClr val="DD0806"/>
              </a:solidFill>
              <a:ln w="25400">
                <a:noFill/>
              </a:ln>
            </c:spPr>
          </c:dPt>
          <c:dPt>
            <c:idx val="2"/>
            <c:spPr>
              <a:solidFill>
                <a:srgbClr val="FFC000"/>
              </a:solidFill>
              <a:ln w="25400">
                <a:noFill/>
              </a:ln>
            </c:spPr>
          </c:dPt>
          <c:dPt>
            <c:idx val="3"/>
            <c:spPr>
              <a:solidFill>
                <a:srgbClr val="92D050"/>
              </a:solidFill>
              <a:ln w="25400">
                <a:noFill/>
              </a:ln>
            </c:spPr>
          </c:dPt>
          <c:dPt>
            <c:idx val="4"/>
            <c:spPr>
              <a:solidFill>
                <a:srgbClr val="0070C0"/>
              </a:solidFill>
              <a:ln w="25400">
                <a:noFill/>
              </a:ln>
            </c:spPr>
          </c:dPt>
          <c:dPt>
            <c:idx val="5"/>
            <c:spPr>
              <a:solidFill>
                <a:srgbClr val="FF99CC"/>
              </a:solidFill>
              <a:ln w="25400">
                <a:noFill/>
              </a:ln>
            </c:spPr>
          </c:dPt>
          <c:dLbls>
            <c:dLbl>
              <c:idx val="6"/>
              <c:spPr>
                <a:noFill/>
                <a:ln w="25400">
                  <a:noFill/>
                </a:ln>
              </c:spPr>
              <c:txPr>
                <a:bodyPr/>
                <a:lstStyle/>
                <a:p>
                  <a:pPr>
                    <a:defRPr b="1">
                      <a:solidFill>
                        <a:schemeClr val="tx1"/>
                      </a:solidFill>
                    </a:defRPr>
                  </a:pPr>
                  <a:endParaRPr lang="pt-BR"/>
                </a:p>
              </c:txPr>
            </c:dLbl>
            <c:spPr>
              <a:noFill/>
              <a:ln w="25400">
                <a:noFill/>
              </a:ln>
            </c:spPr>
            <c:txPr>
              <a:bodyPr/>
              <a:lstStyle/>
              <a:p>
                <a:pPr>
                  <a:defRPr b="1">
                    <a:solidFill>
                      <a:schemeClr val="bg1"/>
                    </a:solidFill>
                  </a:defRPr>
                </a:pPr>
                <a:endParaRPr lang="pt-BR"/>
              </a:p>
            </c:txPr>
            <c:showPercent val="1"/>
          </c:dLbls>
          <c:cat>
            <c:strRef>
              <c:f>'Painel de Gestão - 3'!$B$14:$B$19</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- 3'!$E$14:$E$19</c:f>
              <c:numCache>
                <c:formatCode>General</c:formatCode>
                <c:ptCount val="6"/>
                <c:pt idx="0">
                  <c:v>0</c:v>
                </c:pt>
                <c:pt idx="1">
                  <c:v>12</c:v>
                </c:pt>
                <c:pt idx="2">
                  <c:v>14</c:v>
                </c:pt>
                <c:pt idx="3">
                  <c:v>18</c:v>
                </c:pt>
                <c:pt idx="4">
                  <c:v>7</c:v>
                </c:pt>
                <c:pt idx="5">
                  <c:v>0</c:v>
                </c:pt>
              </c:numCache>
            </c:numRef>
          </c:val>
        </c:ser>
        <c:firstSliceAng val="0"/>
        <c:holeSize val="50"/>
      </c:doughnutChart>
      <c:spPr>
        <a:noFill/>
        <a:ln w="25400">
          <a:noFill/>
        </a:ln>
      </c:spPr>
    </c:plotArea>
    <c:legend>
      <c:legendPos val="r"/>
      <c:legendEntry>
        <c:idx val="0"/>
        <c:delete val="1"/>
      </c:legendEntry>
      <c:layout>
        <c:manualLayout>
          <c:xMode val="edge"/>
          <c:yMode val="edge"/>
          <c:x val="0.60795920361071598"/>
          <c:y val="0.24586418410405891"/>
          <c:w val="0.36725712015526502"/>
          <c:h val="0.64366671016951671"/>
        </c:manualLayout>
      </c:layout>
      <c:spPr>
        <a:noFill/>
        <a:ln w="25400">
          <a:noFill/>
        </a:ln>
      </c:spPr>
    </c:legend>
    <c:plotVisOnly val="1"/>
    <c:dispBlanksAs val="zero"/>
  </c:chart>
  <c:spPr>
    <a:solidFill>
      <a:srgbClr val="FFFFFF"/>
    </a:solidFill>
    <a:ln w="9525">
      <a:noFill/>
    </a:ln>
  </c:spPr>
  <c:printSettings>
    <c:headerFooter alignWithMargins="0"/>
    <c:pageMargins b="0.78740157499999996" l="0.511811024" r="0.511811024" t="0.78740157499999996" header="0.31496062000000352" footer="0.3149606200000035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a:ln w="25400">
              <a:noFill/>
            </a:ln>
          </c:spPr>
          <c:cat>
            <c:strRef>
              <c:f>'Painel de Gestão - 3'!$B$29:$B$40</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- 3'!$D$29:$D$40</c:f>
              <c:numCache>
                <c:formatCode>General</c:formatCode>
                <c:ptCount val="12"/>
                <c:pt idx="0">
                  <c:v>0</c:v>
                </c:pt>
                <c:pt idx="1">
                  <c:v>2</c:v>
                </c:pt>
                <c:pt idx="2">
                  <c:v>0</c:v>
                </c:pt>
                <c:pt idx="3">
                  <c:v>0</c:v>
                </c:pt>
                <c:pt idx="4">
                  <c:v>0</c:v>
                </c:pt>
                <c:pt idx="5">
                  <c:v>0</c:v>
                </c:pt>
                <c:pt idx="6">
                  <c:v>0</c:v>
                </c:pt>
                <c:pt idx="7">
                  <c:v>0</c:v>
                </c:pt>
                <c:pt idx="8">
                  <c:v>1</c:v>
                </c:pt>
                <c:pt idx="9">
                  <c:v>0</c:v>
                </c:pt>
                <c:pt idx="10">
                  <c:v>0</c:v>
                </c:pt>
                <c:pt idx="11">
                  <c:v>0</c:v>
                </c:pt>
              </c:numCache>
            </c:numRef>
          </c:val>
        </c:ser>
        <c:ser>
          <c:idx val="1"/>
          <c:order val="1"/>
          <c:spPr>
            <a:solidFill>
              <a:srgbClr val="A6A6A6"/>
            </a:solidFill>
            <a:ln w="25400">
              <a:noFill/>
            </a:ln>
          </c:spPr>
          <c:cat>
            <c:strRef>
              <c:f>'Painel de Gestão - 3'!$B$29:$B$40</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- 3'!$E$29:$E$40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2"/>
          <c:order val="2"/>
          <c:spPr>
            <a:solidFill>
              <a:srgbClr val="DD0806"/>
            </a:solidFill>
            <a:ln w="25400">
              <a:noFill/>
            </a:ln>
          </c:spPr>
          <c:cat>
            <c:strRef>
              <c:f>'Painel de Gestão - 3'!$B$29:$B$40</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- 3'!$F$29:$F$40</c:f>
              <c:numCache>
                <c:formatCode>General</c:formatCode>
                <c:ptCount val="12"/>
                <c:pt idx="0">
                  <c:v>0</c:v>
                </c:pt>
                <c:pt idx="1">
                  <c:v>2</c:v>
                </c:pt>
                <c:pt idx="2">
                  <c:v>1</c:v>
                </c:pt>
                <c:pt idx="3">
                  <c:v>2</c:v>
                </c:pt>
                <c:pt idx="4">
                  <c:v>3</c:v>
                </c:pt>
                <c:pt idx="5">
                  <c:v>1</c:v>
                </c:pt>
                <c:pt idx="6">
                  <c:v>2</c:v>
                </c:pt>
                <c:pt idx="7">
                  <c:v>1</c:v>
                </c:pt>
                <c:pt idx="8">
                  <c:v>0</c:v>
                </c:pt>
                <c:pt idx="9">
                  <c:v>0</c:v>
                </c:pt>
                <c:pt idx="10">
                  <c:v>2</c:v>
                </c:pt>
                <c:pt idx="11">
                  <c:v>0</c:v>
                </c:pt>
              </c:numCache>
            </c:numRef>
          </c:val>
        </c:ser>
        <c:ser>
          <c:idx val="3"/>
          <c:order val="3"/>
          <c:spPr>
            <a:solidFill>
              <a:srgbClr val="FFC000"/>
            </a:solidFill>
            <a:ln w="25400">
              <a:noFill/>
            </a:ln>
          </c:spPr>
          <c:cat>
            <c:strRef>
              <c:f>'Painel de Gestão - 3'!$B$29:$B$40</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- 3'!$G$29:$G$40</c:f>
              <c:numCache>
                <c:formatCode>General</c:formatCode>
                <c:ptCount val="12"/>
                <c:pt idx="0">
                  <c:v>2</c:v>
                </c:pt>
                <c:pt idx="1">
                  <c:v>0</c:v>
                </c:pt>
                <c:pt idx="2">
                  <c:v>0</c:v>
                </c:pt>
                <c:pt idx="3">
                  <c:v>2</c:v>
                </c:pt>
                <c:pt idx="4">
                  <c:v>0</c:v>
                </c:pt>
                <c:pt idx="5">
                  <c:v>0</c:v>
                </c:pt>
                <c:pt idx="6">
                  <c:v>0</c:v>
                </c:pt>
                <c:pt idx="7">
                  <c:v>1</c:v>
                </c:pt>
                <c:pt idx="8">
                  <c:v>4</c:v>
                </c:pt>
                <c:pt idx="9">
                  <c:v>2</c:v>
                </c:pt>
                <c:pt idx="10">
                  <c:v>4</c:v>
                </c:pt>
                <c:pt idx="11">
                  <c:v>0</c:v>
                </c:pt>
              </c:numCache>
            </c:numRef>
          </c:val>
        </c:ser>
        <c:ser>
          <c:idx val="4"/>
          <c:order val="4"/>
          <c:spPr>
            <a:solidFill>
              <a:srgbClr val="92D050"/>
            </a:solidFill>
            <a:ln w="25400">
              <a:noFill/>
            </a:ln>
          </c:spPr>
          <c:cat>
            <c:strRef>
              <c:f>'Painel de Gestão - 3'!$B$29:$B$40</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- 3'!$H$29:$H$40</c:f>
              <c:numCache>
                <c:formatCode>General</c:formatCode>
                <c:ptCount val="12"/>
                <c:pt idx="0">
                  <c:v>7</c:v>
                </c:pt>
                <c:pt idx="1">
                  <c:v>0</c:v>
                </c:pt>
                <c:pt idx="2">
                  <c:v>0</c:v>
                </c:pt>
                <c:pt idx="3">
                  <c:v>2</c:v>
                </c:pt>
                <c:pt idx="4">
                  <c:v>0</c:v>
                </c:pt>
                <c:pt idx="5">
                  <c:v>2</c:v>
                </c:pt>
                <c:pt idx="6">
                  <c:v>5</c:v>
                </c:pt>
                <c:pt idx="7">
                  <c:v>1</c:v>
                </c:pt>
                <c:pt idx="8">
                  <c:v>0</c:v>
                </c:pt>
                <c:pt idx="9">
                  <c:v>0</c:v>
                </c:pt>
                <c:pt idx="10">
                  <c:v>1</c:v>
                </c:pt>
                <c:pt idx="11">
                  <c:v>0</c:v>
                </c:pt>
              </c:numCache>
            </c:numRef>
          </c:val>
        </c:ser>
        <c:ser>
          <c:idx val="5"/>
          <c:order val="5"/>
          <c:spPr>
            <a:solidFill>
              <a:srgbClr val="0070C0"/>
            </a:solidFill>
            <a:ln w="25400">
              <a:noFill/>
            </a:ln>
          </c:spPr>
          <c:cat>
            <c:strRef>
              <c:f>'Painel de Gestão - 3'!$B$29:$B$40</c:f>
              <c:strCache>
                <c:ptCount val="12"/>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pt idx="10">
                  <c:v>OBJETIVO 11</c:v>
                </c:pt>
                <c:pt idx="11">
                  <c:v>OBJETIVO 12</c:v>
                </c:pt>
              </c:strCache>
            </c:strRef>
          </c:cat>
          <c:val>
            <c:numRef>
              <c:f>'Painel de Gestão - 3'!$I$29:$I$40</c:f>
              <c:numCache>
                <c:formatCode>General</c:formatCode>
                <c:ptCount val="12"/>
                <c:pt idx="0">
                  <c:v>0</c:v>
                </c:pt>
                <c:pt idx="1">
                  <c:v>0</c:v>
                </c:pt>
                <c:pt idx="2">
                  <c:v>2</c:v>
                </c:pt>
                <c:pt idx="3">
                  <c:v>0</c:v>
                </c:pt>
                <c:pt idx="4">
                  <c:v>0</c:v>
                </c:pt>
                <c:pt idx="5">
                  <c:v>0</c:v>
                </c:pt>
                <c:pt idx="6">
                  <c:v>2</c:v>
                </c:pt>
                <c:pt idx="7">
                  <c:v>0</c:v>
                </c:pt>
                <c:pt idx="8">
                  <c:v>0</c:v>
                </c:pt>
                <c:pt idx="9">
                  <c:v>0</c:v>
                </c:pt>
                <c:pt idx="10">
                  <c:v>0</c:v>
                </c:pt>
                <c:pt idx="11">
                  <c:v>3</c:v>
                </c:pt>
              </c:numCache>
            </c:numRef>
          </c:val>
        </c:ser>
        <c:overlap val="100"/>
        <c:axId val="63249024"/>
        <c:axId val="63271296"/>
      </c:barChart>
      <c:catAx>
        <c:axId val="63249024"/>
        <c:scaling>
          <c:orientation val="maxMin"/>
        </c:scaling>
        <c:axPos val="l"/>
        <c:numFmt formatCode="General" sourceLinked="1"/>
        <c:tickLblPos val="nextTo"/>
        <c:spPr>
          <a:ln w="3175">
            <a:solidFill>
              <a:srgbClr val="808080"/>
            </a:solidFill>
            <a:prstDash val="solid"/>
          </a:ln>
        </c:spPr>
        <c:crossAx val="63271296"/>
        <c:crosses val="autoZero"/>
        <c:auto val="1"/>
        <c:lblAlgn val="ctr"/>
        <c:lblOffset val="100"/>
      </c:catAx>
      <c:valAx>
        <c:axId val="63271296"/>
        <c:scaling>
          <c:orientation val="minMax"/>
        </c:scaling>
        <c:axPos val="t"/>
        <c:majorGridlines>
          <c:spPr>
            <a:ln w="3175">
              <a:solidFill>
                <a:srgbClr val="808080"/>
              </a:solidFill>
              <a:prstDash val="solid"/>
            </a:ln>
          </c:spPr>
        </c:majorGridlines>
        <c:numFmt formatCode="General" sourceLinked="1"/>
        <c:tickLblPos val="nextTo"/>
        <c:spPr>
          <a:ln w="3175">
            <a:solidFill>
              <a:srgbClr val="808080"/>
            </a:solidFill>
            <a:prstDash val="solid"/>
          </a:ln>
        </c:spPr>
        <c:crossAx val="63249024"/>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printSettings>
    <c:headerFooter alignWithMargins="0"/>
    <c:pageMargins b="0.78740157499999996" l="0.511811024" r="0.511811024" t="0.78740157499999996" header="0.31496062000000352" footer="0.3149606200000035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Painel de Gest&#227;o 3'!A1"/><Relationship Id="rId13" Type="http://schemas.openxmlformats.org/officeDocument/2006/relationships/hyperlink" Target="#'Monitoria Anual 5'!A1"/><Relationship Id="rId3" Type="http://schemas.openxmlformats.org/officeDocument/2006/relationships/image" Target="../media/image1.jpeg"/><Relationship Id="rId7" Type="http://schemas.openxmlformats.org/officeDocument/2006/relationships/hyperlink" Target="#'Monitoria Anual 2'!A1"/><Relationship Id="rId12" Type="http://schemas.openxmlformats.org/officeDocument/2006/relationships/hyperlink" Target="#'Painel de Gest&#227;o 5'!A1"/><Relationship Id="rId2" Type="http://schemas.openxmlformats.org/officeDocument/2006/relationships/hyperlink" Target="#'Painel de Gest&#227;o - 1'!A1"/><Relationship Id="rId1" Type="http://schemas.openxmlformats.org/officeDocument/2006/relationships/hyperlink" Target="#TUTORIAL!A1"/><Relationship Id="rId6" Type="http://schemas.openxmlformats.org/officeDocument/2006/relationships/hyperlink" Target="#'Painel de Gest&#227;o 2'!A1"/><Relationship Id="rId11" Type="http://schemas.openxmlformats.org/officeDocument/2006/relationships/hyperlink" Target="#'Monitoria Anual 4'!A1"/><Relationship Id="rId5" Type="http://schemas.openxmlformats.org/officeDocument/2006/relationships/hyperlink" Target="#'Monitoria Anual 1'!A1"/><Relationship Id="rId10" Type="http://schemas.openxmlformats.org/officeDocument/2006/relationships/hyperlink" Target="#'Painel de Gest&#227;o 4'!A1"/><Relationship Id="rId4" Type="http://schemas.openxmlformats.org/officeDocument/2006/relationships/image" Target="../media/image2.jpeg"/><Relationship Id="rId9" Type="http://schemas.openxmlformats.org/officeDocument/2006/relationships/hyperlink" Target="#'Monitoria Anual 3'!A1"/></Relationships>
</file>

<file path=xl/drawings/_rels/drawing10.xml.rels><?xml version="1.0" encoding="UTF-8" standalone="yes"?>
<Relationships xmlns="http://schemas.openxmlformats.org/package/2006/relationships"><Relationship Id="rId3" Type="http://schemas.openxmlformats.org/officeDocument/2006/relationships/hyperlink" Target="#SUM&#193;RIO!A1"/><Relationship Id="rId2" Type="http://schemas.openxmlformats.org/officeDocument/2006/relationships/chart" Target="../charts/chart11.xml"/><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6.jpeg"/><Relationship Id="rId4" Type="http://schemas.openxmlformats.org/officeDocument/2006/relationships/hyperlink" Target="#SUM&#193;RIO!A1"/></Relationships>
</file>

<file path=xl/drawings/_rels/drawing3.xml.rels><?xml version="1.0" encoding="UTF-8" standalone="yes"?>
<Relationships xmlns="http://schemas.openxmlformats.org/package/2006/relationships"><Relationship Id="rId1" Type="http://schemas.openxmlformats.org/officeDocument/2006/relationships/hyperlink" Target="#SUM&#193;RIO!A1"/></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SUM&#193;RIO!A1"/></Relationships>
</file>

<file path=xl/drawings/_rels/drawing5.xml.rels><?xml version="1.0" encoding="UTF-8" standalone="yes"?>
<Relationships xmlns="http://schemas.openxmlformats.org/package/2006/relationships"><Relationship Id="rId1" Type="http://schemas.openxmlformats.org/officeDocument/2006/relationships/hyperlink" Target="#SUM&#193;RIO!A1"/></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hyperlink" Target="#SUM&#193;RIO!A1"/></Relationships>
</file>

<file path=xl/drawings/_rels/drawing7.xml.rels><?xml version="1.0" encoding="UTF-8" standalone="yes"?>
<Relationships xmlns="http://schemas.openxmlformats.org/package/2006/relationships"><Relationship Id="rId1" Type="http://schemas.openxmlformats.org/officeDocument/2006/relationships/hyperlink" Target="#SUM&#193;RIO!A1"/></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hyperlink" Target="#SUM&#193;RIO!A1"/></Relationships>
</file>

<file path=xl/drawings/_rels/drawing9.xml.rels><?xml version="1.0" encoding="UTF-8" standalone="yes"?>
<Relationships xmlns="http://schemas.openxmlformats.org/package/2006/relationships"><Relationship Id="rId1" Type="http://schemas.openxmlformats.org/officeDocument/2006/relationships/hyperlink" Target="#SUM&#193;RIO!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0</xdr:col>
      <xdr:colOff>95250</xdr:colOff>
      <xdr:row>5</xdr:row>
      <xdr:rowOff>123825</xdr:rowOff>
    </xdr:from>
    <xdr:to>
      <xdr:col>16</xdr:col>
      <xdr:colOff>723900</xdr:colOff>
      <xdr:row>7</xdr:row>
      <xdr:rowOff>142875</xdr:rowOff>
    </xdr:to>
    <xdr:sp macro="" textlink="">
      <xdr:nvSpPr>
        <xdr:cNvPr id="1071866" name="CaixaDeTexto 2"/>
        <xdr:cNvSpPr txBox="1">
          <a:spLocks noChangeArrowheads="1"/>
        </xdr:cNvSpPr>
      </xdr:nvSpPr>
      <xdr:spPr bwMode="auto">
        <a:xfrm>
          <a:off x="95250" y="1562100"/>
          <a:ext cx="12820650" cy="342900"/>
        </a:xfrm>
        <a:prstGeom prst="rect">
          <a:avLst/>
        </a:prstGeom>
        <a:solidFill>
          <a:srgbClr val="F2F2F2"/>
        </a:solidFill>
        <a:ln>
          <a:noFill/>
        </a:ln>
        <a:effectLst>
          <a:outerShdw blurRad="40000" dist="23000" dir="5400000" rotWithShape="0">
            <a:srgbClr val="808080">
              <a:alpha val="34998"/>
            </a:srgbClr>
          </a:outerShdw>
        </a:effectLst>
        <a:extLs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27432" tIns="18288" rIns="0" bIns="0" anchor="t" upright="1"/>
        <a:lstStyle/>
        <a:p>
          <a:pPr algn="l" rtl="0">
            <a:defRPr sz="1000"/>
          </a:pPr>
          <a:r>
            <a:rPr lang="pt-BR" sz="1100" b="0" i="0" u="none" strike="noStrike" baseline="0">
              <a:solidFill>
                <a:srgbClr val="000000"/>
              </a:solidFill>
              <a:latin typeface="Calibri"/>
            </a:rPr>
            <a:t>Essa ferramenta auxilia  a monitoria anual do desempenho da realização das ações do PAN.   Clique nas figuras ao lado e abaixo ou na aba da planilha para usar a ferramenta. </a:t>
          </a:r>
        </a:p>
        <a:p>
          <a:pPr algn="l" rtl="0">
            <a:defRPr sz="1000"/>
          </a:pPr>
          <a:endParaRPr lang="pt-BR" sz="1100" b="0" i="0" u="none" strike="noStrike" baseline="0">
            <a:solidFill>
              <a:srgbClr val="000000"/>
            </a:solidFill>
            <a:latin typeface="Calibri"/>
          </a:endParaRPr>
        </a:p>
        <a:p>
          <a:pPr algn="l" rtl="0">
            <a:defRPr sz="1000"/>
          </a:pPr>
          <a:endParaRPr lang="pt-BR" sz="1100" b="0" i="0" u="none" strike="noStrike" baseline="0">
            <a:solidFill>
              <a:srgbClr val="000000"/>
            </a:solidFill>
            <a:latin typeface="Calibri"/>
          </a:endParaRPr>
        </a:p>
      </xdr:txBody>
    </xdr:sp>
    <xdr:clientData/>
  </xdr:twoCellAnchor>
  <xdr:twoCellAnchor>
    <xdr:from>
      <xdr:col>17</xdr:col>
      <xdr:colOff>142875</xdr:colOff>
      <xdr:row>4</xdr:row>
      <xdr:rowOff>66675</xdr:rowOff>
    </xdr:from>
    <xdr:to>
      <xdr:col>19</xdr:col>
      <xdr:colOff>571500</xdr:colOff>
      <xdr:row>8</xdr:row>
      <xdr:rowOff>95250</xdr:rowOff>
    </xdr:to>
    <xdr:sp macro="" textlink="">
      <xdr:nvSpPr>
        <xdr:cNvPr id="1071867" name="Retângulo de cantos arredondados 5">
          <a:hlinkClick xmlns:r="http://schemas.openxmlformats.org/officeDocument/2006/relationships" r:id="rId1"/>
        </xdr:cNvPr>
        <xdr:cNvSpPr>
          <a:spLocks noChangeArrowheads="1"/>
        </xdr:cNvSpPr>
      </xdr:nvSpPr>
      <xdr:spPr bwMode="auto">
        <a:xfrm>
          <a:off x="13096875" y="1266825"/>
          <a:ext cx="1952625" cy="752475"/>
        </a:xfrm>
        <a:prstGeom prst="roundRect">
          <a:avLst>
            <a:gd name="adj" fmla="val 16667"/>
          </a:avLst>
        </a:prstGeom>
        <a:solidFill>
          <a:srgbClr val="E46C0A"/>
        </a:solidFill>
        <a:ln>
          <a:noFill/>
        </a:ln>
        <a:effectLst>
          <a:outerShdw blurRad="40000" dist="23000" dir="5400000" rotWithShape="0">
            <a:srgbClr val="808080">
              <a:alpha val="34998"/>
            </a:srgbClr>
          </a:outerShdw>
        </a:effectLst>
        <a:extLst>
          <a:ext uri="{91240B29-F687-4F45-9708-019B960494DF}">
            <a14:hiddenLine xmlns:a14="http://schemas.microsoft.com/office/drawing/2010/main" xmlns="" w="9525">
              <a:solidFill>
                <a:srgbClr val="000000"/>
              </a:solidFill>
              <a:round/>
              <a:headEnd/>
              <a:tailEnd/>
            </a14:hiddenLine>
          </a:ext>
        </a:extLst>
      </xdr:spPr>
      <xdr:txBody>
        <a:bodyPr vertOverflow="clip" wrap="square" lIns="18288" tIns="0" rIns="0" bIns="0" anchor="ctr" upright="1"/>
        <a:lstStyle/>
        <a:p>
          <a:pPr algn="ctr" rtl="0">
            <a:defRPr sz="1000"/>
          </a:pPr>
          <a:r>
            <a:rPr lang="pt-BR" sz="1600" b="1" i="0" u="none" strike="noStrike" baseline="0">
              <a:solidFill>
                <a:srgbClr val="FFFFFF"/>
              </a:solidFill>
              <a:latin typeface="Calibri"/>
            </a:rPr>
            <a:t>TUTORIAL </a:t>
          </a:r>
          <a:r>
            <a:rPr lang="pt-BR" sz="1200" b="1" i="0" u="none" strike="noStrike" baseline="0">
              <a:solidFill>
                <a:srgbClr val="FFFFFF"/>
              </a:solidFill>
              <a:latin typeface="Calibri"/>
            </a:rPr>
            <a:t>(como preencher as matrizes)</a:t>
          </a:r>
        </a:p>
      </xdr:txBody>
    </xdr:sp>
    <xdr:clientData/>
  </xdr:twoCellAnchor>
  <xdr:twoCellAnchor>
    <xdr:from>
      <xdr:col>0</xdr:col>
      <xdr:colOff>219075</xdr:colOff>
      <xdr:row>14</xdr:row>
      <xdr:rowOff>38100</xdr:rowOff>
    </xdr:from>
    <xdr:to>
      <xdr:col>2</xdr:col>
      <xdr:colOff>542925</xdr:colOff>
      <xdr:row>18</xdr:row>
      <xdr:rowOff>95250</xdr:rowOff>
    </xdr:to>
    <xdr:sp macro="" textlink="">
      <xdr:nvSpPr>
        <xdr:cNvPr id="1071868" name="Elipse 7">
          <a:hlinkClick xmlns:r="http://schemas.openxmlformats.org/officeDocument/2006/relationships" r:id="rId2"/>
        </xdr:cNvPr>
        <xdr:cNvSpPr>
          <a:spLocks noChangeArrowheads="1"/>
        </xdr:cNvSpPr>
      </xdr:nvSpPr>
      <xdr:spPr bwMode="auto">
        <a:xfrm>
          <a:off x="219075" y="2933700"/>
          <a:ext cx="1847850" cy="704850"/>
        </a:xfrm>
        <a:prstGeom prst="ellipse">
          <a:avLst/>
        </a:prstGeom>
        <a:gradFill rotWithShape="1">
          <a:gsLst>
            <a:gs pos="0">
              <a:srgbClr val="9CC746"/>
            </a:gs>
            <a:gs pos="20000">
              <a:srgbClr val="9BC348"/>
            </a:gs>
            <a:gs pos="100000">
              <a:srgbClr val="769535"/>
            </a:gs>
          </a:gsLst>
          <a:lin ang="5400000"/>
        </a:gradFill>
        <a:ln>
          <a:noFill/>
        </a:ln>
        <a:effectLst>
          <a:outerShdw blurRad="40000" dist="23000" dir="5400000" rotWithShape="0">
            <a:srgbClr val="808080">
              <a:alpha val="34998"/>
            </a:srgbClr>
          </a:outerShdw>
        </a:effectLst>
        <a:extLst>
          <a:ext uri="{91240B29-F687-4F45-9708-019B960494DF}">
            <a14:hiddenLine xmlns:a14="http://schemas.microsoft.com/office/drawing/2010/main" xmlns="" w="9525">
              <a:solidFill>
                <a:srgbClr val="000000"/>
              </a:solidFill>
              <a:round/>
              <a:headEnd/>
              <a:tailEnd/>
            </a14:hiddenLine>
          </a:ext>
        </a:extLst>
      </xdr:spPr>
      <xdr:txBody>
        <a:bodyPr vertOverflow="clip" wrap="square" lIns="18288" tIns="0" rIns="0" bIns="0" anchor="ctr" upright="1"/>
        <a:lstStyle/>
        <a:p>
          <a:pPr algn="ctr" rtl="0">
            <a:defRPr sz="1000"/>
          </a:pPr>
          <a:r>
            <a:rPr lang="pt-BR" sz="1050" b="1" i="0" u="none" strike="noStrike" baseline="0">
              <a:solidFill>
                <a:srgbClr val="FFFFFF"/>
              </a:solidFill>
              <a:latin typeface="Calibri"/>
            </a:rPr>
            <a:t>PAINEL DE GESTÃO  </a:t>
          </a:r>
        </a:p>
        <a:p>
          <a:pPr algn="ctr" rtl="0">
            <a:defRPr sz="1000"/>
          </a:pPr>
          <a:r>
            <a:rPr lang="pt-BR" sz="1050" b="1" i="0" u="none" strike="noStrike" baseline="0">
              <a:solidFill>
                <a:srgbClr val="FFFFFF"/>
              </a:solidFill>
              <a:latin typeface="Calibri"/>
            </a:rPr>
            <a:t>ANO 1</a:t>
          </a:r>
        </a:p>
      </xdr:txBody>
    </xdr:sp>
    <xdr:clientData/>
  </xdr:twoCellAnchor>
  <xdr:twoCellAnchor editAs="oneCell">
    <xdr:from>
      <xdr:col>0</xdr:col>
      <xdr:colOff>114300</xdr:colOff>
      <xdr:row>0</xdr:row>
      <xdr:rowOff>104775</xdr:rowOff>
    </xdr:from>
    <xdr:to>
      <xdr:col>1</xdr:col>
      <xdr:colOff>552450</xdr:colOff>
      <xdr:row>3</xdr:row>
      <xdr:rowOff>219075</xdr:rowOff>
    </xdr:to>
    <xdr:pic>
      <xdr:nvPicPr>
        <xdr:cNvPr id="6329819" name="Imagem 8"/>
        <xdr:cNvPicPr>
          <a:picLocks noChangeAspect="1"/>
        </xdr:cNvPicPr>
      </xdr:nvPicPr>
      <xdr:blipFill>
        <a:blip xmlns:r="http://schemas.openxmlformats.org/officeDocument/2006/relationships" r:embed="rId3">
          <a:extLst>
            <a:ext uri="{28A0092B-C50C-407E-A947-70E740481C1C}">
              <a14:useLocalDpi xmlns:a14="http://schemas.microsoft.com/office/drawing/2010/main" xmlns="" val="0"/>
            </a:ext>
          </a:extLst>
        </a:blip>
        <a:srcRect/>
        <a:stretch>
          <a:fillRect/>
        </a:stretch>
      </xdr:blipFill>
      <xdr:spPr bwMode="auto">
        <a:xfrm>
          <a:off x="114300" y="104775"/>
          <a:ext cx="1200150" cy="1028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17</xdr:col>
      <xdr:colOff>38100</xdr:colOff>
      <xdr:row>20</xdr:row>
      <xdr:rowOff>19050</xdr:rowOff>
    </xdr:from>
    <xdr:to>
      <xdr:col>18</xdr:col>
      <xdr:colOff>571500</xdr:colOff>
      <xdr:row>24</xdr:row>
      <xdr:rowOff>95250</xdr:rowOff>
    </xdr:to>
    <xdr:pic>
      <xdr:nvPicPr>
        <xdr:cNvPr id="6329820" name="Imagem 9"/>
        <xdr:cNvPicPr>
          <a:picLocks noChangeAspect="1"/>
        </xdr:cNvPicPr>
      </xdr:nvPicPr>
      <xdr:blipFill>
        <a:blip xmlns:r="http://schemas.openxmlformats.org/officeDocument/2006/relationships" r:embed="rId4">
          <a:extLst>
            <a:ext uri="{28A0092B-C50C-407E-A947-70E740481C1C}">
              <a14:useLocalDpi xmlns:a14="http://schemas.microsoft.com/office/drawing/2010/main" xmlns="" val="0"/>
            </a:ext>
          </a:extLst>
        </a:blip>
        <a:srcRect/>
        <a:stretch>
          <a:fillRect/>
        </a:stretch>
      </xdr:blipFill>
      <xdr:spPr bwMode="auto">
        <a:xfrm>
          <a:off x="12992100" y="3886200"/>
          <a:ext cx="12954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15</xdr:col>
      <xdr:colOff>276225</xdr:colOff>
      <xdr:row>23</xdr:row>
      <xdr:rowOff>41275</xdr:rowOff>
    </xdr:from>
    <xdr:ext cx="878574" cy="264560"/>
    <xdr:sp macro="" textlink="">
      <xdr:nvSpPr>
        <xdr:cNvPr id="11" name="CaixaDeTexto 10"/>
        <xdr:cNvSpPr txBox="1"/>
      </xdr:nvSpPr>
      <xdr:spPr>
        <a:xfrm>
          <a:off x="11706225" y="4482306"/>
          <a:ext cx="878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100"/>
            <a:t>Consultoria:</a:t>
          </a:r>
        </a:p>
      </xdr:txBody>
    </xdr:sp>
    <xdr:clientData/>
  </xdr:oneCellAnchor>
  <xdr:twoCellAnchor>
    <xdr:from>
      <xdr:col>0</xdr:col>
      <xdr:colOff>152400</xdr:colOff>
      <xdr:row>9</xdr:row>
      <xdr:rowOff>19050</xdr:rowOff>
    </xdr:from>
    <xdr:to>
      <xdr:col>2</xdr:col>
      <xdr:colOff>581025</xdr:colOff>
      <xdr:row>13</xdr:row>
      <xdr:rowOff>123825</xdr:rowOff>
    </xdr:to>
    <xdr:sp macro="" textlink="">
      <xdr:nvSpPr>
        <xdr:cNvPr id="1071872" name="Retângulo de cantos arredondados 11">
          <a:hlinkClick xmlns:r="http://schemas.openxmlformats.org/officeDocument/2006/relationships" r:id="rId5"/>
        </xdr:cNvPr>
        <xdr:cNvSpPr>
          <a:spLocks noChangeArrowheads="1"/>
        </xdr:cNvSpPr>
      </xdr:nvSpPr>
      <xdr:spPr bwMode="auto">
        <a:xfrm>
          <a:off x="152400" y="2105025"/>
          <a:ext cx="1952625" cy="752475"/>
        </a:xfrm>
        <a:prstGeom prst="roundRect">
          <a:avLst>
            <a:gd name="adj" fmla="val 16667"/>
          </a:avLst>
        </a:prstGeom>
        <a:solidFill>
          <a:srgbClr val="215968"/>
        </a:solidFill>
        <a:ln>
          <a:noFill/>
        </a:ln>
        <a:effectLst>
          <a:outerShdw blurRad="40000" dist="23000" dir="5400000" rotWithShape="0">
            <a:srgbClr val="808080">
              <a:alpha val="34998"/>
            </a:srgbClr>
          </a:outerShdw>
        </a:effectLst>
        <a:extLst>
          <a:ext uri="{91240B29-F687-4F45-9708-019B960494DF}">
            <a14:hiddenLine xmlns:a14="http://schemas.microsoft.com/office/drawing/2010/main" xmlns="" w="9525">
              <a:solidFill>
                <a:srgbClr val="000000"/>
              </a:solidFill>
              <a:round/>
              <a:headEnd/>
              <a:tailEnd/>
            </a14:hiddenLine>
          </a:ext>
        </a:extLst>
      </xdr:spPr>
      <xdr:txBody>
        <a:bodyPr vertOverflow="clip" wrap="square" lIns="18288" tIns="0" rIns="0" bIns="0" anchor="ctr" upright="1"/>
        <a:lstStyle/>
        <a:p>
          <a:pPr algn="ctr" rtl="0">
            <a:defRPr sz="1000"/>
          </a:pPr>
          <a:r>
            <a:rPr lang="pt-BR" sz="1400" b="1" i="0" u="none" strike="noStrike" baseline="0">
              <a:solidFill>
                <a:srgbClr val="FFFFFF"/>
              </a:solidFill>
              <a:latin typeface="Calibri"/>
            </a:rPr>
            <a:t>MATRIZ DE MONITORIA ANO 1</a:t>
          </a:r>
        </a:p>
      </xdr:txBody>
    </xdr:sp>
    <xdr:clientData/>
  </xdr:twoCellAnchor>
  <xdr:twoCellAnchor>
    <xdr:from>
      <xdr:col>3</xdr:col>
      <xdr:colOff>38100</xdr:colOff>
      <xdr:row>14</xdr:row>
      <xdr:rowOff>66675</xdr:rowOff>
    </xdr:from>
    <xdr:to>
      <xdr:col>5</xdr:col>
      <xdr:colOff>361950</xdr:colOff>
      <xdr:row>18</xdr:row>
      <xdr:rowOff>123825</xdr:rowOff>
    </xdr:to>
    <xdr:sp macro="" textlink="">
      <xdr:nvSpPr>
        <xdr:cNvPr id="1071873" name="Elipse 12">
          <a:hlinkClick xmlns:r="http://schemas.openxmlformats.org/officeDocument/2006/relationships" r:id="rId6"/>
        </xdr:cNvPr>
        <xdr:cNvSpPr>
          <a:spLocks noChangeArrowheads="1"/>
        </xdr:cNvSpPr>
      </xdr:nvSpPr>
      <xdr:spPr bwMode="auto">
        <a:xfrm>
          <a:off x="2324100" y="2962275"/>
          <a:ext cx="1847850" cy="704850"/>
        </a:xfrm>
        <a:prstGeom prst="ellipse">
          <a:avLst/>
        </a:prstGeom>
        <a:gradFill rotWithShape="1">
          <a:gsLst>
            <a:gs pos="0">
              <a:srgbClr val="9CC746"/>
            </a:gs>
            <a:gs pos="20000">
              <a:srgbClr val="9BC348"/>
            </a:gs>
            <a:gs pos="100000">
              <a:srgbClr val="769535"/>
            </a:gs>
          </a:gsLst>
          <a:lin ang="5400000"/>
        </a:gradFill>
        <a:ln>
          <a:noFill/>
        </a:ln>
        <a:effectLst>
          <a:outerShdw blurRad="40000" dist="23000" dir="5400000" rotWithShape="0">
            <a:srgbClr val="808080">
              <a:alpha val="34998"/>
            </a:srgbClr>
          </a:outerShdw>
        </a:effectLst>
        <a:extLst>
          <a:ext uri="{91240B29-F687-4F45-9708-019B960494DF}">
            <a14:hiddenLine xmlns:a14="http://schemas.microsoft.com/office/drawing/2010/main" xmlns="" w="9525">
              <a:solidFill>
                <a:srgbClr val="000000"/>
              </a:solidFill>
              <a:round/>
              <a:headEnd/>
              <a:tailEnd/>
            </a14:hiddenLine>
          </a:ext>
        </a:extLst>
      </xdr:spPr>
      <xdr:txBody>
        <a:bodyPr vertOverflow="clip" wrap="square" lIns="18288" tIns="0" rIns="0" bIns="0" anchor="ctr" upright="1"/>
        <a:lstStyle/>
        <a:p>
          <a:pPr algn="ctr" rtl="0">
            <a:defRPr sz="1000"/>
          </a:pPr>
          <a:r>
            <a:rPr lang="pt-BR" sz="1050" b="1" i="0" u="none" strike="noStrike" baseline="0">
              <a:solidFill>
                <a:srgbClr val="FFFFFF"/>
              </a:solidFill>
              <a:latin typeface="Calibri"/>
            </a:rPr>
            <a:t>PAINEL DE GESTÃO  </a:t>
          </a:r>
        </a:p>
        <a:p>
          <a:pPr algn="ctr" rtl="0">
            <a:defRPr sz="1000"/>
          </a:pPr>
          <a:r>
            <a:rPr lang="pt-BR" sz="1050" b="1" i="0" u="none" strike="noStrike" baseline="0">
              <a:solidFill>
                <a:srgbClr val="FFFFFF"/>
              </a:solidFill>
              <a:latin typeface="Calibri"/>
            </a:rPr>
            <a:t>ANO 2</a:t>
          </a:r>
        </a:p>
      </xdr:txBody>
    </xdr:sp>
    <xdr:clientData/>
  </xdr:twoCellAnchor>
  <xdr:twoCellAnchor>
    <xdr:from>
      <xdr:col>2</xdr:col>
      <xdr:colOff>733425</xdr:colOff>
      <xdr:row>9</xdr:row>
      <xdr:rowOff>47625</xdr:rowOff>
    </xdr:from>
    <xdr:to>
      <xdr:col>5</xdr:col>
      <xdr:colOff>400050</xdr:colOff>
      <xdr:row>13</xdr:row>
      <xdr:rowOff>152400</xdr:rowOff>
    </xdr:to>
    <xdr:sp macro="" textlink="">
      <xdr:nvSpPr>
        <xdr:cNvPr id="1071874" name="Retângulo de cantos arredondados 13">
          <a:hlinkClick xmlns:r="http://schemas.openxmlformats.org/officeDocument/2006/relationships" r:id="rId7"/>
        </xdr:cNvPr>
        <xdr:cNvSpPr>
          <a:spLocks noChangeArrowheads="1"/>
        </xdr:cNvSpPr>
      </xdr:nvSpPr>
      <xdr:spPr bwMode="auto">
        <a:xfrm>
          <a:off x="2257425" y="2133600"/>
          <a:ext cx="1952625" cy="752475"/>
        </a:xfrm>
        <a:prstGeom prst="roundRect">
          <a:avLst>
            <a:gd name="adj" fmla="val 16667"/>
          </a:avLst>
        </a:prstGeom>
        <a:solidFill>
          <a:srgbClr val="215968"/>
        </a:solidFill>
        <a:ln>
          <a:noFill/>
        </a:ln>
        <a:effectLst>
          <a:outerShdw blurRad="40000" dist="23000" dir="5400000" rotWithShape="0">
            <a:srgbClr val="808080">
              <a:alpha val="34998"/>
            </a:srgbClr>
          </a:outerShdw>
        </a:effectLst>
        <a:extLst>
          <a:ext uri="{91240B29-F687-4F45-9708-019B960494DF}">
            <a14:hiddenLine xmlns:a14="http://schemas.microsoft.com/office/drawing/2010/main" xmlns="" w="9525">
              <a:solidFill>
                <a:srgbClr val="000000"/>
              </a:solidFill>
              <a:round/>
              <a:headEnd/>
              <a:tailEnd/>
            </a14:hiddenLine>
          </a:ext>
        </a:extLst>
      </xdr:spPr>
      <xdr:txBody>
        <a:bodyPr vertOverflow="clip" wrap="square" lIns="18288" tIns="0" rIns="0" bIns="0" anchor="ctr" upright="1"/>
        <a:lstStyle/>
        <a:p>
          <a:pPr algn="ctr" rtl="0">
            <a:defRPr sz="1000"/>
          </a:pPr>
          <a:r>
            <a:rPr lang="pt-BR" sz="1400" b="1" i="0" u="none" strike="noStrike" baseline="0">
              <a:solidFill>
                <a:srgbClr val="FFFFFF"/>
              </a:solidFill>
              <a:latin typeface="Calibri"/>
            </a:rPr>
            <a:t>MATRIZ DE MONITORIA ANO  2</a:t>
          </a:r>
        </a:p>
      </xdr:txBody>
    </xdr:sp>
    <xdr:clientData/>
  </xdr:twoCellAnchor>
  <xdr:twoCellAnchor>
    <xdr:from>
      <xdr:col>5</xdr:col>
      <xdr:colOff>638175</xdr:colOff>
      <xdr:row>14</xdr:row>
      <xdr:rowOff>85725</xdr:rowOff>
    </xdr:from>
    <xdr:to>
      <xdr:col>8</xdr:col>
      <xdr:colOff>190500</xdr:colOff>
      <xdr:row>18</xdr:row>
      <xdr:rowOff>142875</xdr:rowOff>
    </xdr:to>
    <xdr:sp macro="" textlink="">
      <xdr:nvSpPr>
        <xdr:cNvPr id="1071875" name="Elipse 14">
          <a:hlinkClick xmlns:r="http://schemas.openxmlformats.org/officeDocument/2006/relationships" r:id="rId8"/>
        </xdr:cNvPr>
        <xdr:cNvSpPr>
          <a:spLocks noChangeArrowheads="1"/>
        </xdr:cNvSpPr>
      </xdr:nvSpPr>
      <xdr:spPr bwMode="auto">
        <a:xfrm>
          <a:off x="4448175" y="2981325"/>
          <a:ext cx="1838325" cy="704850"/>
        </a:xfrm>
        <a:prstGeom prst="ellipse">
          <a:avLst/>
        </a:prstGeom>
        <a:gradFill rotWithShape="1">
          <a:gsLst>
            <a:gs pos="0">
              <a:srgbClr val="9CC746"/>
            </a:gs>
            <a:gs pos="20000">
              <a:srgbClr val="9BC348"/>
            </a:gs>
            <a:gs pos="100000">
              <a:srgbClr val="769535"/>
            </a:gs>
          </a:gsLst>
          <a:lin ang="5400000"/>
        </a:gradFill>
        <a:ln>
          <a:noFill/>
        </a:ln>
        <a:effectLst>
          <a:outerShdw blurRad="40000" dist="23000" dir="5400000" rotWithShape="0">
            <a:srgbClr val="808080">
              <a:alpha val="34998"/>
            </a:srgbClr>
          </a:outerShdw>
        </a:effectLst>
        <a:extLst>
          <a:ext uri="{91240B29-F687-4F45-9708-019B960494DF}">
            <a14:hiddenLine xmlns:a14="http://schemas.microsoft.com/office/drawing/2010/main" xmlns="" w="9525">
              <a:solidFill>
                <a:srgbClr val="000000"/>
              </a:solidFill>
              <a:round/>
              <a:headEnd/>
              <a:tailEnd/>
            </a14:hiddenLine>
          </a:ext>
        </a:extLst>
      </xdr:spPr>
      <xdr:txBody>
        <a:bodyPr vertOverflow="clip" wrap="square" lIns="18288" tIns="0" rIns="0" bIns="0" anchor="ctr" upright="1"/>
        <a:lstStyle/>
        <a:p>
          <a:pPr algn="ctr" rtl="0">
            <a:defRPr sz="1000"/>
          </a:pPr>
          <a:r>
            <a:rPr lang="pt-BR" sz="1050" b="1" i="0" u="none" strike="noStrike" baseline="0">
              <a:solidFill>
                <a:srgbClr val="FFFFFF"/>
              </a:solidFill>
              <a:latin typeface="Calibri"/>
            </a:rPr>
            <a:t>PAINEL DE GESTÃO  </a:t>
          </a:r>
        </a:p>
        <a:p>
          <a:pPr algn="ctr" rtl="0">
            <a:defRPr sz="1000"/>
          </a:pPr>
          <a:r>
            <a:rPr lang="pt-BR" sz="1050" b="1" i="0" u="none" strike="noStrike" baseline="0">
              <a:solidFill>
                <a:srgbClr val="FFFFFF"/>
              </a:solidFill>
              <a:latin typeface="Calibri"/>
            </a:rPr>
            <a:t>ANO 3</a:t>
          </a:r>
        </a:p>
      </xdr:txBody>
    </xdr:sp>
    <xdr:clientData/>
  </xdr:twoCellAnchor>
  <xdr:twoCellAnchor>
    <xdr:from>
      <xdr:col>5</xdr:col>
      <xdr:colOff>571500</xdr:colOff>
      <xdr:row>9</xdr:row>
      <xdr:rowOff>57150</xdr:rowOff>
    </xdr:from>
    <xdr:to>
      <xdr:col>8</xdr:col>
      <xdr:colOff>238125</xdr:colOff>
      <xdr:row>14</xdr:row>
      <xdr:rowOff>0</xdr:rowOff>
    </xdr:to>
    <xdr:sp macro="" textlink="">
      <xdr:nvSpPr>
        <xdr:cNvPr id="1071876" name="Retângulo de cantos arredondados 15">
          <a:hlinkClick xmlns:r="http://schemas.openxmlformats.org/officeDocument/2006/relationships" r:id="rId9"/>
        </xdr:cNvPr>
        <xdr:cNvSpPr>
          <a:spLocks noChangeArrowheads="1"/>
        </xdr:cNvSpPr>
      </xdr:nvSpPr>
      <xdr:spPr bwMode="auto">
        <a:xfrm>
          <a:off x="4381500" y="2143125"/>
          <a:ext cx="1952625" cy="752475"/>
        </a:xfrm>
        <a:prstGeom prst="roundRect">
          <a:avLst>
            <a:gd name="adj" fmla="val 16667"/>
          </a:avLst>
        </a:prstGeom>
        <a:solidFill>
          <a:srgbClr val="215968"/>
        </a:solidFill>
        <a:ln>
          <a:noFill/>
        </a:ln>
        <a:effectLst>
          <a:outerShdw blurRad="40000" dist="23000" dir="5400000" rotWithShape="0">
            <a:srgbClr val="808080">
              <a:alpha val="34998"/>
            </a:srgbClr>
          </a:outerShdw>
        </a:effectLst>
        <a:extLst>
          <a:ext uri="{91240B29-F687-4F45-9708-019B960494DF}">
            <a14:hiddenLine xmlns:a14="http://schemas.microsoft.com/office/drawing/2010/main" xmlns="" w="9525">
              <a:solidFill>
                <a:srgbClr val="000000"/>
              </a:solidFill>
              <a:round/>
              <a:headEnd/>
              <a:tailEnd/>
            </a14:hiddenLine>
          </a:ext>
        </a:extLst>
      </xdr:spPr>
      <xdr:txBody>
        <a:bodyPr vertOverflow="clip" wrap="square" lIns="18288" tIns="0" rIns="0" bIns="0" anchor="ctr" upright="1"/>
        <a:lstStyle/>
        <a:p>
          <a:pPr algn="ctr" rtl="0">
            <a:defRPr sz="1000"/>
          </a:pPr>
          <a:r>
            <a:rPr lang="pt-BR" sz="1400" b="1" i="0" u="none" strike="noStrike" baseline="0">
              <a:solidFill>
                <a:srgbClr val="FFFFFF"/>
              </a:solidFill>
              <a:latin typeface="Calibri"/>
            </a:rPr>
            <a:t>MATRIZ DE MONITORIA ANO  3</a:t>
          </a:r>
        </a:p>
      </xdr:txBody>
    </xdr:sp>
    <xdr:clientData/>
  </xdr:twoCellAnchor>
  <xdr:twoCellAnchor>
    <xdr:from>
      <xdr:col>8</xdr:col>
      <xdr:colOff>552450</xdr:colOff>
      <xdr:row>14</xdr:row>
      <xdr:rowOff>104775</xdr:rowOff>
    </xdr:from>
    <xdr:to>
      <xdr:col>11</xdr:col>
      <xdr:colOff>95250</xdr:colOff>
      <xdr:row>19</xdr:row>
      <xdr:rowOff>0</xdr:rowOff>
    </xdr:to>
    <xdr:sp macro="" textlink="">
      <xdr:nvSpPr>
        <xdr:cNvPr id="1071877" name="Elipse 16">
          <a:hlinkClick xmlns:r="http://schemas.openxmlformats.org/officeDocument/2006/relationships" r:id="rId10"/>
        </xdr:cNvPr>
        <xdr:cNvSpPr>
          <a:spLocks noChangeArrowheads="1"/>
        </xdr:cNvSpPr>
      </xdr:nvSpPr>
      <xdr:spPr bwMode="auto">
        <a:xfrm>
          <a:off x="6648450" y="3000375"/>
          <a:ext cx="1828800" cy="704850"/>
        </a:xfrm>
        <a:prstGeom prst="ellipse">
          <a:avLst/>
        </a:prstGeom>
        <a:gradFill rotWithShape="1">
          <a:gsLst>
            <a:gs pos="0">
              <a:srgbClr val="9CC746"/>
            </a:gs>
            <a:gs pos="20000">
              <a:srgbClr val="9BC348"/>
            </a:gs>
            <a:gs pos="100000">
              <a:srgbClr val="769535"/>
            </a:gs>
          </a:gsLst>
          <a:lin ang="5400000"/>
        </a:gradFill>
        <a:ln>
          <a:noFill/>
        </a:ln>
        <a:effectLst>
          <a:outerShdw blurRad="40000" dist="23000" dir="5400000" rotWithShape="0">
            <a:srgbClr val="808080">
              <a:alpha val="34998"/>
            </a:srgbClr>
          </a:outerShdw>
        </a:effectLst>
        <a:extLst>
          <a:ext uri="{91240B29-F687-4F45-9708-019B960494DF}">
            <a14:hiddenLine xmlns:a14="http://schemas.microsoft.com/office/drawing/2010/main" xmlns="" w="9525">
              <a:solidFill>
                <a:srgbClr val="000000"/>
              </a:solidFill>
              <a:round/>
              <a:headEnd/>
              <a:tailEnd/>
            </a14:hiddenLine>
          </a:ext>
        </a:extLst>
      </xdr:spPr>
      <xdr:txBody>
        <a:bodyPr vertOverflow="clip" wrap="square" lIns="18288" tIns="0" rIns="0" bIns="0" anchor="ctr" upright="1"/>
        <a:lstStyle/>
        <a:p>
          <a:pPr algn="ctr" rtl="0">
            <a:defRPr sz="1000"/>
          </a:pPr>
          <a:r>
            <a:rPr lang="pt-BR" sz="1050" b="1" i="0" u="none" strike="noStrike" baseline="0">
              <a:solidFill>
                <a:srgbClr val="FFFFFF"/>
              </a:solidFill>
              <a:latin typeface="Calibri"/>
            </a:rPr>
            <a:t>PAINEL DE GESTÃO  </a:t>
          </a:r>
        </a:p>
        <a:p>
          <a:pPr algn="ctr" rtl="0">
            <a:defRPr sz="1000"/>
          </a:pPr>
          <a:r>
            <a:rPr lang="pt-BR" sz="1050" b="1" i="0" u="none" strike="noStrike" baseline="0">
              <a:solidFill>
                <a:srgbClr val="FFFFFF"/>
              </a:solidFill>
              <a:latin typeface="Calibri"/>
            </a:rPr>
            <a:t>ANO 4</a:t>
          </a:r>
        </a:p>
      </xdr:txBody>
    </xdr:sp>
    <xdr:clientData/>
  </xdr:twoCellAnchor>
  <xdr:twoCellAnchor>
    <xdr:from>
      <xdr:col>8</xdr:col>
      <xdr:colOff>466725</xdr:colOff>
      <xdr:row>9</xdr:row>
      <xdr:rowOff>85725</xdr:rowOff>
    </xdr:from>
    <xdr:to>
      <xdr:col>11</xdr:col>
      <xdr:colOff>142875</xdr:colOff>
      <xdr:row>14</xdr:row>
      <xdr:rowOff>19050</xdr:rowOff>
    </xdr:to>
    <xdr:sp macro="" textlink="">
      <xdr:nvSpPr>
        <xdr:cNvPr id="1071878" name="Retângulo de cantos arredondados 17">
          <a:hlinkClick xmlns:r="http://schemas.openxmlformats.org/officeDocument/2006/relationships" r:id="rId11"/>
        </xdr:cNvPr>
        <xdr:cNvSpPr>
          <a:spLocks noChangeArrowheads="1"/>
        </xdr:cNvSpPr>
      </xdr:nvSpPr>
      <xdr:spPr bwMode="auto">
        <a:xfrm>
          <a:off x="6562725" y="2171700"/>
          <a:ext cx="1962150" cy="742950"/>
        </a:xfrm>
        <a:prstGeom prst="roundRect">
          <a:avLst>
            <a:gd name="adj" fmla="val 16667"/>
          </a:avLst>
        </a:prstGeom>
        <a:solidFill>
          <a:srgbClr val="215968"/>
        </a:solidFill>
        <a:ln>
          <a:noFill/>
        </a:ln>
        <a:effectLst>
          <a:outerShdw blurRad="40000" dist="23000" dir="5400000" rotWithShape="0">
            <a:srgbClr val="808080">
              <a:alpha val="34998"/>
            </a:srgbClr>
          </a:outerShdw>
        </a:effectLst>
        <a:extLst>
          <a:ext uri="{91240B29-F687-4F45-9708-019B960494DF}">
            <a14:hiddenLine xmlns:a14="http://schemas.microsoft.com/office/drawing/2010/main" xmlns="" w="9525">
              <a:solidFill>
                <a:srgbClr val="000000"/>
              </a:solidFill>
              <a:round/>
              <a:headEnd/>
              <a:tailEnd/>
            </a14:hiddenLine>
          </a:ext>
        </a:extLst>
      </xdr:spPr>
      <xdr:txBody>
        <a:bodyPr vertOverflow="clip" wrap="square" lIns="18288" tIns="0" rIns="0" bIns="0" anchor="ctr" upright="1"/>
        <a:lstStyle/>
        <a:p>
          <a:pPr algn="ctr" rtl="0">
            <a:defRPr sz="1000"/>
          </a:pPr>
          <a:r>
            <a:rPr lang="pt-BR" sz="1400" b="1" i="0" u="none" strike="noStrike" baseline="0">
              <a:solidFill>
                <a:srgbClr val="FFFFFF"/>
              </a:solidFill>
              <a:latin typeface="Calibri"/>
            </a:rPr>
            <a:t>MATRIZ DE MONITORIA ANO  4</a:t>
          </a:r>
        </a:p>
      </xdr:txBody>
    </xdr:sp>
    <xdr:clientData/>
  </xdr:twoCellAnchor>
  <xdr:twoCellAnchor>
    <xdr:from>
      <xdr:col>11</xdr:col>
      <xdr:colOff>447675</xdr:colOff>
      <xdr:row>14</xdr:row>
      <xdr:rowOff>114300</xdr:rowOff>
    </xdr:from>
    <xdr:to>
      <xdr:col>13</xdr:col>
      <xdr:colOff>752475</xdr:colOff>
      <xdr:row>19</xdr:row>
      <xdr:rowOff>9525</xdr:rowOff>
    </xdr:to>
    <xdr:sp macro="" textlink="">
      <xdr:nvSpPr>
        <xdr:cNvPr id="1071879" name="Elipse 18">
          <a:hlinkClick xmlns:r="http://schemas.openxmlformats.org/officeDocument/2006/relationships" r:id="rId12"/>
        </xdr:cNvPr>
        <xdr:cNvSpPr>
          <a:spLocks noChangeArrowheads="1"/>
        </xdr:cNvSpPr>
      </xdr:nvSpPr>
      <xdr:spPr bwMode="auto">
        <a:xfrm>
          <a:off x="8829675" y="3009900"/>
          <a:ext cx="1828800" cy="704850"/>
        </a:xfrm>
        <a:prstGeom prst="ellipse">
          <a:avLst/>
        </a:prstGeom>
        <a:gradFill rotWithShape="1">
          <a:gsLst>
            <a:gs pos="0">
              <a:srgbClr val="9CC746"/>
            </a:gs>
            <a:gs pos="20000">
              <a:srgbClr val="9BC348"/>
            </a:gs>
            <a:gs pos="100000">
              <a:srgbClr val="769535"/>
            </a:gs>
          </a:gsLst>
          <a:lin ang="5400000"/>
        </a:gradFill>
        <a:ln>
          <a:noFill/>
        </a:ln>
        <a:effectLst>
          <a:outerShdw blurRad="40000" dist="23000" dir="5400000" rotWithShape="0">
            <a:srgbClr val="808080">
              <a:alpha val="34998"/>
            </a:srgbClr>
          </a:outerShdw>
        </a:effectLst>
        <a:extLst>
          <a:ext uri="{91240B29-F687-4F45-9708-019B960494DF}">
            <a14:hiddenLine xmlns:a14="http://schemas.microsoft.com/office/drawing/2010/main" xmlns="" w="9525">
              <a:solidFill>
                <a:srgbClr val="000000"/>
              </a:solidFill>
              <a:round/>
              <a:headEnd/>
              <a:tailEnd/>
            </a14:hiddenLine>
          </a:ext>
        </a:extLst>
      </xdr:spPr>
      <xdr:txBody>
        <a:bodyPr vertOverflow="clip" wrap="square" lIns="18288" tIns="0" rIns="0" bIns="0" anchor="ctr" upright="1"/>
        <a:lstStyle/>
        <a:p>
          <a:pPr algn="ctr" rtl="0">
            <a:defRPr sz="1000"/>
          </a:pPr>
          <a:r>
            <a:rPr lang="pt-BR" sz="1050" b="1" i="0" u="none" strike="noStrike" baseline="0">
              <a:solidFill>
                <a:srgbClr val="FFFFFF"/>
              </a:solidFill>
              <a:latin typeface="Calibri"/>
            </a:rPr>
            <a:t>PAINEL DE GESTÃO  </a:t>
          </a:r>
        </a:p>
        <a:p>
          <a:pPr algn="ctr" rtl="0">
            <a:defRPr sz="1000"/>
          </a:pPr>
          <a:r>
            <a:rPr lang="pt-BR" sz="1050" b="1" i="0" u="none" strike="noStrike" baseline="0">
              <a:solidFill>
                <a:srgbClr val="FFFFFF"/>
              </a:solidFill>
              <a:latin typeface="Calibri"/>
            </a:rPr>
            <a:t>ANO 5</a:t>
          </a:r>
        </a:p>
      </xdr:txBody>
    </xdr:sp>
    <xdr:clientData/>
  </xdr:twoCellAnchor>
  <xdr:twoCellAnchor>
    <xdr:from>
      <xdr:col>11</xdr:col>
      <xdr:colOff>371475</xdr:colOff>
      <xdr:row>9</xdr:row>
      <xdr:rowOff>95250</xdr:rowOff>
    </xdr:from>
    <xdr:to>
      <xdr:col>14</xdr:col>
      <xdr:colOff>38100</xdr:colOff>
      <xdr:row>14</xdr:row>
      <xdr:rowOff>38100</xdr:rowOff>
    </xdr:to>
    <xdr:sp macro="" textlink="">
      <xdr:nvSpPr>
        <xdr:cNvPr id="1071880" name="Retângulo de cantos arredondados 19">
          <a:hlinkClick xmlns:r="http://schemas.openxmlformats.org/officeDocument/2006/relationships" r:id="rId13"/>
        </xdr:cNvPr>
        <xdr:cNvSpPr>
          <a:spLocks noChangeArrowheads="1"/>
        </xdr:cNvSpPr>
      </xdr:nvSpPr>
      <xdr:spPr bwMode="auto">
        <a:xfrm>
          <a:off x="8753475" y="2181225"/>
          <a:ext cx="1952625" cy="752475"/>
        </a:xfrm>
        <a:prstGeom prst="roundRect">
          <a:avLst>
            <a:gd name="adj" fmla="val 16667"/>
          </a:avLst>
        </a:prstGeom>
        <a:solidFill>
          <a:srgbClr val="215968"/>
        </a:solidFill>
        <a:ln>
          <a:noFill/>
        </a:ln>
        <a:effectLst>
          <a:outerShdw blurRad="40000" dist="23000" dir="5400000" rotWithShape="0">
            <a:srgbClr val="808080">
              <a:alpha val="34998"/>
            </a:srgbClr>
          </a:outerShdw>
        </a:effectLst>
        <a:extLst>
          <a:ext uri="{91240B29-F687-4F45-9708-019B960494DF}">
            <a14:hiddenLine xmlns:a14="http://schemas.microsoft.com/office/drawing/2010/main" xmlns="" w="9525">
              <a:solidFill>
                <a:srgbClr val="000000"/>
              </a:solidFill>
              <a:round/>
              <a:headEnd/>
              <a:tailEnd/>
            </a14:hiddenLine>
          </a:ext>
        </a:extLst>
      </xdr:spPr>
      <xdr:txBody>
        <a:bodyPr vertOverflow="clip" wrap="square" lIns="18288" tIns="0" rIns="0" bIns="0" anchor="ctr" upright="1"/>
        <a:lstStyle/>
        <a:p>
          <a:pPr algn="ctr" rtl="0">
            <a:defRPr sz="1000"/>
          </a:pPr>
          <a:r>
            <a:rPr lang="pt-BR" sz="1400" b="1" i="0" u="none" strike="noStrike" baseline="0">
              <a:solidFill>
                <a:srgbClr val="FFFFFF"/>
              </a:solidFill>
              <a:latin typeface="Calibri"/>
            </a:rPr>
            <a:t>MATRIZ DE MONITORIA ANO  5</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247650</xdr:colOff>
      <xdr:row>12</xdr:row>
      <xdr:rowOff>114300</xdr:rowOff>
    </xdr:from>
    <xdr:to>
      <xdr:col>15</xdr:col>
      <xdr:colOff>133350</xdr:colOff>
      <xdr:row>27</xdr:row>
      <xdr:rowOff>28575</xdr:rowOff>
    </xdr:to>
    <xdr:graphicFrame macro="">
      <xdr:nvGraphicFramePr>
        <xdr:cNvPr id="527625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491890</xdr:colOff>
      <xdr:row>12</xdr:row>
      <xdr:rowOff>169408</xdr:rowOff>
    </xdr:from>
    <xdr:to>
      <xdr:col>14</xdr:col>
      <xdr:colOff>576937</xdr:colOff>
      <xdr:row>13</xdr:row>
      <xdr:rowOff>361354</xdr:rowOff>
    </xdr:to>
    <xdr:sp macro="" textlink="">
      <xdr:nvSpPr>
        <xdr:cNvPr id="3" name="CaixaDeTexto 2"/>
        <xdr:cNvSpPr txBox="1"/>
      </xdr:nvSpPr>
      <xdr:spPr>
        <a:xfrm>
          <a:off x="9149057" y="2571825"/>
          <a:ext cx="1863047" cy="9221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9</xdr:col>
      <xdr:colOff>352425</xdr:colOff>
      <xdr:row>29</xdr:row>
      <xdr:rowOff>28575</xdr:rowOff>
    </xdr:from>
    <xdr:to>
      <xdr:col>18</xdr:col>
      <xdr:colOff>114300</xdr:colOff>
      <xdr:row>40</xdr:row>
      <xdr:rowOff>28575</xdr:rowOff>
    </xdr:to>
    <xdr:graphicFrame macro="">
      <xdr:nvGraphicFramePr>
        <xdr:cNvPr id="527625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219075</xdr:colOff>
      <xdr:row>3</xdr:row>
      <xdr:rowOff>133350</xdr:rowOff>
    </xdr:from>
    <xdr:to>
      <xdr:col>18</xdr:col>
      <xdr:colOff>476250</xdr:colOff>
      <xdr:row>6</xdr:row>
      <xdr:rowOff>9525</xdr:rowOff>
    </xdr:to>
    <xdr:sp macro="" textlink="">
      <xdr:nvSpPr>
        <xdr:cNvPr id="17109" name="Retângulo de cantos arredondados 6">
          <a:hlinkClick xmlns:r="http://schemas.openxmlformats.org/officeDocument/2006/relationships" r:id="rId3"/>
        </xdr:cNvPr>
        <xdr:cNvSpPr>
          <a:spLocks noChangeArrowheads="1"/>
        </xdr:cNvSpPr>
      </xdr:nvSpPr>
      <xdr:spPr bwMode="auto">
        <a:xfrm>
          <a:off x="11820525" y="571500"/>
          <a:ext cx="1438275" cy="600075"/>
        </a:xfrm>
        <a:prstGeom prst="roundRect">
          <a:avLst>
            <a:gd name="adj" fmla="val 16667"/>
          </a:avLst>
        </a:prstGeom>
        <a:gradFill rotWithShape="1">
          <a:gsLst>
            <a:gs pos="0">
              <a:srgbClr val="CE3B37"/>
            </a:gs>
            <a:gs pos="20000">
              <a:srgbClr val="CB3D3A"/>
            </a:gs>
            <a:gs pos="100000">
              <a:srgbClr val="9B2D2A"/>
            </a:gs>
          </a:gsLst>
          <a:lin ang="5400000"/>
        </a:gradFill>
        <a:ln>
          <a:noFill/>
        </a:ln>
        <a:effectLst>
          <a:outerShdw blurRad="40000" dist="23000" dir="5400000" rotWithShape="0">
            <a:srgbClr val="808080">
              <a:alpha val="34998"/>
            </a:srgbClr>
          </a:outerShdw>
        </a:effectLst>
        <a:extLst>
          <a:ext uri="{91240B29-F687-4F45-9708-019B960494DF}">
            <a14:hiddenLine xmlns:a14="http://schemas.microsoft.com/office/drawing/2010/main" xmlns="" w="9525">
              <a:solidFill>
                <a:srgbClr val="000000"/>
              </a:solidFill>
              <a:round/>
              <a:headEnd/>
              <a:tailEnd/>
            </a14:hiddenLine>
          </a:ext>
        </a:extLst>
      </xdr:spPr>
      <xdr:txBody>
        <a:bodyPr vertOverflow="clip" wrap="square" lIns="27432" tIns="18288" rIns="27432" bIns="18288" anchor="ctr" upright="1"/>
        <a:lstStyle/>
        <a:p>
          <a:pPr algn="ctr" rtl="0">
            <a:defRPr sz="1000"/>
          </a:pPr>
          <a:r>
            <a:rPr lang="pt-BR" sz="1050" b="1" i="0" u="none" strike="noStrike" baseline="0">
              <a:solidFill>
                <a:srgbClr val="FFFFFF"/>
              </a:solidFill>
              <a:latin typeface="Calibri"/>
            </a:rPr>
            <a:t>CLIQUE AQUI PAR A  VOLTAR AO SUMÁRIO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187325</xdr:colOff>
      <xdr:row>6</xdr:row>
      <xdr:rowOff>101600</xdr:rowOff>
    </xdr:from>
    <xdr:to>
      <xdr:col>11</xdr:col>
      <xdr:colOff>318148</xdr:colOff>
      <xdr:row>19</xdr:row>
      <xdr:rowOff>80638</xdr:rowOff>
    </xdr:to>
    <xdr:sp macro="" textlink="">
      <xdr:nvSpPr>
        <xdr:cNvPr id="10" name="Retângulo de cantos arredondados 9"/>
        <xdr:cNvSpPr/>
      </xdr:nvSpPr>
      <xdr:spPr>
        <a:xfrm>
          <a:off x="190500" y="12115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1) Preencha o cabeçalho do Painel inserindo o título e o objetivo geral do PAN.</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151765</xdr:colOff>
      <xdr:row>1</xdr:row>
      <xdr:rowOff>68580</xdr:rowOff>
    </xdr:from>
    <xdr:to>
      <xdr:col>11</xdr:col>
      <xdr:colOff>344255</xdr:colOff>
      <xdr:row>2</xdr:row>
      <xdr:rowOff>181809</xdr:rowOff>
    </xdr:to>
    <xdr:sp macro="" textlink="">
      <xdr:nvSpPr>
        <xdr:cNvPr id="11" name="Retângulo 10"/>
        <xdr:cNvSpPr/>
      </xdr:nvSpPr>
      <xdr:spPr>
        <a:xfrm>
          <a:off x="167640" y="251460"/>
          <a:ext cx="6888480" cy="28956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ctr" rtl="0">
            <a:defRPr sz="1000"/>
          </a:pPr>
          <a:r>
            <a:rPr lang="pt-BR" sz="1400" b="1" i="0" u="none" strike="noStrike" baseline="0">
              <a:solidFill>
                <a:srgbClr val="90713A"/>
              </a:solidFill>
              <a:latin typeface="Calibri"/>
            </a:rPr>
            <a:t>TUTORIAL </a:t>
          </a:r>
        </a:p>
      </xdr:txBody>
    </xdr:sp>
    <xdr:clientData/>
  </xdr:twoCellAnchor>
  <xdr:twoCellAnchor editAs="oneCell">
    <xdr:from>
      <xdr:col>1</xdr:col>
      <xdr:colOff>333375</xdr:colOff>
      <xdr:row>8</xdr:row>
      <xdr:rowOff>95250</xdr:rowOff>
    </xdr:from>
    <xdr:to>
      <xdr:col>9</xdr:col>
      <xdr:colOff>333375</xdr:colOff>
      <xdr:row>18</xdr:row>
      <xdr:rowOff>85725</xdr:rowOff>
    </xdr:to>
    <xdr:pic>
      <xdr:nvPicPr>
        <xdr:cNvPr id="6313445" name="Imagem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l="1932" t="27274" r="7153" b="12579"/>
        <a:stretch>
          <a:fillRect/>
        </a:stretch>
      </xdr:blipFill>
      <xdr:spPr bwMode="auto">
        <a:xfrm>
          <a:off x="923925" y="1619250"/>
          <a:ext cx="4724400" cy="18954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314325</xdr:colOff>
      <xdr:row>8</xdr:row>
      <xdr:rowOff>104775</xdr:rowOff>
    </xdr:from>
    <xdr:to>
      <xdr:col>1</xdr:col>
      <xdr:colOff>104775</xdr:colOff>
      <xdr:row>10</xdr:row>
      <xdr:rowOff>0</xdr:rowOff>
    </xdr:to>
    <xdr:sp macro="" textlink="">
      <xdr:nvSpPr>
        <xdr:cNvPr id="6313446" name="Seta para a direita 12"/>
        <xdr:cNvSpPr>
          <a:spLocks/>
        </xdr:cNvSpPr>
      </xdr:nvSpPr>
      <xdr:spPr bwMode="auto">
        <a:xfrm>
          <a:off x="314325" y="1628775"/>
          <a:ext cx="381000" cy="276225"/>
        </a:xfrm>
        <a:prstGeom prst="rightArrow">
          <a:avLst>
            <a:gd name="adj1" fmla="val 50000"/>
            <a:gd name="adj2" fmla="val 45428"/>
          </a:avLst>
        </a:prstGeom>
        <a:noFill/>
        <a:ln w="25400">
          <a:solidFill>
            <a:srgbClr val="FF0000"/>
          </a:solidFill>
          <a:miter lim="800000"/>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0</xdr:col>
      <xdr:colOff>151765</xdr:colOff>
      <xdr:row>3</xdr:row>
      <xdr:rowOff>38100</xdr:rowOff>
    </xdr:from>
    <xdr:to>
      <xdr:col>11</xdr:col>
      <xdr:colOff>351818</xdr:colOff>
      <xdr:row>5</xdr:row>
      <xdr:rowOff>146573</xdr:rowOff>
    </xdr:to>
    <xdr:sp macro="" textlink="">
      <xdr:nvSpPr>
        <xdr:cNvPr id="13" name="Retângulo 12"/>
        <xdr:cNvSpPr/>
      </xdr:nvSpPr>
      <xdr:spPr>
        <a:xfrm>
          <a:off x="167640" y="586740"/>
          <a:ext cx="6896100" cy="46482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rtl="0">
            <a:defRPr sz="1000"/>
          </a:pPr>
          <a:r>
            <a:rPr lang="pt-BR" sz="1100" b="0" i="0" u="none" strike="noStrike" baseline="0">
              <a:solidFill>
                <a:srgbClr val="90713A"/>
              </a:solidFill>
              <a:latin typeface="Calibri"/>
            </a:rPr>
            <a:t>A sequência de imagens a seguir indica como o preenchimento da matriz de monitoria deve ser feito em 4 passos. </a:t>
          </a:r>
        </a:p>
      </xdr:txBody>
    </xdr:sp>
    <xdr:clientData/>
  </xdr:twoCellAnchor>
  <xdr:twoCellAnchor>
    <xdr:from>
      <xdr:col>0</xdr:col>
      <xdr:colOff>189230</xdr:colOff>
      <xdr:row>20</xdr:row>
      <xdr:rowOff>17780</xdr:rowOff>
    </xdr:from>
    <xdr:to>
      <xdr:col>11</xdr:col>
      <xdr:colOff>320032</xdr:colOff>
      <xdr:row>33</xdr:row>
      <xdr:rowOff>9</xdr:rowOff>
    </xdr:to>
    <xdr:sp macro="" textlink="">
      <xdr:nvSpPr>
        <xdr:cNvPr id="15" name="Retângulo de cantos arredondados 14"/>
        <xdr:cNvSpPr/>
      </xdr:nvSpPr>
      <xdr:spPr>
        <a:xfrm>
          <a:off x="182880" y="36880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t-BR" sz="1100">
              <a:solidFill>
                <a:sysClr val="windowText" lastClr="000000"/>
              </a:solidFill>
              <a:effectLst/>
              <a:latin typeface="+mn-lt"/>
              <a:ea typeface="+mn-ea"/>
              <a:cs typeface="+mn-cs"/>
            </a:rPr>
            <a:t>2) Insira as informações do planejamento de todas as ações. As informações devem ser extraídas da matriz do plano de ação elaborada a partir da oficina de planejamento do PAN. </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1</xdr:col>
      <xdr:colOff>352425</xdr:colOff>
      <xdr:row>22</xdr:row>
      <xdr:rowOff>104775</xdr:rowOff>
    </xdr:from>
    <xdr:to>
      <xdr:col>9</xdr:col>
      <xdr:colOff>390525</xdr:colOff>
      <xdr:row>32</xdr:row>
      <xdr:rowOff>104775</xdr:rowOff>
    </xdr:to>
    <xdr:pic>
      <xdr:nvPicPr>
        <xdr:cNvPr id="6313449" name="Imagem 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l="1768" t="27255" r="6619" b="12447"/>
        <a:stretch>
          <a:fillRect/>
        </a:stretch>
      </xdr:blipFill>
      <xdr:spPr bwMode="auto">
        <a:xfrm>
          <a:off x="942975" y="4295775"/>
          <a:ext cx="4762500" cy="1905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333375</xdr:colOff>
      <xdr:row>23</xdr:row>
      <xdr:rowOff>57150</xdr:rowOff>
    </xdr:from>
    <xdr:to>
      <xdr:col>1</xdr:col>
      <xdr:colOff>114300</xdr:colOff>
      <xdr:row>24</xdr:row>
      <xdr:rowOff>123825</xdr:rowOff>
    </xdr:to>
    <xdr:sp macro="" textlink="">
      <xdr:nvSpPr>
        <xdr:cNvPr id="6313450" name="Seta para a direita 5"/>
        <xdr:cNvSpPr>
          <a:spLocks/>
        </xdr:cNvSpPr>
      </xdr:nvSpPr>
      <xdr:spPr bwMode="auto">
        <a:xfrm>
          <a:off x="333375" y="4438650"/>
          <a:ext cx="371475" cy="257175"/>
        </a:xfrm>
        <a:prstGeom prst="rightArrow">
          <a:avLst>
            <a:gd name="adj1" fmla="val 50000"/>
            <a:gd name="adj2" fmla="val 46256"/>
          </a:avLst>
        </a:prstGeom>
        <a:noFill/>
        <a:ln w="25400">
          <a:solidFill>
            <a:srgbClr val="FF0000"/>
          </a:solidFill>
          <a:miter lim="800000"/>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0</xdr:col>
      <xdr:colOff>194048</xdr:colOff>
      <xdr:row>33</xdr:row>
      <xdr:rowOff>185643</xdr:rowOff>
    </xdr:from>
    <xdr:to>
      <xdr:col>15</xdr:col>
      <xdr:colOff>409216</xdr:colOff>
      <xdr:row>95</xdr:row>
      <xdr:rowOff>164736</xdr:rowOff>
    </xdr:to>
    <xdr:sp macro="" textlink="">
      <xdr:nvSpPr>
        <xdr:cNvPr id="18" name="Retângulo de cantos arredondados 17"/>
        <xdr:cNvSpPr/>
      </xdr:nvSpPr>
      <xdr:spPr>
        <a:xfrm>
          <a:off x="197223" y="6454587"/>
          <a:ext cx="9280712" cy="11766178"/>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3)</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situação atual das açoes. O painel de cores abaixo indica os tipos de situação do andamento das ações. Os demais campos são relativos à descrição do andamento da ação.</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215153</xdr:colOff>
      <xdr:row>97</xdr:row>
      <xdr:rowOff>6742</xdr:rowOff>
    </xdr:from>
    <xdr:to>
      <xdr:col>11</xdr:col>
      <xdr:colOff>238867</xdr:colOff>
      <xdr:row>113</xdr:row>
      <xdr:rowOff>140327</xdr:rowOff>
    </xdr:to>
    <xdr:sp macro="" textlink="">
      <xdr:nvSpPr>
        <xdr:cNvPr id="23" name="Retângulo de cantos arredondados 22"/>
        <xdr:cNvSpPr/>
      </xdr:nvSpPr>
      <xdr:spPr>
        <a:xfrm>
          <a:off x="215153" y="18462830"/>
          <a:ext cx="6671982" cy="318471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4)</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reprogramação da ação, caso exista.Informe</a:t>
          </a:r>
          <a:r>
            <a:rPr lang="pt-BR" sz="1100" baseline="0">
              <a:solidFill>
                <a:sysClr val="windowText" lastClr="000000"/>
              </a:solidFill>
              <a:effectLst/>
              <a:latin typeface="+mn-lt"/>
              <a:ea typeface="+mn-ea"/>
              <a:cs typeface="+mn-cs"/>
            </a:rPr>
            <a:t> se a ação foi excluída ou agrupada.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390525</xdr:colOff>
      <xdr:row>99</xdr:row>
      <xdr:rowOff>152400</xdr:rowOff>
    </xdr:from>
    <xdr:to>
      <xdr:col>1</xdr:col>
      <xdr:colOff>180975</xdr:colOff>
      <xdr:row>101</xdr:row>
      <xdr:rowOff>57150</xdr:rowOff>
    </xdr:to>
    <xdr:sp macro="" textlink="">
      <xdr:nvSpPr>
        <xdr:cNvPr id="6313453" name="Seta para a direita 21"/>
        <xdr:cNvSpPr>
          <a:spLocks/>
        </xdr:cNvSpPr>
      </xdr:nvSpPr>
      <xdr:spPr bwMode="auto">
        <a:xfrm>
          <a:off x="390525" y="19002375"/>
          <a:ext cx="381000" cy="285750"/>
        </a:xfrm>
        <a:prstGeom prst="rightArrow">
          <a:avLst>
            <a:gd name="adj1" fmla="val 50000"/>
            <a:gd name="adj2" fmla="val 47549"/>
          </a:avLst>
        </a:prstGeom>
        <a:noFill/>
        <a:ln w="25400">
          <a:solidFill>
            <a:srgbClr val="FF0000"/>
          </a:solidFill>
          <a:miter lim="800000"/>
          <a:headEnd/>
          <a:tailEnd/>
        </a:ln>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1</xdr:col>
      <xdr:colOff>447675</xdr:colOff>
      <xdr:row>99</xdr:row>
      <xdr:rowOff>38100</xdr:rowOff>
    </xdr:from>
    <xdr:to>
      <xdr:col>9</xdr:col>
      <xdr:colOff>438150</xdr:colOff>
      <xdr:row>104</xdr:row>
      <xdr:rowOff>180975</xdr:rowOff>
    </xdr:to>
    <xdr:pic>
      <xdr:nvPicPr>
        <xdr:cNvPr id="6313454" name="Imagem 18"/>
        <xdr:cNvPicPr>
          <a:picLocks noChangeAspect="1"/>
        </xdr:cNvPicPr>
      </xdr:nvPicPr>
      <xdr:blipFill>
        <a:blip xmlns:r="http://schemas.openxmlformats.org/officeDocument/2006/relationships" r:embed="rId3">
          <a:extLst>
            <a:ext uri="{28A0092B-C50C-407E-A947-70E740481C1C}">
              <a14:useLocalDpi xmlns:a14="http://schemas.microsoft.com/office/drawing/2010/main" xmlns="" val="0"/>
            </a:ext>
          </a:extLst>
        </a:blip>
        <a:srcRect l="34662" t="35849" r="7829" b="42233"/>
        <a:stretch>
          <a:fillRect/>
        </a:stretch>
      </xdr:blipFill>
      <xdr:spPr bwMode="auto">
        <a:xfrm>
          <a:off x="1038225" y="18888075"/>
          <a:ext cx="4714875" cy="10953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12</xdr:col>
      <xdr:colOff>190500</xdr:colOff>
      <xdr:row>1</xdr:row>
      <xdr:rowOff>133350</xdr:rowOff>
    </xdr:from>
    <xdr:to>
      <xdr:col>14</xdr:col>
      <xdr:colOff>447675</xdr:colOff>
      <xdr:row>5</xdr:row>
      <xdr:rowOff>28575</xdr:rowOff>
    </xdr:to>
    <xdr:sp macro="" textlink="">
      <xdr:nvSpPr>
        <xdr:cNvPr id="1055505" name="Retângulo de cantos arredondados 1">
          <a:hlinkClick xmlns:r="http://schemas.openxmlformats.org/officeDocument/2006/relationships" r:id="rId4"/>
        </xdr:cNvPr>
        <xdr:cNvSpPr>
          <a:spLocks noChangeArrowheads="1"/>
        </xdr:cNvSpPr>
      </xdr:nvSpPr>
      <xdr:spPr bwMode="auto">
        <a:xfrm>
          <a:off x="7277100" y="323850"/>
          <a:ext cx="1438275" cy="657225"/>
        </a:xfrm>
        <a:prstGeom prst="roundRect">
          <a:avLst>
            <a:gd name="adj" fmla="val 16667"/>
          </a:avLst>
        </a:prstGeom>
        <a:gradFill rotWithShape="1">
          <a:gsLst>
            <a:gs pos="0">
              <a:srgbClr val="CE3B37"/>
            </a:gs>
            <a:gs pos="20000">
              <a:srgbClr val="CB3D3A"/>
            </a:gs>
            <a:gs pos="100000">
              <a:srgbClr val="9B2D2A"/>
            </a:gs>
          </a:gsLst>
          <a:lin ang="5400000"/>
        </a:gradFill>
        <a:ln>
          <a:noFill/>
        </a:ln>
        <a:effectLst>
          <a:outerShdw blurRad="40000" dist="23000" dir="5400000" rotWithShape="0">
            <a:srgbClr val="808080">
              <a:alpha val="34998"/>
            </a:srgbClr>
          </a:outerShdw>
        </a:effectLst>
        <a:extLst>
          <a:ext uri="{91240B29-F687-4F45-9708-019B960494DF}">
            <a14:hiddenLine xmlns:a14="http://schemas.microsoft.com/office/drawing/2010/main" xmlns="" w="9525">
              <a:solidFill>
                <a:srgbClr val="000000"/>
              </a:solidFill>
              <a:round/>
              <a:headEnd/>
              <a:tailEnd/>
            </a14:hiddenLine>
          </a:ext>
        </a:extLst>
      </xdr:spPr>
      <xdr:txBody>
        <a:bodyPr vertOverflow="clip" wrap="square" lIns="27432" tIns="18288" rIns="27432" bIns="18288" anchor="ctr" upright="1"/>
        <a:lstStyle/>
        <a:p>
          <a:pPr algn="ctr" rtl="0">
            <a:defRPr sz="1000"/>
          </a:pPr>
          <a:r>
            <a:rPr lang="pt-BR" sz="1050" b="1" i="0" u="none" strike="noStrike" baseline="0">
              <a:solidFill>
                <a:srgbClr val="FFFFFF"/>
              </a:solidFill>
              <a:latin typeface="Calibri"/>
            </a:rPr>
            <a:t>CLIQUE AQUI PAR A  VOLTAR AO SUMÁRIO</a:t>
          </a:r>
        </a:p>
      </xdr:txBody>
    </xdr:sp>
    <xdr:clientData/>
  </xdr:twoCellAnchor>
  <xdr:twoCellAnchor>
    <xdr:from>
      <xdr:col>0</xdr:col>
      <xdr:colOff>203013</xdr:colOff>
      <xdr:row>115</xdr:row>
      <xdr:rowOff>90226</xdr:rowOff>
    </xdr:from>
    <xdr:to>
      <xdr:col>11</xdr:col>
      <xdr:colOff>220386</xdr:colOff>
      <xdr:row>118</xdr:row>
      <xdr:rowOff>160479</xdr:rowOff>
    </xdr:to>
    <xdr:sp macro="" textlink="">
      <xdr:nvSpPr>
        <xdr:cNvPr id="20" name="Retângulo de cantos arredondados 19"/>
        <xdr:cNvSpPr/>
      </xdr:nvSpPr>
      <xdr:spPr>
        <a:xfrm>
          <a:off x="206188" y="21965789"/>
          <a:ext cx="6671982" cy="65442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5)</a:t>
          </a:r>
          <a:r>
            <a:rPr lang="pt-BR" sz="1100" baseline="0">
              <a:solidFill>
                <a:sysClr val="windowText" lastClr="000000"/>
              </a:solidFill>
              <a:effectLst/>
              <a:latin typeface="+mn-lt"/>
              <a:ea typeface="+mn-ea"/>
              <a:cs typeface="+mn-cs"/>
            </a:rPr>
            <a:t> Concluído! </a:t>
          </a:r>
          <a:r>
            <a:rPr lang="pt-BR" sz="1100">
              <a:solidFill>
                <a:sysClr val="windowText" lastClr="000000"/>
              </a:solidFill>
              <a:effectLst/>
              <a:latin typeface="+mn-lt"/>
              <a:ea typeface="+mn-ea"/>
              <a:cs typeface="+mn-cs"/>
            </a:rPr>
            <a:t>Verifique agora</a:t>
          </a:r>
          <a:r>
            <a:rPr lang="pt-BR" sz="1100" baseline="0">
              <a:solidFill>
                <a:sysClr val="windowText" lastClr="000000"/>
              </a:solidFill>
              <a:effectLst/>
              <a:latin typeface="+mn-lt"/>
              <a:ea typeface="+mn-ea"/>
              <a:cs typeface="+mn-cs"/>
            </a:rPr>
            <a:t> o Painel de Gestão na aba seguinte, interpretando o andamento do PAN conforme indicado na Monitoria Anual. Para obter mais informações sobre o Painel de Gestão acesse o Guia.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2</xdr:col>
      <xdr:colOff>200025</xdr:colOff>
      <xdr:row>37</xdr:row>
      <xdr:rowOff>57150</xdr:rowOff>
    </xdr:from>
    <xdr:to>
      <xdr:col>14</xdr:col>
      <xdr:colOff>152400</xdr:colOff>
      <xdr:row>53</xdr:row>
      <xdr:rowOff>85725</xdr:rowOff>
    </xdr:to>
    <xdr:pic>
      <xdr:nvPicPr>
        <xdr:cNvPr id="6313457" name="Imagem 2"/>
        <xdr:cNvPicPr>
          <a:picLocks noChangeAspect="1"/>
        </xdr:cNvPicPr>
      </xdr:nvPicPr>
      <xdr:blipFill>
        <a:blip xmlns:r="http://schemas.openxmlformats.org/officeDocument/2006/relationships" r:embed="rId5">
          <a:extLst>
            <a:ext uri="{28A0092B-C50C-407E-A947-70E740481C1C}">
              <a14:useLocalDpi xmlns:a14="http://schemas.microsoft.com/office/drawing/2010/main" xmlns="" val="0"/>
            </a:ext>
          </a:extLst>
        </a:blip>
        <a:srcRect/>
        <a:stretch>
          <a:fillRect/>
        </a:stretch>
      </xdr:blipFill>
      <xdr:spPr bwMode="auto">
        <a:xfrm>
          <a:off x="1381125" y="7105650"/>
          <a:ext cx="7038975" cy="3067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1238250</xdr:colOff>
      <xdr:row>4</xdr:row>
      <xdr:rowOff>47625</xdr:rowOff>
    </xdr:from>
    <xdr:to>
      <xdr:col>26</xdr:col>
      <xdr:colOff>1438275</xdr:colOff>
      <xdr:row>6</xdr:row>
      <xdr:rowOff>133350</xdr:rowOff>
    </xdr:to>
    <xdr:sp macro="" textlink="">
      <xdr:nvSpPr>
        <xdr:cNvPr id="12409" name="Retângulo de cantos arredondados 1">
          <a:hlinkClick xmlns:r="http://schemas.openxmlformats.org/officeDocument/2006/relationships" r:id="rId1"/>
        </xdr:cNvPr>
        <xdr:cNvSpPr>
          <a:spLocks noChangeArrowheads="1"/>
        </xdr:cNvSpPr>
      </xdr:nvSpPr>
      <xdr:spPr bwMode="auto">
        <a:xfrm>
          <a:off x="45929550" y="685800"/>
          <a:ext cx="1447800" cy="1190625"/>
        </a:xfrm>
        <a:prstGeom prst="roundRect">
          <a:avLst>
            <a:gd name="adj" fmla="val 16667"/>
          </a:avLst>
        </a:prstGeom>
        <a:gradFill rotWithShape="1">
          <a:gsLst>
            <a:gs pos="0">
              <a:srgbClr val="CE3B37"/>
            </a:gs>
            <a:gs pos="20000">
              <a:srgbClr val="CB3D3A"/>
            </a:gs>
            <a:gs pos="100000">
              <a:srgbClr val="9B2D2A"/>
            </a:gs>
          </a:gsLst>
          <a:lin ang="5400000"/>
        </a:gradFill>
        <a:ln>
          <a:noFill/>
        </a:ln>
        <a:effectLst>
          <a:outerShdw blurRad="40000" dist="23000" dir="5400000" rotWithShape="0">
            <a:srgbClr val="808080">
              <a:alpha val="34998"/>
            </a:srgbClr>
          </a:outerShdw>
        </a:effectLst>
        <a:extLst>
          <a:ext uri="{91240B29-F687-4F45-9708-019B960494DF}">
            <a14:hiddenLine xmlns:a14="http://schemas.microsoft.com/office/drawing/2010/main" xmlns="" w="9525">
              <a:solidFill>
                <a:srgbClr val="000000"/>
              </a:solidFill>
              <a:round/>
              <a:headEnd/>
              <a:tailEnd/>
            </a14:hiddenLine>
          </a:ext>
        </a:extLst>
      </xdr:spPr>
      <xdr:txBody>
        <a:bodyPr vertOverflow="clip" wrap="square" lIns="27432" tIns="22860" rIns="27432" bIns="22860" anchor="ctr" upright="1"/>
        <a:lstStyle/>
        <a:p>
          <a:pPr algn="ctr" rtl="0">
            <a:defRPr sz="1000"/>
          </a:pPr>
          <a:r>
            <a:rPr lang="pt-BR" sz="1050" b="1" i="0" u="none" strike="noStrike" baseline="0">
              <a:solidFill>
                <a:srgbClr val="FFFFFF"/>
              </a:solidFill>
              <a:latin typeface="Calibri"/>
            </a:rPr>
            <a:t>CLIQUE AQUI PAR A  VOLTAR AO SUMÁRIO</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247650</xdr:colOff>
      <xdr:row>12</xdr:row>
      <xdr:rowOff>228600</xdr:rowOff>
    </xdr:from>
    <xdr:to>
      <xdr:col>13</xdr:col>
      <xdr:colOff>476250</xdr:colOff>
      <xdr:row>27</xdr:row>
      <xdr:rowOff>28575</xdr:rowOff>
    </xdr:to>
    <xdr:graphicFrame macro="">
      <xdr:nvGraphicFramePr>
        <xdr:cNvPr id="5247586"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172274</xdr:colOff>
      <xdr:row>12</xdr:row>
      <xdr:rowOff>306991</xdr:rowOff>
    </xdr:from>
    <xdr:to>
      <xdr:col>13</xdr:col>
      <xdr:colOff>270098</xdr:colOff>
      <xdr:row>14</xdr:row>
      <xdr:rowOff>96737</xdr:rowOff>
    </xdr:to>
    <xdr:sp macro="" textlink="">
      <xdr:nvSpPr>
        <xdr:cNvPr id="3" name="CaixaDeTexto 2"/>
        <xdr:cNvSpPr txBox="1"/>
      </xdr:nvSpPr>
      <xdr:spPr>
        <a:xfrm>
          <a:off x="7613567" y="2656945"/>
          <a:ext cx="1920240" cy="489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581025</xdr:colOff>
      <xdr:row>12</xdr:row>
      <xdr:rowOff>238125</xdr:rowOff>
    </xdr:from>
    <xdr:to>
      <xdr:col>20</xdr:col>
      <xdr:colOff>304800</xdr:colOff>
      <xdr:row>27</xdr:row>
      <xdr:rowOff>28575</xdr:rowOff>
    </xdr:to>
    <xdr:graphicFrame macro="">
      <xdr:nvGraphicFramePr>
        <xdr:cNvPr id="5247588"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352425</xdr:colOff>
      <xdr:row>30</xdr:row>
      <xdr:rowOff>9525</xdr:rowOff>
    </xdr:from>
    <xdr:to>
      <xdr:col>18</xdr:col>
      <xdr:colOff>304800</xdr:colOff>
      <xdr:row>43</xdr:row>
      <xdr:rowOff>85725</xdr:rowOff>
    </xdr:to>
    <xdr:graphicFrame macro="">
      <xdr:nvGraphicFramePr>
        <xdr:cNvPr id="5247589"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119893</xdr:colOff>
      <xdr:row>12</xdr:row>
      <xdr:rowOff>310561</xdr:rowOff>
    </xdr:from>
    <xdr:to>
      <xdr:col>20</xdr:col>
      <xdr:colOff>214464</xdr:colOff>
      <xdr:row>14</xdr:row>
      <xdr:rowOff>62072</xdr:rowOff>
    </xdr:to>
    <xdr:sp macro="" textlink="">
      <xdr:nvSpPr>
        <xdr:cNvPr id="16" name="CaixaDeTexto 15"/>
        <xdr:cNvSpPr txBox="1"/>
      </xdr:nvSpPr>
      <xdr:spPr>
        <a:xfrm>
          <a:off x="11828386" y="2650990"/>
          <a:ext cx="1920240" cy="4732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219075</xdr:colOff>
      <xdr:row>3</xdr:row>
      <xdr:rowOff>133350</xdr:rowOff>
    </xdr:from>
    <xdr:to>
      <xdr:col>18</xdr:col>
      <xdr:colOff>476250</xdr:colOff>
      <xdr:row>6</xdr:row>
      <xdr:rowOff>9525</xdr:rowOff>
    </xdr:to>
    <xdr:sp macro="" textlink="">
      <xdr:nvSpPr>
        <xdr:cNvPr id="14043" name="Retângulo de cantos arredondados 7">
          <a:hlinkClick xmlns:r="http://schemas.openxmlformats.org/officeDocument/2006/relationships" r:id="rId4"/>
        </xdr:cNvPr>
        <xdr:cNvSpPr>
          <a:spLocks noChangeArrowheads="1"/>
        </xdr:cNvSpPr>
      </xdr:nvSpPr>
      <xdr:spPr bwMode="auto">
        <a:xfrm>
          <a:off x="11811000" y="571500"/>
          <a:ext cx="1438275" cy="600075"/>
        </a:xfrm>
        <a:prstGeom prst="roundRect">
          <a:avLst>
            <a:gd name="adj" fmla="val 16667"/>
          </a:avLst>
        </a:prstGeom>
        <a:gradFill rotWithShape="1">
          <a:gsLst>
            <a:gs pos="0">
              <a:srgbClr val="CE3B37"/>
            </a:gs>
            <a:gs pos="20000">
              <a:srgbClr val="CB3D3A"/>
            </a:gs>
            <a:gs pos="100000">
              <a:srgbClr val="9B2D2A"/>
            </a:gs>
          </a:gsLst>
          <a:lin ang="5400000"/>
        </a:gradFill>
        <a:ln>
          <a:noFill/>
        </a:ln>
        <a:effectLst>
          <a:outerShdw blurRad="40000" dist="23000" dir="5400000" rotWithShape="0">
            <a:srgbClr val="808080">
              <a:alpha val="34998"/>
            </a:srgbClr>
          </a:outerShdw>
        </a:effectLst>
        <a:extLst>
          <a:ext uri="{91240B29-F687-4F45-9708-019B960494DF}">
            <a14:hiddenLine xmlns:a14="http://schemas.microsoft.com/office/drawing/2010/main" xmlns="" w="9525">
              <a:solidFill>
                <a:srgbClr val="000000"/>
              </a:solidFill>
              <a:round/>
              <a:headEnd/>
              <a:tailEnd/>
            </a14:hiddenLine>
          </a:ext>
        </a:extLst>
      </xdr:spPr>
      <xdr:txBody>
        <a:bodyPr vertOverflow="clip" wrap="square" lIns="27432" tIns="22860" rIns="27432" bIns="22860" anchor="ctr" upright="1"/>
        <a:lstStyle/>
        <a:p>
          <a:pPr algn="ctr" rtl="0">
            <a:defRPr sz="1000"/>
          </a:pPr>
          <a:r>
            <a:rPr lang="pt-BR" sz="1050" b="1" i="0" u="none" strike="noStrike" baseline="0">
              <a:solidFill>
                <a:srgbClr val="FFFFFF"/>
              </a:solidFill>
              <a:latin typeface="Calibri"/>
            </a:rPr>
            <a:t>CLIQUE AQUI PAR A  VOLTAR AO SUMÁRIO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1238250</xdr:colOff>
      <xdr:row>4</xdr:row>
      <xdr:rowOff>47625</xdr:rowOff>
    </xdr:from>
    <xdr:to>
      <xdr:col>26</xdr:col>
      <xdr:colOff>1447800</xdr:colOff>
      <xdr:row>6</xdr:row>
      <xdr:rowOff>133350</xdr:rowOff>
    </xdr:to>
    <xdr:sp macro="" textlink="">
      <xdr:nvSpPr>
        <xdr:cNvPr id="21658" name="Retângulo de cantos arredondados 1">
          <a:hlinkClick xmlns:r="http://schemas.openxmlformats.org/officeDocument/2006/relationships" r:id="rId1"/>
        </xdr:cNvPr>
        <xdr:cNvSpPr>
          <a:spLocks noChangeArrowheads="1"/>
        </xdr:cNvSpPr>
      </xdr:nvSpPr>
      <xdr:spPr bwMode="auto">
        <a:xfrm>
          <a:off x="54673500" y="914400"/>
          <a:ext cx="4038600" cy="590550"/>
        </a:xfrm>
        <a:prstGeom prst="roundRect">
          <a:avLst>
            <a:gd name="adj" fmla="val 16667"/>
          </a:avLst>
        </a:prstGeom>
        <a:gradFill rotWithShape="1">
          <a:gsLst>
            <a:gs pos="0">
              <a:srgbClr val="CE3B37"/>
            </a:gs>
            <a:gs pos="20000">
              <a:srgbClr val="CB3D3A"/>
            </a:gs>
            <a:gs pos="100000">
              <a:srgbClr val="9B2D2A"/>
            </a:gs>
          </a:gsLst>
          <a:lin ang="5400000"/>
        </a:gradFill>
        <a:ln>
          <a:noFill/>
        </a:ln>
        <a:effectLst>
          <a:outerShdw blurRad="40000" dist="23000" dir="5400000" rotWithShape="0">
            <a:srgbClr val="808080">
              <a:alpha val="34998"/>
            </a:srgbClr>
          </a:outerShdw>
        </a:effectLst>
        <a:extLst>
          <a:ext uri="{91240B29-F687-4F45-9708-019B960494DF}">
            <a14:hiddenLine xmlns:a14="http://schemas.microsoft.com/office/drawing/2010/main" xmlns="" w="9525">
              <a:solidFill>
                <a:srgbClr val="000000"/>
              </a:solidFill>
              <a:round/>
              <a:headEnd/>
              <a:tailEnd/>
            </a14:hiddenLine>
          </a:ext>
        </a:extLst>
      </xdr:spPr>
      <xdr:txBody>
        <a:bodyPr vertOverflow="clip" wrap="square" lIns="27432" tIns="18288" rIns="27432" bIns="18288" anchor="ctr" upright="1"/>
        <a:lstStyle/>
        <a:p>
          <a:pPr algn="ctr" rtl="0">
            <a:defRPr sz="1000"/>
          </a:pPr>
          <a:r>
            <a:rPr lang="pt-BR" sz="1050" b="1" i="0" u="none" strike="noStrike" baseline="0">
              <a:solidFill>
                <a:srgbClr val="FFFFFF"/>
              </a:solidFill>
              <a:latin typeface="Calibri"/>
            </a:rPr>
            <a:t>CLIQUE AQUI PAR A  VOLTAR AO SUMÁRIO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247650</xdr:colOff>
      <xdr:row>12</xdr:row>
      <xdr:rowOff>228600</xdr:rowOff>
    </xdr:from>
    <xdr:to>
      <xdr:col>13</xdr:col>
      <xdr:colOff>476250</xdr:colOff>
      <xdr:row>27</xdr:row>
      <xdr:rowOff>28575</xdr:rowOff>
    </xdr:to>
    <xdr:graphicFrame macro="">
      <xdr:nvGraphicFramePr>
        <xdr:cNvPr id="5252705"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184974</xdr:colOff>
      <xdr:row>12</xdr:row>
      <xdr:rowOff>306991</xdr:rowOff>
    </xdr:from>
    <xdr:to>
      <xdr:col>13</xdr:col>
      <xdr:colOff>270117</xdr:colOff>
      <xdr:row>14</xdr:row>
      <xdr:rowOff>87075</xdr:rowOff>
    </xdr:to>
    <xdr:sp macro="" textlink="">
      <xdr:nvSpPr>
        <xdr:cNvPr id="3" name="CaixaDeTexto 2"/>
        <xdr:cNvSpPr txBox="1"/>
      </xdr:nvSpPr>
      <xdr:spPr>
        <a:xfrm>
          <a:off x="8179624" y="2697766"/>
          <a:ext cx="1920240" cy="6944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581025</xdr:colOff>
      <xdr:row>12</xdr:row>
      <xdr:rowOff>238125</xdr:rowOff>
    </xdr:from>
    <xdr:to>
      <xdr:col>20</xdr:col>
      <xdr:colOff>304800</xdr:colOff>
      <xdr:row>27</xdr:row>
      <xdr:rowOff>28575</xdr:rowOff>
    </xdr:to>
    <xdr:graphicFrame macro="">
      <xdr:nvGraphicFramePr>
        <xdr:cNvPr id="525270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19050</xdr:colOff>
      <xdr:row>28</xdr:row>
      <xdr:rowOff>76200</xdr:rowOff>
    </xdr:from>
    <xdr:to>
      <xdr:col>21</xdr:col>
      <xdr:colOff>390525</xdr:colOff>
      <xdr:row>42</xdr:row>
      <xdr:rowOff>190500</xdr:rowOff>
    </xdr:to>
    <xdr:graphicFrame macro="">
      <xdr:nvGraphicFramePr>
        <xdr:cNvPr id="5252708"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129418</xdr:colOff>
      <xdr:row>12</xdr:row>
      <xdr:rowOff>310561</xdr:rowOff>
    </xdr:from>
    <xdr:to>
      <xdr:col>20</xdr:col>
      <xdr:colOff>217722</xdr:colOff>
      <xdr:row>14</xdr:row>
      <xdr:rowOff>65313</xdr:rowOff>
    </xdr:to>
    <xdr:sp macro="" textlink="">
      <xdr:nvSpPr>
        <xdr:cNvPr id="6" name="CaixaDeTexto 5"/>
        <xdr:cNvSpPr txBox="1"/>
      </xdr:nvSpPr>
      <xdr:spPr>
        <a:xfrm>
          <a:off x="12394443" y="2691811"/>
          <a:ext cx="1920240" cy="678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219075</xdr:colOff>
      <xdr:row>3</xdr:row>
      <xdr:rowOff>133350</xdr:rowOff>
    </xdr:from>
    <xdr:to>
      <xdr:col>18</xdr:col>
      <xdr:colOff>476250</xdr:colOff>
      <xdr:row>6</xdr:row>
      <xdr:rowOff>9525</xdr:rowOff>
    </xdr:to>
    <xdr:sp macro="" textlink="">
      <xdr:nvSpPr>
        <xdr:cNvPr id="15066" name="Retângulo de cantos arredondados 6">
          <a:hlinkClick xmlns:r="http://schemas.openxmlformats.org/officeDocument/2006/relationships" r:id="rId4"/>
        </xdr:cNvPr>
        <xdr:cNvSpPr>
          <a:spLocks noChangeArrowheads="1"/>
        </xdr:cNvSpPr>
      </xdr:nvSpPr>
      <xdr:spPr bwMode="auto">
        <a:xfrm>
          <a:off x="11849100" y="571500"/>
          <a:ext cx="1438275" cy="1076325"/>
        </a:xfrm>
        <a:prstGeom prst="roundRect">
          <a:avLst>
            <a:gd name="adj" fmla="val 16667"/>
          </a:avLst>
        </a:prstGeom>
        <a:gradFill rotWithShape="1">
          <a:gsLst>
            <a:gs pos="0">
              <a:srgbClr val="CE3B37"/>
            </a:gs>
            <a:gs pos="20000">
              <a:srgbClr val="CB3D3A"/>
            </a:gs>
            <a:gs pos="100000">
              <a:srgbClr val="9B2D2A"/>
            </a:gs>
          </a:gsLst>
          <a:lin ang="5400000"/>
        </a:gradFill>
        <a:ln>
          <a:noFill/>
        </a:ln>
        <a:effectLst>
          <a:outerShdw blurRad="40000" dist="23000" dir="5400000" rotWithShape="0">
            <a:srgbClr val="808080">
              <a:alpha val="34998"/>
            </a:srgbClr>
          </a:outerShdw>
        </a:effectLst>
        <a:extLst>
          <a:ext uri="{91240B29-F687-4F45-9708-019B960494DF}">
            <a14:hiddenLine xmlns:a14="http://schemas.microsoft.com/office/drawing/2010/main" xmlns="" w="9525">
              <a:solidFill>
                <a:srgbClr val="000000"/>
              </a:solidFill>
              <a:round/>
              <a:headEnd/>
              <a:tailEnd/>
            </a14:hiddenLine>
          </a:ext>
        </a:extLst>
      </xdr:spPr>
      <xdr:txBody>
        <a:bodyPr vertOverflow="clip" wrap="square" lIns="27432" tIns="18288" rIns="27432" bIns="18288" anchor="ctr" upright="1"/>
        <a:lstStyle/>
        <a:p>
          <a:pPr algn="ctr" rtl="0">
            <a:defRPr sz="1000"/>
          </a:pPr>
          <a:r>
            <a:rPr lang="pt-BR" sz="1050" b="1" i="0" u="none" strike="noStrike" baseline="0">
              <a:solidFill>
                <a:srgbClr val="FFFFFF"/>
              </a:solidFill>
              <a:latin typeface="Calibri"/>
            </a:rPr>
            <a:t>CLIQUE AQUI PAR A  VOLTAR AO SUMÁRIO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1238250</xdr:colOff>
      <xdr:row>2</xdr:row>
      <xdr:rowOff>47625</xdr:rowOff>
    </xdr:from>
    <xdr:to>
      <xdr:col>26</xdr:col>
      <xdr:colOff>1438275</xdr:colOff>
      <xdr:row>4</xdr:row>
      <xdr:rowOff>142875</xdr:rowOff>
    </xdr:to>
    <xdr:sp macro="" textlink="">
      <xdr:nvSpPr>
        <xdr:cNvPr id="24701" name="Retângulo de cantos arredondados 1">
          <a:hlinkClick xmlns:r="http://schemas.openxmlformats.org/officeDocument/2006/relationships" r:id="rId1"/>
        </xdr:cNvPr>
        <xdr:cNvSpPr>
          <a:spLocks noChangeArrowheads="1"/>
        </xdr:cNvSpPr>
      </xdr:nvSpPr>
      <xdr:spPr bwMode="auto">
        <a:xfrm>
          <a:off x="50501550" y="952500"/>
          <a:ext cx="1447800" cy="1333500"/>
        </a:xfrm>
        <a:prstGeom prst="roundRect">
          <a:avLst>
            <a:gd name="adj" fmla="val 16667"/>
          </a:avLst>
        </a:prstGeom>
        <a:gradFill rotWithShape="1">
          <a:gsLst>
            <a:gs pos="0">
              <a:srgbClr val="CE3B37"/>
            </a:gs>
            <a:gs pos="20000">
              <a:srgbClr val="CB3D3A"/>
            </a:gs>
            <a:gs pos="100000">
              <a:srgbClr val="9B2D2A"/>
            </a:gs>
          </a:gsLst>
          <a:lin ang="5400000"/>
        </a:gradFill>
        <a:ln>
          <a:noFill/>
        </a:ln>
        <a:effectLst>
          <a:outerShdw blurRad="40000" dist="23000" dir="5400000" rotWithShape="0">
            <a:srgbClr val="808080">
              <a:alpha val="34998"/>
            </a:srgbClr>
          </a:outerShdw>
        </a:effectLst>
        <a:extLst>
          <a:ext uri="{91240B29-F687-4F45-9708-019B960494DF}">
            <a14:hiddenLine xmlns:a14="http://schemas.microsoft.com/office/drawing/2010/main" xmlns="" w="9525">
              <a:solidFill>
                <a:srgbClr val="000000"/>
              </a:solidFill>
              <a:round/>
              <a:headEnd/>
              <a:tailEnd/>
            </a14:hiddenLine>
          </a:ext>
        </a:extLst>
      </xdr:spPr>
      <xdr:txBody>
        <a:bodyPr vertOverflow="clip" wrap="square" lIns="27432" tIns="18288" rIns="27432" bIns="18288" anchor="ctr" upright="1"/>
        <a:lstStyle/>
        <a:p>
          <a:pPr algn="ctr" rtl="0">
            <a:defRPr sz="1000"/>
          </a:pPr>
          <a:r>
            <a:rPr lang="pt-BR" sz="1050" b="1" i="0" u="none" strike="noStrike" baseline="0">
              <a:solidFill>
                <a:srgbClr val="FFFFFF"/>
              </a:solidFill>
              <a:latin typeface="Calibri"/>
            </a:rPr>
            <a:t>CLIQUE AQUI PAR A  VOLTAR AO SUMÁRIO</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219075</xdr:colOff>
      <xdr:row>9</xdr:row>
      <xdr:rowOff>104775</xdr:rowOff>
    </xdr:from>
    <xdr:to>
      <xdr:col>13</xdr:col>
      <xdr:colOff>438150</xdr:colOff>
      <xdr:row>22</xdr:row>
      <xdr:rowOff>180975</xdr:rowOff>
    </xdr:to>
    <xdr:graphicFrame macro="">
      <xdr:nvGraphicFramePr>
        <xdr:cNvPr id="5272156"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78316</xdr:colOff>
      <xdr:row>9</xdr:row>
      <xdr:rowOff>177876</xdr:rowOff>
    </xdr:from>
    <xdr:to>
      <xdr:col>13</xdr:col>
      <xdr:colOff>268999</xdr:colOff>
      <xdr:row>10</xdr:row>
      <xdr:rowOff>644525</xdr:rowOff>
    </xdr:to>
    <xdr:sp macro="" textlink="">
      <xdr:nvSpPr>
        <xdr:cNvPr id="3" name="CaixaDeTexto 2"/>
        <xdr:cNvSpPr txBox="1"/>
      </xdr:nvSpPr>
      <xdr:spPr>
        <a:xfrm>
          <a:off x="8773583" y="2369684"/>
          <a:ext cx="1360147" cy="6677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14</xdr:col>
      <xdr:colOff>38100</xdr:colOff>
      <xdr:row>9</xdr:row>
      <xdr:rowOff>76200</xdr:rowOff>
    </xdr:from>
    <xdr:to>
      <xdr:col>20</xdr:col>
      <xdr:colOff>333375</xdr:colOff>
      <xdr:row>22</xdr:row>
      <xdr:rowOff>104775</xdr:rowOff>
    </xdr:to>
    <xdr:graphicFrame macro="">
      <xdr:nvGraphicFramePr>
        <xdr:cNvPr id="5272158"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66675</xdr:colOff>
      <xdr:row>27</xdr:row>
      <xdr:rowOff>38100</xdr:rowOff>
    </xdr:from>
    <xdr:to>
      <xdr:col>19</xdr:col>
      <xdr:colOff>438150</xdr:colOff>
      <xdr:row>40</xdr:row>
      <xdr:rowOff>38100</xdr:rowOff>
    </xdr:to>
    <xdr:graphicFrame macro="">
      <xdr:nvGraphicFramePr>
        <xdr:cNvPr id="5272159"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119591</xdr:colOff>
      <xdr:row>10</xdr:row>
      <xdr:rowOff>34336</xdr:rowOff>
    </xdr:from>
    <xdr:to>
      <xdr:col>20</xdr:col>
      <xdr:colOff>458233</xdr:colOff>
      <xdr:row>10</xdr:row>
      <xdr:rowOff>539912</xdr:rowOff>
    </xdr:to>
    <xdr:sp macro="" textlink="">
      <xdr:nvSpPr>
        <xdr:cNvPr id="6" name="CaixaDeTexto 5"/>
        <xdr:cNvSpPr txBox="1"/>
      </xdr:nvSpPr>
      <xdr:spPr>
        <a:xfrm>
          <a:off x="12953999" y="2427228"/>
          <a:ext cx="1530017" cy="5149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219075</xdr:colOff>
      <xdr:row>2</xdr:row>
      <xdr:rowOff>0</xdr:rowOff>
    </xdr:from>
    <xdr:to>
      <xdr:col>18</xdr:col>
      <xdr:colOff>476250</xdr:colOff>
      <xdr:row>4</xdr:row>
      <xdr:rowOff>9525</xdr:rowOff>
    </xdr:to>
    <xdr:sp macro="" textlink="">
      <xdr:nvSpPr>
        <xdr:cNvPr id="16085" name="Retângulo de cantos arredondados 6">
          <a:hlinkClick xmlns:r="http://schemas.openxmlformats.org/officeDocument/2006/relationships" r:id="rId4"/>
        </xdr:cNvPr>
        <xdr:cNvSpPr>
          <a:spLocks noChangeArrowheads="1"/>
        </xdr:cNvSpPr>
      </xdr:nvSpPr>
      <xdr:spPr bwMode="auto">
        <a:xfrm>
          <a:off x="11849100" y="428625"/>
          <a:ext cx="1438275" cy="981075"/>
        </a:xfrm>
        <a:prstGeom prst="roundRect">
          <a:avLst>
            <a:gd name="adj" fmla="val 16667"/>
          </a:avLst>
        </a:prstGeom>
        <a:gradFill rotWithShape="1">
          <a:gsLst>
            <a:gs pos="0">
              <a:srgbClr val="CE3B37"/>
            </a:gs>
            <a:gs pos="20000">
              <a:srgbClr val="CB3D3A"/>
            </a:gs>
            <a:gs pos="100000">
              <a:srgbClr val="9B2D2A"/>
            </a:gs>
          </a:gsLst>
          <a:lin ang="5400000"/>
        </a:gradFill>
        <a:ln>
          <a:noFill/>
        </a:ln>
        <a:effectLst>
          <a:outerShdw blurRad="40000" dist="23000" dir="5400000" rotWithShape="0">
            <a:srgbClr val="808080">
              <a:alpha val="34998"/>
            </a:srgbClr>
          </a:outerShdw>
        </a:effectLst>
        <a:extLst>
          <a:ext uri="{91240B29-F687-4F45-9708-019B960494DF}">
            <a14:hiddenLine xmlns:a14="http://schemas.microsoft.com/office/drawing/2010/main" xmlns="" w="9525">
              <a:solidFill>
                <a:srgbClr val="000000"/>
              </a:solidFill>
              <a:round/>
              <a:headEnd/>
              <a:tailEnd/>
            </a14:hiddenLine>
          </a:ext>
        </a:extLst>
      </xdr:spPr>
      <xdr:txBody>
        <a:bodyPr vertOverflow="clip" wrap="square" lIns="27432" tIns="18288" rIns="27432" bIns="18288" anchor="ctr" upright="1"/>
        <a:lstStyle/>
        <a:p>
          <a:pPr algn="ctr" rtl="0">
            <a:defRPr sz="1000"/>
          </a:pPr>
          <a:r>
            <a:rPr lang="pt-BR" sz="1050" b="1" i="0" u="none" strike="noStrike" baseline="0">
              <a:solidFill>
                <a:srgbClr val="FFFFFF"/>
              </a:solidFill>
              <a:latin typeface="Calibri"/>
            </a:rPr>
            <a:t>CLIQUE AQUI PAR A  VOLTAR AO SUMÁRIO</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25</xdr:col>
      <xdr:colOff>1238250</xdr:colOff>
      <xdr:row>3</xdr:row>
      <xdr:rowOff>47625</xdr:rowOff>
    </xdr:from>
    <xdr:to>
      <xdr:col>26</xdr:col>
      <xdr:colOff>1438275</xdr:colOff>
      <xdr:row>5</xdr:row>
      <xdr:rowOff>133350</xdr:rowOff>
    </xdr:to>
    <xdr:sp macro="" textlink="">
      <xdr:nvSpPr>
        <xdr:cNvPr id="19663" name="Retângulo de cantos arredondados 1">
          <a:hlinkClick xmlns:r="http://schemas.openxmlformats.org/officeDocument/2006/relationships" r:id="rId1"/>
        </xdr:cNvPr>
        <xdr:cNvSpPr>
          <a:spLocks noChangeArrowheads="1"/>
        </xdr:cNvSpPr>
      </xdr:nvSpPr>
      <xdr:spPr bwMode="auto">
        <a:xfrm>
          <a:off x="50596800" y="485775"/>
          <a:ext cx="1447800" cy="1009650"/>
        </a:xfrm>
        <a:prstGeom prst="roundRect">
          <a:avLst>
            <a:gd name="adj" fmla="val 16667"/>
          </a:avLst>
        </a:prstGeom>
        <a:gradFill rotWithShape="1">
          <a:gsLst>
            <a:gs pos="0">
              <a:srgbClr val="CE3B37"/>
            </a:gs>
            <a:gs pos="20000">
              <a:srgbClr val="CB3D3A"/>
            </a:gs>
            <a:gs pos="100000">
              <a:srgbClr val="9B2D2A"/>
            </a:gs>
          </a:gsLst>
          <a:lin ang="5400000"/>
        </a:gradFill>
        <a:ln>
          <a:noFill/>
        </a:ln>
        <a:effectLst>
          <a:outerShdw blurRad="40000" dist="23000" dir="5400000" rotWithShape="0">
            <a:srgbClr val="808080">
              <a:alpha val="34998"/>
            </a:srgbClr>
          </a:outerShdw>
        </a:effectLst>
        <a:extLst>
          <a:ext uri="{91240B29-F687-4F45-9708-019B960494DF}">
            <a14:hiddenLine xmlns:a14="http://schemas.microsoft.com/office/drawing/2010/main" xmlns="" w="9525">
              <a:solidFill>
                <a:srgbClr val="000000"/>
              </a:solidFill>
              <a:round/>
              <a:headEnd/>
              <a:tailEnd/>
            </a14:hiddenLine>
          </a:ext>
        </a:extLst>
      </xdr:spPr>
      <xdr:txBody>
        <a:bodyPr vertOverflow="clip" wrap="square" lIns="18288" tIns="18288" rIns="18288" bIns="18288" anchor="ctr" upright="1"/>
        <a:lstStyle/>
        <a:p>
          <a:pPr algn="ctr" rtl="0">
            <a:defRPr sz="1000"/>
          </a:pPr>
          <a:r>
            <a:rPr lang="pt-BR" sz="1050" b="1" i="0" u="none" strike="noStrike" baseline="0">
              <a:solidFill>
                <a:srgbClr val="FFFFFF"/>
              </a:solidFill>
              <a:latin typeface="Calibri"/>
            </a:rPr>
            <a:t>CLIQUE AQUI PAR A  VOLTAR AO SUMÁRIO</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atres.com.br/"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package" Target="../embeddings/Documento_do_Word_20071.docx"/><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33"/>
  <sheetViews>
    <sheetView zoomScale="80" zoomScaleNormal="80" workbookViewId="0"/>
  </sheetViews>
  <sheetFormatPr defaultColWidth="11.42578125" defaultRowHeight="15"/>
  <cols>
    <col min="1" max="16384" width="11.42578125" style="4"/>
  </cols>
  <sheetData>
    <row r="1" spans="1:26" s="57" customFormat="1" ht="53.25" customHeight="1">
      <c r="B1" s="58"/>
      <c r="C1" s="58" t="s">
        <v>65</v>
      </c>
      <c r="D1" s="58"/>
      <c r="E1" s="58"/>
      <c r="F1" s="58"/>
      <c r="G1" s="58"/>
      <c r="H1" s="58"/>
      <c r="I1" s="58"/>
      <c r="J1" s="58"/>
      <c r="K1" s="58"/>
      <c r="L1" s="58"/>
      <c r="M1" s="58"/>
      <c r="N1" s="58"/>
      <c r="O1" s="58"/>
      <c r="P1" s="58"/>
      <c r="Q1" s="58"/>
      <c r="R1" s="58"/>
      <c r="S1" s="58"/>
      <c r="T1" s="58"/>
      <c r="U1" s="58"/>
      <c r="V1" s="58"/>
      <c r="W1" s="58"/>
      <c r="X1" s="58"/>
      <c r="Y1" s="58"/>
      <c r="Z1" s="58"/>
    </row>
    <row r="2" spans="1:26" s="61" customFormat="1" ht="6" customHeight="1">
      <c r="A2" s="59"/>
      <c r="B2" s="59"/>
      <c r="C2" s="59"/>
      <c r="D2" s="59"/>
      <c r="E2" s="59"/>
      <c r="F2" s="59"/>
      <c r="G2" s="59"/>
      <c r="H2" s="60"/>
      <c r="I2" s="60"/>
      <c r="J2" s="60"/>
      <c r="K2" s="60"/>
      <c r="L2" s="60"/>
      <c r="M2" s="60"/>
      <c r="N2" s="59"/>
      <c r="O2" s="59"/>
      <c r="P2" s="59"/>
    </row>
    <row r="3" spans="1:26" s="61" customFormat="1" ht="12.75"/>
    <row r="4" spans="1:26" s="61" customFormat="1" ht="22.5" customHeight="1"/>
    <row r="5" spans="1:26" s="61" customFormat="1" ht="18.75">
      <c r="A5" s="62" t="s">
        <v>66</v>
      </c>
      <c r="B5" s="62"/>
      <c r="C5" s="62"/>
    </row>
    <row r="6" spans="1:26" s="61" customFormat="1" ht="12.75"/>
    <row r="7" spans="1:26" s="61" customFormat="1" ht="12.75"/>
    <row r="8" spans="1:26" s="61" customFormat="1" ht="12.75"/>
    <row r="9" spans="1:26" s="61" customFormat="1" ht="12.75"/>
    <row r="10" spans="1:26" s="61" customFormat="1" ht="12.75"/>
    <row r="11" spans="1:26" s="61" customFormat="1" ht="12.75"/>
    <row r="12" spans="1:26" s="61" customFormat="1" ht="12.75"/>
    <row r="13" spans="1:26" s="61" customFormat="1" ht="12.75"/>
    <row r="14" spans="1:26" s="61" customFormat="1" ht="12.75"/>
    <row r="15" spans="1:26" s="61" customFormat="1" ht="12.75"/>
    <row r="16" spans="1:26" s="61" customFormat="1" ht="12.75"/>
    <row r="17" spans="11:18" s="61" customFormat="1" ht="12.75"/>
    <row r="18" spans="11:18" s="61" customFormat="1" ht="12.75"/>
    <row r="19" spans="11:18" s="61" customFormat="1" ht="12.75"/>
    <row r="20" spans="11:18" s="61" customFormat="1" ht="12.75"/>
    <row r="21" spans="11:18" s="61" customFormat="1" ht="12.75"/>
    <row r="22" spans="11:18" s="61" customFormat="1" ht="12.75"/>
    <row r="23" spans="11:18" s="61" customFormat="1" ht="12.75"/>
    <row r="24" spans="11:18" s="61" customFormat="1" ht="12.75"/>
    <row r="25" spans="11:18" s="61" customFormat="1" ht="12.75"/>
    <row r="26" spans="11:18" s="61" customFormat="1" ht="12.75">
      <c r="K26" s="63"/>
      <c r="R26" s="63" t="s">
        <v>67</v>
      </c>
    </row>
    <row r="27" spans="11:18" s="61" customFormat="1" ht="12.75"/>
    <row r="28" spans="11:18" s="61" customFormat="1" ht="12.75"/>
    <row r="29" spans="11:18" s="61" customFormat="1" ht="12.75"/>
    <row r="30" spans="11:18" s="61" customFormat="1" ht="12.75"/>
    <row r="31" spans="11:18" s="61" customFormat="1" ht="12.75"/>
    <row r="32" spans="11:18" s="61" customFormat="1" ht="12.75"/>
    <row r="33" s="61" customFormat="1" ht="12.75"/>
  </sheetData>
  <hyperlinks>
    <hyperlink ref="R26" r:id="rId1"/>
  </hyperlinks>
  <pageMargins left="0.511811024" right="0.511811024" top="0.78740157499999996" bottom="0.78740157499999996" header="0.31496062000000002" footer="0.31496062000000002"/>
  <drawing r:id="rId2"/>
</worksheet>
</file>

<file path=xl/worksheets/sheet10.xml><?xml version="1.0" encoding="utf-8"?>
<worksheet xmlns="http://schemas.openxmlformats.org/spreadsheetml/2006/main" xmlns:r="http://schemas.openxmlformats.org/officeDocument/2006/relationships">
  <dimension ref="A1:S41"/>
  <sheetViews>
    <sheetView showGridLines="0" tabSelected="1" zoomScale="90" zoomScaleNormal="90" workbookViewId="0">
      <selection activeCell="B13" sqref="B13:D13"/>
    </sheetView>
  </sheetViews>
  <sheetFormatPr defaultColWidth="8.85546875" defaultRowHeight="15"/>
  <cols>
    <col min="1" max="1" width="0.85546875" customWidth="1"/>
    <col min="2" max="2" width="36.7109375" customWidth="1"/>
    <col min="3" max="3" width="14.28515625" customWidth="1"/>
    <col min="5" max="5" width="13.28515625" customWidth="1"/>
    <col min="6" max="6" width="11.42578125" customWidth="1"/>
  </cols>
  <sheetData>
    <row r="1" spans="1:19" s="2" customFormat="1">
      <c r="A1" s="3" t="s">
        <v>0</v>
      </c>
      <c r="H1" s="16"/>
      <c r="I1" s="16"/>
      <c r="J1" s="16"/>
      <c r="K1" s="16"/>
      <c r="L1" s="16"/>
      <c r="M1" s="16"/>
    </row>
    <row r="2" spans="1:19" s="4" customFormat="1" ht="4.3499999999999996" customHeight="1">
      <c r="H2" s="17"/>
      <c r="I2" s="17"/>
      <c r="J2" s="17"/>
      <c r="K2" s="17"/>
      <c r="L2" s="17"/>
      <c r="M2" s="17"/>
    </row>
    <row r="3" spans="1:19" s="5" customFormat="1" ht="15.75" thickBot="1">
      <c r="A3" s="712" t="str">
        <f>'Monitoria Anual 1'!A3</f>
        <v>PLANO DE AÇÃO NACIONAL PARA A CONSERVAÇÃO DA HERPETOFAUNA INSULAR AMEAÇADA DE EXTINÇÃO - PAN HERPETOFAUNA INSULAR</v>
      </c>
      <c r="B3" s="712"/>
      <c r="C3" s="712"/>
      <c r="D3" s="712"/>
      <c r="E3" s="712"/>
      <c r="F3" s="712"/>
      <c r="G3" s="712"/>
      <c r="H3" s="712"/>
      <c r="I3" s="712"/>
      <c r="J3" s="712"/>
      <c r="K3" s="712"/>
      <c r="L3" s="712"/>
      <c r="M3" s="712"/>
      <c r="N3" s="712"/>
      <c r="O3" s="712"/>
      <c r="P3" s="712"/>
    </row>
    <row r="4" spans="1:19" s="1" customFormat="1" ht="15.75" thickTop="1">
      <c r="H4" s="18"/>
      <c r="I4" s="18"/>
      <c r="J4" s="18"/>
      <c r="K4" s="18"/>
      <c r="L4" s="18"/>
      <c r="M4" s="18"/>
    </row>
    <row r="5" spans="1:19" s="6" customFormat="1" ht="56.25" customHeight="1" thickBot="1">
      <c r="A5" s="7" t="s">
        <v>1</v>
      </c>
      <c r="B5" s="7"/>
      <c r="C5" s="764" t="s">
        <v>84</v>
      </c>
      <c r="D5" s="764"/>
      <c r="E5" s="764"/>
      <c r="F5" s="764"/>
      <c r="G5" s="764"/>
      <c r="H5" s="764"/>
      <c r="I5" s="764"/>
      <c r="J5" s="764"/>
      <c r="K5" s="764"/>
      <c r="L5" s="764"/>
      <c r="M5" s="764"/>
      <c r="N5" s="764"/>
      <c r="O5" s="764"/>
      <c r="P5" s="765"/>
    </row>
    <row r="6" spans="1:19" s="1" customFormat="1" ht="15.75" thickTop="1">
      <c r="H6" s="18"/>
      <c r="I6" s="18"/>
      <c r="J6" s="18"/>
      <c r="K6" s="18"/>
      <c r="L6" s="18"/>
      <c r="M6" s="18"/>
    </row>
    <row r="7" spans="1:19" s="1" customFormat="1" ht="15.75" thickBot="1">
      <c r="A7" s="7" t="s">
        <v>2</v>
      </c>
      <c r="B7" s="7"/>
      <c r="C7" s="683" t="s">
        <v>1635</v>
      </c>
      <c r="D7" s="9"/>
      <c r="E7" s="10"/>
      <c r="F7" s="10"/>
      <c r="G7" s="11"/>
      <c r="H7" s="18"/>
      <c r="I7" s="18"/>
      <c r="J7" s="18"/>
      <c r="K7" s="18"/>
      <c r="L7" s="18"/>
      <c r="M7" s="18"/>
    </row>
    <row r="8" spans="1:19" ht="15.75" thickTop="1"/>
    <row r="9" spans="1:19" ht="18.75">
      <c r="A9" s="52" t="s">
        <v>33</v>
      </c>
      <c r="B9" s="52"/>
      <c r="C9" s="52"/>
      <c r="D9" s="52"/>
      <c r="E9" s="52"/>
      <c r="F9" s="52"/>
      <c r="G9" s="52"/>
      <c r="H9" s="52"/>
      <c r="I9" s="52"/>
      <c r="J9" s="52"/>
      <c r="K9" s="52"/>
      <c r="L9" s="52"/>
      <c r="M9" s="52"/>
      <c r="N9" s="52"/>
      <c r="O9" s="52"/>
      <c r="P9" s="52"/>
      <c r="Q9" s="52"/>
      <c r="R9" s="52"/>
      <c r="S9" s="52"/>
    </row>
    <row r="11" spans="1:19">
      <c r="B11" s="29" t="s">
        <v>44</v>
      </c>
      <c r="C11" s="30"/>
      <c r="D11" s="30"/>
    </row>
    <row r="12" spans="1:19" ht="15.75" thickBot="1">
      <c r="E12" s="716" t="s">
        <v>82</v>
      </c>
      <c r="F12" s="717"/>
    </row>
    <row r="13" spans="1:19" ht="57.75" customHeight="1" thickTop="1" thickBot="1">
      <c r="B13" s="710" t="s">
        <v>35</v>
      </c>
      <c r="C13" s="711"/>
      <c r="D13" s="734"/>
      <c r="E13" s="714" t="s">
        <v>81</v>
      </c>
      <c r="F13" s="715"/>
    </row>
    <row r="14" spans="1:19" s="79" customFormat="1" ht="32.1" customHeight="1" thickTop="1" thickBot="1">
      <c r="B14" s="80" t="s">
        <v>41</v>
      </c>
      <c r="C14" s="82" t="s">
        <v>79</v>
      </c>
      <c r="D14" s="81" t="s">
        <v>42</v>
      </c>
      <c r="E14" s="82" t="s">
        <v>72</v>
      </c>
      <c r="F14" s="81" t="s">
        <v>42</v>
      </c>
    </row>
    <row r="15" spans="1:19" ht="16.5" thickTop="1">
      <c r="B15" s="53" t="s">
        <v>36</v>
      </c>
      <c r="C15" s="93"/>
      <c r="D15" s="94"/>
      <c r="E15" s="93"/>
      <c r="F15" s="94"/>
    </row>
    <row r="16" spans="1:19" ht="15.75">
      <c r="B16" s="38" t="s">
        <v>48</v>
      </c>
      <c r="C16" s="95">
        <f>COUNTA(Monitoria_última!I10:I60)</f>
        <v>0</v>
      </c>
      <c r="D16" s="96">
        <f>C16/C22</f>
        <v>0</v>
      </c>
      <c r="E16" s="95"/>
      <c r="F16" s="96"/>
    </row>
    <row r="17" spans="2:17" ht="15.75">
      <c r="B17" s="31" t="s">
        <v>37</v>
      </c>
      <c r="C17" s="97">
        <f>COUNTA(Monitoria_última!J10:J60)</f>
        <v>25</v>
      </c>
      <c r="D17" s="98">
        <f>C17/C22</f>
        <v>0.49019607843137253</v>
      </c>
      <c r="E17" s="97"/>
      <c r="F17" s="96"/>
    </row>
    <row r="18" spans="2:17" ht="15.75">
      <c r="B18" s="32" t="s">
        <v>38</v>
      </c>
      <c r="C18" s="97">
        <f>COUNTA(Monitoria_última!K10:K60)</f>
        <v>0</v>
      </c>
      <c r="D18" s="98">
        <f>C18/C22</f>
        <v>0</v>
      </c>
      <c r="E18" s="97"/>
      <c r="F18" s="96"/>
    </row>
    <row r="19" spans="2:17" ht="15.75">
      <c r="B19" s="33" t="s">
        <v>39</v>
      </c>
      <c r="C19" s="97">
        <f>COUNTA(Monitoria_última!L10:L60)</f>
        <v>0</v>
      </c>
      <c r="D19" s="98">
        <f>C19/C22</f>
        <v>0</v>
      </c>
      <c r="E19" s="97"/>
      <c r="F19" s="96"/>
    </row>
    <row r="20" spans="2:17" ht="16.5" thickBot="1">
      <c r="B20" s="34" t="s">
        <v>40</v>
      </c>
      <c r="C20" s="97">
        <f>COUNTA(Monitoria_última!M10:M60)</f>
        <v>26</v>
      </c>
      <c r="D20" s="98">
        <f>C20/C22</f>
        <v>0.50980392156862742</v>
      </c>
      <c r="E20" s="97"/>
      <c r="F20" s="96"/>
    </row>
    <row r="21" spans="2:17" ht="17.25" thickTop="1" thickBot="1">
      <c r="B21" s="90" t="s">
        <v>63</v>
      </c>
      <c r="C21" s="97"/>
      <c r="D21" s="98"/>
      <c r="E21" s="97"/>
      <c r="F21" s="96"/>
    </row>
    <row r="22" spans="2:17" ht="16.5" thickTop="1" thickBot="1">
      <c r="B22" s="100" t="s">
        <v>43</v>
      </c>
      <c r="C22" s="101">
        <f>C16+C17+C18+C19+C20</f>
        <v>51</v>
      </c>
      <c r="D22" s="102">
        <f>SUM(D15:D21)</f>
        <v>1</v>
      </c>
      <c r="E22" s="101"/>
      <c r="F22" s="99"/>
    </row>
    <row r="23" spans="2:17" ht="16.5" thickTop="1" thickBot="1">
      <c r="B23" s="713" t="s">
        <v>78</v>
      </c>
      <c r="C23" s="713"/>
      <c r="D23" s="713"/>
      <c r="E23" s="105">
        <f>COUNTIF(Monitoria_última!N10:N60,Monitoria_última!AF6)</f>
        <v>0</v>
      </c>
      <c r="F23" s="103"/>
    </row>
    <row r="24" spans="2:17" ht="16.5" thickTop="1" thickBot="1">
      <c r="B24" s="713" t="s">
        <v>77</v>
      </c>
      <c r="C24" s="713"/>
      <c r="D24" s="713"/>
      <c r="E24" s="105">
        <f>COUNTIF(Monitoria_última!N10:N60,Monitoria_última!AF7)</f>
        <v>0</v>
      </c>
      <c r="F24" s="104"/>
    </row>
    <row r="25" spans="2:17" ht="15.75" thickTop="1"/>
    <row r="26" spans="2:17">
      <c r="B26" s="29" t="s">
        <v>45</v>
      </c>
      <c r="C26" s="30"/>
      <c r="D26" s="30"/>
    </row>
    <row r="27" spans="2:17" ht="3" customHeight="1"/>
    <row r="28" spans="2:17" ht="36" customHeight="1">
      <c r="B28" s="51" t="s">
        <v>34</v>
      </c>
      <c r="C28" s="37">
        <f>COUNTA(Monitoria_última!A10:A60)</f>
        <v>10</v>
      </c>
      <c r="O28" t="s">
        <v>75</v>
      </c>
      <c r="Q28" t="s">
        <v>76</v>
      </c>
    </row>
    <row r="29" spans="2:17" ht="6.6" customHeight="1" thickBot="1"/>
    <row r="30" spans="2:17" ht="16.5" thickTop="1" thickBot="1">
      <c r="B30" s="35" t="s">
        <v>46</v>
      </c>
      <c r="C30" s="88" t="s">
        <v>47</v>
      </c>
      <c r="D30" s="39"/>
      <c r="E30" s="40"/>
      <c r="F30" s="41"/>
      <c r="G30" s="42"/>
      <c r="H30" s="43"/>
      <c r="I30" s="44"/>
    </row>
    <row r="31" spans="2:17" ht="15.75" thickTop="1">
      <c r="B31" s="45" t="s">
        <v>49</v>
      </c>
      <c r="C31" s="47">
        <f>COUNTA(Monitoria_última!B10:B18)</f>
        <v>9</v>
      </c>
      <c r="D31" s="50">
        <f>COUNTA(Monitoria_última!N10:N18)</f>
        <v>0</v>
      </c>
      <c r="E31" s="50">
        <f>COUNTA(Monitoria_última!I10:I18)</f>
        <v>0</v>
      </c>
      <c r="F31" s="50">
        <f>COUNTA(Monitoria_última!J10:J18)</f>
        <v>3</v>
      </c>
      <c r="G31" s="50">
        <f>COUNTA(Monitoria_última!K10:K18)</f>
        <v>0</v>
      </c>
      <c r="H31" s="50">
        <f>COUNTA(Monitoria_última!L10:L18)</f>
        <v>0</v>
      </c>
      <c r="I31" s="50">
        <f>COUNTA(Monitoria_última!M10:M18)</f>
        <v>6</v>
      </c>
    </row>
    <row r="32" spans="2:17">
      <c r="B32" s="46" t="s">
        <v>50</v>
      </c>
      <c r="C32" s="48">
        <f>COUNTA(Monitoria_última!B19:B27)</f>
        <v>9</v>
      </c>
      <c r="D32" s="48">
        <f>COUNTA(Monitoria_última!N19:N27)</f>
        <v>0</v>
      </c>
      <c r="E32" s="48">
        <f>COUNTA(Monitoria_última!I19:I27)</f>
        <v>0</v>
      </c>
      <c r="F32" s="48">
        <f>COUNTA(Monitoria_última!J19:J27)</f>
        <v>5</v>
      </c>
      <c r="G32" s="48">
        <f>COUNTA(Monitoria_última!K19:K27)</f>
        <v>0</v>
      </c>
      <c r="H32" s="48">
        <f>COUNTA(Monitoria_última!L19:L27)</f>
        <v>0</v>
      </c>
      <c r="I32" s="48">
        <f>COUNTA(Monitoria_última!M19:M27)</f>
        <v>4</v>
      </c>
    </row>
    <row r="33" spans="2:9">
      <c r="B33" s="46" t="s">
        <v>51</v>
      </c>
      <c r="C33" s="48">
        <f>COUNTA(Monitoria_última!B28:B30)</f>
        <v>3</v>
      </c>
      <c r="D33" s="48">
        <f>COUNTA(Monitoria_última!N28:N30)</f>
        <v>0</v>
      </c>
      <c r="E33" s="48">
        <f>COUNTA(Monitoria_última!I28:I30)</f>
        <v>0</v>
      </c>
      <c r="F33" s="48">
        <f>COUNTA(Monitoria_última!J28:J30)</f>
        <v>1</v>
      </c>
      <c r="G33" s="48">
        <f>COUNTA(Monitoria_última!K28:K30)</f>
        <v>0</v>
      </c>
      <c r="H33" s="48">
        <f>COUNTA(Monitoria_última!L28:L30)</f>
        <v>0</v>
      </c>
      <c r="I33" s="48">
        <f>COUNTA(Monitoria_última!M28:M30)</f>
        <v>2</v>
      </c>
    </row>
    <row r="34" spans="2:9">
      <c r="B34" s="46" t="s">
        <v>52</v>
      </c>
      <c r="C34" s="48">
        <f>COUNTA(Monitoria_última!B31:B33)</f>
        <v>3</v>
      </c>
      <c r="D34" s="48">
        <f>COUNTA(Monitoria_última!N31:N33)</f>
        <v>0</v>
      </c>
      <c r="E34" s="48">
        <f>COUNTA(Monitoria_última!I31:I33)</f>
        <v>0</v>
      </c>
      <c r="F34" s="48">
        <f>COUNTA(Monitoria_última!J31:J33)</f>
        <v>1</v>
      </c>
      <c r="G34" s="48">
        <f>COUNTA(Monitoria_última!K31:K33)</f>
        <v>0</v>
      </c>
      <c r="H34" s="48">
        <f>COUNTA(Monitoria_última!L31:L33)</f>
        <v>0</v>
      </c>
      <c r="I34" s="48">
        <f>COUNTA(Monitoria_última!M31:M33)</f>
        <v>2</v>
      </c>
    </row>
    <row r="35" spans="2:9">
      <c r="B35" s="46" t="s">
        <v>53</v>
      </c>
      <c r="C35" s="48">
        <f>COUNTA(Monitoria_última!B34:B42)</f>
        <v>9</v>
      </c>
      <c r="D35" s="48">
        <f>COUNTA(Monitoria_última!N34:N42)</f>
        <v>0</v>
      </c>
      <c r="E35" s="48">
        <f>COUNTA(Monitoria_última!I34:I42)</f>
        <v>0</v>
      </c>
      <c r="F35" s="48">
        <f>COUNTA(Monitoria_última!J34:J42)</f>
        <v>2</v>
      </c>
      <c r="G35" s="48">
        <f>COUNTA(Monitoria_última!K34:K42)</f>
        <v>0</v>
      </c>
      <c r="H35" s="48">
        <f>COUNTA(Monitoria_última!L34:L42)</f>
        <v>0</v>
      </c>
      <c r="I35" s="48">
        <f>COUNTA(Monitoria_última!M34:M42)</f>
        <v>7</v>
      </c>
    </row>
    <row r="36" spans="2:9">
      <c r="B36" s="46" t="s">
        <v>54</v>
      </c>
      <c r="C36" s="48">
        <f>COUNTA(Monitoria_última!B43:B45)</f>
        <v>3</v>
      </c>
      <c r="D36" s="48">
        <f>COUNTA(Monitoria_última!N43:N45)</f>
        <v>0</v>
      </c>
      <c r="E36" s="48">
        <f>COUNTA(Monitoria_última!I43:I45)</f>
        <v>0</v>
      </c>
      <c r="F36" s="48">
        <f>COUNTA(Monitoria_última!J43:J45)</f>
        <v>2</v>
      </c>
      <c r="G36" s="48">
        <f>COUNTA(Monitoria_última!K43:K45)</f>
        <v>0</v>
      </c>
      <c r="H36" s="48">
        <f>COUNTA(Monitoria_última!L43:L45)</f>
        <v>0</v>
      </c>
      <c r="I36" s="48">
        <f>COUNTA(Monitoria_última!M43:M45)</f>
        <v>1</v>
      </c>
    </row>
    <row r="37" spans="2:9">
      <c r="B37" s="46" t="s">
        <v>55</v>
      </c>
      <c r="C37" s="48">
        <f>COUNTA(Monitoria_última!B46:B48)</f>
        <v>3</v>
      </c>
      <c r="D37" s="48">
        <f>COUNTA(Monitoria_última!N46:N48)</f>
        <v>0</v>
      </c>
      <c r="E37" s="48">
        <f>COUNTA(Monitoria_última!I46:I48)</f>
        <v>0</v>
      </c>
      <c r="F37" s="48">
        <f>COUNTA(Monitoria_última!J46:J48)</f>
        <v>3</v>
      </c>
      <c r="G37" s="48">
        <f>COUNTA(Monitoria_última!K46:K48)</f>
        <v>0</v>
      </c>
      <c r="H37" s="48">
        <f>COUNTA(Monitoria_última!L46:L48)</f>
        <v>0</v>
      </c>
      <c r="I37" s="48">
        <f>COUNTA(Monitoria_última!M46:M48)</f>
        <v>0</v>
      </c>
    </row>
    <row r="38" spans="2:9">
      <c r="B38" s="46" t="s">
        <v>56</v>
      </c>
      <c r="C38" s="48">
        <f>COUNTA(Monitoria_última!B49:B50)</f>
        <v>2</v>
      </c>
      <c r="D38" s="48">
        <f>COUNTA(Monitoria_última!N49:N50)</f>
        <v>0</v>
      </c>
      <c r="E38" s="48">
        <f>COUNTA(Monitoria_última!I49:I50)</f>
        <v>0</v>
      </c>
      <c r="F38" s="48">
        <f>COUNTA(Monitoria_última!J49:J50)</f>
        <v>1</v>
      </c>
      <c r="G38" s="48">
        <f>COUNTA(Monitoria_última!K49:K50)</f>
        <v>0</v>
      </c>
      <c r="H38" s="48">
        <f>COUNTA(Monitoria_última!L49:L50)</f>
        <v>0</v>
      </c>
      <c r="I38" s="48">
        <f>COUNTA(Monitoria_última!M49:M50)</f>
        <v>1</v>
      </c>
    </row>
    <row r="39" spans="2:9">
      <c r="B39" s="46" t="s">
        <v>57</v>
      </c>
      <c r="C39" s="48">
        <f>COUNTA(Monitoria_última!B51:B57)</f>
        <v>7</v>
      </c>
      <c r="D39" s="48">
        <f>COUNTA(Monitoria_última!N51:N57)</f>
        <v>0</v>
      </c>
      <c r="E39" s="48">
        <f>COUNTA(Monitoria_última!I51:I57)</f>
        <v>0</v>
      </c>
      <c r="F39" s="48">
        <f>COUNTA(Monitoria_última!J51:J57)</f>
        <v>7</v>
      </c>
      <c r="G39" s="48">
        <f>COUNTA(Monitoria_última!K51:K57)</f>
        <v>0</v>
      </c>
      <c r="H39" s="48">
        <f>COUNTA(Monitoria_última!L51:L57)</f>
        <v>0</v>
      </c>
      <c r="I39" s="48">
        <f>COUNTA(Monitoria_última!M51:M57)</f>
        <v>0</v>
      </c>
    </row>
    <row r="40" spans="2:9" ht="15.75" thickBot="1">
      <c r="B40" s="54" t="s">
        <v>58</v>
      </c>
      <c r="C40" s="49">
        <f>COUNTA(Monitoria_última!B58:B60)</f>
        <v>3</v>
      </c>
      <c r="D40" s="49">
        <f>COUNTA(Monitoria_última!N58:N60)</f>
        <v>0</v>
      </c>
      <c r="E40" s="49">
        <f>COUNTA(Monitoria_última!I58:I60)</f>
        <v>0</v>
      </c>
      <c r="F40" s="49">
        <f>COUNTA(Monitoria_última!J58:J60)</f>
        <v>0</v>
      </c>
      <c r="G40" s="49">
        <f>COUNTA(Monitoria_última!K58:K60)</f>
        <v>0</v>
      </c>
      <c r="H40" s="49">
        <f>COUNTA(Monitoria_última!L58:L60)</f>
        <v>0</v>
      </c>
      <c r="I40" s="49">
        <f>COUNTA(Monitoria_última!M58:M60)</f>
        <v>3</v>
      </c>
    </row>
    <row r="41" spans="2:9" ht="15.75" thickTop="1"/>
  </sheetData>
  <sheetProtection password="ECFE" sheet="1" objects="1" scenarios="1"/>
  <mergeCells count="7">
    <mergeCell ref="A3:P3"/>
    <mergeCell ref="B13:D13"/>
    <mergeCell ref="B23:D23"/>
    <mergeCell ref="B24:D24"/>
    <mergeCell ref="E12:F12"/>
    <mergeCell ref="E13:F13"/>
    <mergeCell ref="C5:P5"/>
  </mergeCells>
  <conditionalFormatting sqref="D31:I40">
    <cfRule type="cellIs" dxfId="9" priority="10" stopIfTrue="1" operator="equal">
      <formula>0</formula>
    </cfRule>
  </conditionalFormatting>
  <conditionalFormatting sqref="F31">
    <cfRule type="cellIs" dxfId="8" priority="9" operator="equal">
      <formula>0</formula>
    </cfRule>
  </conditionalFormatting>
  <conditionalFormatting sqref="G31">
    <cfRule type="cellIs" dxfId="7" priority="8" operator="equal">
      <formula>0</formula>
    </cfRule>
  </conditionalFormatting>
  <conditionalFormatting sqref="H31">
    <cfRule type="cellIs" dxfId="6" priority="7" operator="equal">
      <formula>0</formula>
    </cfRule>
  </conditionalFormatting>
  <conditionalFormatting sqref="I31">
    <cfRule type="cellIs" dxfId="5" priority="6" operator="equal">
      <formula>0</formula>
    </cfRule>
  </conditionalFormatting>
  <conditionalFormatting sqref="D31:E31 E32:E40 F31:I40">
    <cfRule type="cellIs" dxfId="4" priority="5" stopIfTrue="1" operator="equal">
      <formula>0</formula>
    </cfRule>
  </conditionalFormatting>
  <conditionalFormatting sqref="F31">
    <cfRule type="cellIs" dxfId="3" priority="4" operator="equal">
      <formula>0</formula>
    </cfRule>
  </conditionalFormatting>
  <conditionalFormatting sqref="G31">
    <cfRule type="cellIs" dxfId="2" priority="3" operator="equal">
      <formula>0</formula>
    </cfRule>
  </conditionalFormatting>
  <conditionalFormatting sqref="H31">
    <cfRule type="cellIs" dxfId="1" priority="2" operator="equal">
      <formula>0</formula>
    </cfRule>
  </conditionalFormatting>
  <conditionalFormatting sqref="I31">
    <cfRule type="cellIs" dxfId="0" priority="1" operator="equal">
      <formula>0</formula>
    </cfRule>
  </conditionalFormatting>
  <pageMargins left="0.511811024" right="0.511811024" top="0.78740157499999996" bottom="0.78740157499999996" header="0.31496062000000002" footer="0.31496062000000002"/>
  <pageSetup scale="95" orientation="portrait"/>
  <colBreaks count="1" manualBreakCount="1">
    <brk id="9" max="1048575" man="1"/>
  </colBreaks>
  <drawing r:id="rId1"/>
  <legacyDrawing r:id="rId2"/>
</worksheet>
</file>

<file path=xl/worksheets/sheet2.xml><?xml version="1.0" encoding="utf-8"?>
<worksheet xmlns="http://schemas.openxmlformats.org/spreadsheetml/2006/main" xmlns:r="http://schemas.openxmlformats.org/officeDocument/2006/relationships">
  <dimension ref="A1:T44"/>
  <sheetViews>
    <sheetView showGridLines="0" topLeftCell="A22" zoomScale="85" zoomScaleNormal="85" workbookViewId="0"/>
  </sheetViews>
  <sheetFormatPr defaultColWidth="8.85546875" defaultRowHeight="15"/>
  <cols>
    <col min="2" max="2" width="8.85546875" customWidth="1"/>
  </cols>
  <sheetData>
    <row r="1" spans="1:18" s="2" customFormat="1">
      <c r="A1" s="3" t="s">
        <v>64</v>
      </c>
      <c r="I1" s="16"/>
      <c r="J1" s="16"/>
      <c r="K1" s="16"/>
      <c r="L1" s="16"/>
      <c r="M1" s="16"/>
      <c r="R1" s="16"/>
    </row>
    <row r="39" spans="17:20">
      <c r="Q39" s="75"/>
    </row>
    <row r="40" spans="17:20" ht="14.25" customHeight="1">
      <c r="Q40" s="692"/>
      <c r="R40" s="692"/>
      <c r="S40" s="692"/>
      <c r="T40" s="692"/>
    </row>
    <row r="41" spans="17:20">
      <c r="Q41" s="692"/>
      <c r="R41" s="692"/>
      <c r="S41" s="692"/>
      <c r="T41" s="692"/>
    </row>
    <row r="42" spans="17:20">
      <c r="Q42" s="692"/>
      <c r="R42" s="692"/>
      <c r="S42" s="692"/>
      <c r="T42" s="692"/>
    </row>
    <row r="43" spans="17:20">
      <c r="Q43" s="692"/>
      <c r="R43" s="692"/>
      <c r="S43" s="692"/>
      <c r="T43" s="692"/>
    </row>
    <row r="44" spans="17:20">
      <c r="Q44" s="692"/>
      <c r="R44" s="692"/>
      <c r="S44" s="692"/>
      <c r="T44" s="692"/>
    </row>
  </sheetData>
  <mergeCells count="1">
    <mergeCell ref="Q40:T44"/>
  </mergeCells>
  <pageMargins left="0.511811024" right="0.511811024" top="0.78740157499999996" bottom="0.78740157499999996" header="0.31496062000000002" footer="0.31496062000000002"/>
  <pageSetup orientation="portrait"/>
  <drawing r:id="rId1"/>
  <legacyDrawing r:id="rId2"/>
  <oleObjects>
    <oleObject progId="Word.Document.12" shapeId="11275" r:id="rId3"/>
  </oleObjects>
</worksheet>
</file>

<file path=xl/worksheets/sheet3.xml><?xml version="1.0" encoding="utf-8"?>
<worksheet xmlns="http://schemas.openxmlformats.org/spreadsheetml/2006/main" xmlns:r="http://schemas.openxmlformats.org/officeDocument/2006/relationships">
  <dimension ref="A1:AF125"/>
  <sheetViews>
    <sheetView showGridLines="0" workbookViewId="0">
      <pane xSplit="2" topLeftCell="E1" activePane="topRight" state="frozen"/>
      <selection activeCell="Q10" sqref="Q10"/>
      <selection pane="topRight" activeCell="E11" sqref="E11"/>
    </sheetView>
  </sheetViews>
  <sheetFormatPr defaultColWidth="8.85546875" defaultRowHeight="15"/>
  <cols>
    <col min="1" max="1" width="35.28515625" style="1" customWidth="1"/>
    <col min="2" max="2" width="38" style="1" customWidth="1"/>
    <col min="3" max="3" width="18.7109375" style="1" customWidth="1"/>
    <col min="4" max="4" width="19.42578125" style="1" customWidth="1"/>
    <col min="5" max="5" width="25.7109375" style="1" customWidth="1"/>
    <col min="6" max="6" width="27.42578125" style="1" customWidth="1"/>
    <col min="7" max="7" width="25.140625" style="1" customWidth="1"/>
    <col min="8" max="8" width="27.7109375" style="1" bestFit="1" customWidth="1"/>
    <col min="9" max="14" width="26.7109375" style="18" customWidth="1"/>
    <col min="15" max="15" width="37.85546875" style="1" customWidth="1"/>
    <col min="16" max="16" width="28.7109375" style="1" customWidth="1"/>
    <col min="17" max="17" width="40" style="1" customWidth="1"/>
    <col min="18" max="19" width="26.7109375" style="1" customWidth="1"/>
    <col min="20" max="21" width="28.85546875" style="1" customWidth="1"/>
    <col min="22" max="26" width="18.7109375" style="1" customWidth="1"/>
    <col min="27" max="27" width="22.7109375" style="1" customWidth="1"/>
    <col min="28" max="31" width="8.85546875" style="1"/>
    <col min="32" max="32" width="0" style="1" hidden="1" customWidth="1"/>
    <col min="33" max="16384" width="8.85546875" style="1"/>
  </cols>
  <sheetData>
    <row r="1" spans="1:32" s="2" customFormat="1">
      <c r="A1" s="3" t="s">
        <v>0</v>
      </c>
      <c r="I1" s="16"/>
      <c r="J1" s="16"/>
      <c r="K1" s="16"/>
      <c r="L1" s="16"/>
      <c r="M1" s="16"/>
      <c r="N1" s="16"/>
    </row>
    <row r="2" spans="1:32" s="4" customFormat="1" ht="4.3499999999999996" customHeight="1">
      <c r="I2" s="17"/>
      <c r="J2" s="17"/>
      <c r="K2" s="17"/>
      <c r="L2" s="17"/>
      <c r="M2" s="17"/>
      <c r="N2" s="17"/>
    </row>
    <row r="3" spans="1:32" s="5" customFormat="1" ht="15.75" thickBot="1">
      <c r="A3" s="108" t="s">
        <v>83</v>
      </c>
      <c r="B3" s="69"/>
      <c r="C3" s="69"/>
      <c r="D3" s="69"/>
      <c r="E3" s="69"/>
      <c r="F3" s="69"/>
      <c r="G3" s="69"/>
      <c r="H3" s="69"/>
      <c r="I3" s="69"/>
      <c r="J3" s="69"/>
      <c r="K3" s="69"/>
      <c r="L3" s="69"/>
      <c r="M3" s="69"/>
      <c r="O3" s="69"/>
      <c r="P3" s="69"/>
      <c r="Q3" s="69"/>
    </row>
    <row r="4" spans="1:32" ht="15.75" thickTop="1"/>
    <row r="5" spans="1:32" s="6" customFormat="1" ht="26.1" customHeight="1" thickBot="1">
      <c r="A5" s="7" t="s">
        <v>1</v>
      </c>
      <c r="B5" s="7"/>
      <c r="C5" s="8"/>
      <c r="D5" s="12"/>
      <c r="E5" s="12"/>
      <c r="F5" s="12"/>
      <c r="G5" s="12"/>
      <c r="H5" s="12"/>
      <c r="I5" s="12"/>
      <c r="J5" s="12"/>
      <c r="K5" s="12"/>
      <c r="L5" s="12"/>
      <c r="M5" s="13"/>
    </row>
    <row r="6" spans="1:32" ht="61.5" customHeight="1" thickTop="1">
      <c r="A6" s="708" t="s">
        <v>84</v>
      </c>
      <c r="B6" s="708"/>
      <c r="C6" s="708"/>
      <c r="D6" s="708"/>
      <c r="E6" s="708"/>
    </row>
    <row r="7" spans="1:32" ht="15.75" thickBot="1">
      <c r="A7" s="7" t="s">
        <v>2</v>
      </c>
      <c r="B7" s="7"/>
      <c r="C7" s="8"/>
      <c r="D7" s="10" t="s">
        <v>3</v>
      </c>
      <c r="E7" s="10"/>
      <c r="F7" s="10"/>
      <c r="G7" s="11"/>
      <c r="H7" s="18"/>
      <c r="AF7" s="1" t="s">
        <v>73</v>
      </c>
    </row>
    <row r="8" spans="1:32" ht="15.75" thickTop="1">
      <c r="A8" s="1" t="s">
        <v>85</v>
      </c>
      <c r="D8" s="1" t="s">
        <v>86</v>
      </c>
      <c r="AF8" s="83" t="s">
        <v>74</v>
      </c>
    </row>
    <row r="9" spans="1:32" ht="16.5" thickBot="1">
      <c r="A9" s="66" t="s">
        <v>12</v>
      </c>
      <c r="B9" s="67"/>
      <c r="C9" s="67"/>
      <c r="D9" s="67"/>
      <c r="E9" s="67"/>
      <c r="F9" s="67"/>
      <c r="G9" s="67"/>
      <c r="H9" s="68"/>
      <c r="I9" s="702" t="s">
        <v>68</v>
      </c>
      <c r="J9" s="703"/>
      <c r="K9" s="703"/>
      <c r="L9" s="703"/>
      <c r="M9" s="703"/>
      <c r="N9" s="703"/>
      <c r="O9" s="703"/>
      <c r="P9" s="703"/>
      <c r="Q9" s="703"/>
      <c r="R9" s="704"/>
      <c r="S9" s="78"/>
      <c r="T9" s="705" t="s">
        <v>31</v>
      </c>
      <c r="U9" s="706"/>
      <c r="V9" s="706"/>
      <c r="W9" s="706"/>
      <c r="X9" s="706"/>
      <c r="Y9" s="706"/>
      <c r="Z9" s="706"/>
      <c r="AA9" s="707"/>
    </row>
    <row r="10" spans="1:32" ht="64.5" thickTop="1" thickBot="1">
      <c r="A10" s="24" t="s">
        <v>4</v>
      </c>
      <c r="B10" s="24" t="s">
        <v>5</v>
      </c>
      <c r="C10" s="24" t="s">
        <v>6</v>
      </c>
      <c r="D10" s="24" t="s">
        <v>10</v>
      </c>
      <c r="E10" s="24" t="s">
        <v>11</v>
      </c>
      <c r="F10" s="24" t="s">
        <v>7</v>
      </c>
      <c r="G10" s="24" t="s">
        <v>9</v>
      </c>
      <c r="H10" s="24" t="s">
        <v>71</v>
      </c>
      <c r="I10" s="19" t="s">
        <v>13</v>
      </c>
      <c r="J10" s="20" t="s">
        <v>14</v>
      </c>
      <c r="K10" s="21" t="s">
        <v>15</v>
      </c>
      <c r="L10" s="22" t="s">
        <v>16</v>
      </c>
      <c r="M10" s="23" t="s">
        <v>17</v>
      </c>
      <c r="N10" s="77" t="s">
        <v>18</v>
      </c>
      <c r="O10" s="25" t="s">
        <v>19</v>
      </c>
      <c r="P10" s="25" t="s">
        <v>20</v>
      </c>
      <c r="Q10" s="25" t="s">
        <v>21</v>
      </c>
      <c r="R10" s="25" t="s">
        <v>22</v>
      </c>
      <c r="S10" s="25" t="s">
        <v>69</v>
      </c>
      <c r="T10" s="26" t="s">
        <v>23</v>
      </c>
      <c r="U10" s="27" t="s">
        <v>24</v>
      </c>
      <c r="V10" s="27" t="s">
        <v>25</v>
      </c>
      <c r="W10" s="27" t="s">
        <v>26</v>
      </c>
      <c r="X10" s="27" t="s">
        <v>27</v>
      </c>
      <c r="Y10" s="27" t="s">
        <v>28</v>
      </c>
      <c r="Z10" s="27" t="s">
        <v>29</v>
      </c>
      <c r="AA10" s="27" t="s">
        <v>30</v>
      </c>
    </row>
    <row r="11" spans="1:32" ht="315.75" thickTop="1">
      <c r="A11" s="709" t="s">
        <v>87</v>
      </c>
      <c r="B11" s="109" t="s">
        <v>88</v>
      </c>
      <c r="C11" s="110" t="s">
        <v>89</v>
      </c>
      <c r="D11" s="110"/>
      <c r="E11" s="111" t="s">
        <v>90</v>
      </c>
      <c r="F11" s="110" t="s">
        <v>91</v>
      </c>
      <c r="G11" s="112" t="s">
        <v>92</v>
      </c>
      <c r="H11" s="113">
        <v>3000</v>
      </c>
      <c r="I11" s="114"/>
      <c r="J11" s="114" t="s">
        <v>32</v>
      </c>
      <c r="K11" s="114"/>
      <c r="L11" s="114"/>
      <c r="M11" s="114"/>
      <c r="N11" s="28"/>
      <c r="O11" s="110" t="s">
        <v>93</v>
      </c>
      <c r="P11" s="110"/>
      <c r="Q11" s="110" t="s">
        <v>94</v>
      </c>
      <c r="R11" s="110" t="s">
        <v>95</v>
      </c>
      <c r="S11" s="110"/>
      <c r="T11" s="110"/>
      <c r="U11" s="110"/>
      <c r="V11" s="110"/>
      <c r="W11" s="115">
        <v>40940</v>
      </c>
      <c r="X11" s="110" t="s">
        <v>96</v>
      </c>
      <c r="Y11" s="110"/>
      <c r="Z11" s="110"/>
      <c r="AA11" s="110" t="s">
        <v>97</v>
      </c>
    </row>
    <row r="12" spans="1:32" ht="165">
      <c r="A12" s="698"/>
      <c r="B12" s="116" t="s">
        <v>98</v>
      </c>
      <c r="C12" s="109" t="s">
        <v>99</v>
      </c>
      <c r="D12" s="109"/>
      <c r="E12" s="117" t="s">
        <v>100</v>
      </c>
      <c r="F12" s="109" t="s">
        <v>101</v>
      </c>
      <c r="G12" s="118" t="s">
        <v>102</v>
      </c>
      <c r="H12" s="119">
        <v>400000</v>
      </c>
      <c r="I12" s="114"/>
      <c r="J12" s="114"/>
      <c r="K12" s="114" t="s">
        <v>32</v>
      </c>
      <c r="L12" s="114"/>
      <c r="M12" s="114"/>
      <c r="N12" s="28"/>
      <c r="O12" s="109" t="s">
        <v>103</v>
      </c>
      <c r="P12" s="109"/>
      <c r="Q12" s="109" t="s">
        <v>104</v>
      </c>
      <c r="R12" s="109" t="s">
        <v>95</v>
      </c>
      <c r="S12" s="109"/>
      <c r="T12" s="109"/>
      <c r="U12" s="109"/>
      <c r="V12" s="109"/>
      <c r="W12" s="117">
        <v>41974</v>
      </c>
      <c r="X12" s="109" t="s">
        <v>105</v>
      </c>
      <c r="Y12" s="109"/>
      <c r="Z12" s="109"/>
      <c r="AA12" s="109" t="s">
        <v>106</v>
      </c>
    </row>
    <row r="13" spans="1:32" ht="195">
      <c r="A13" s="698"/>
      <c r="B13" s="116" t="s">
        <v>107</v>
      </c>
      <c r="C13" s="109" t="s">
        <v>108</v>
      </c>
      <c r="D13" s="109"/>
      <c r="E13" s="109" t="s">
        <v>90</v>
      </c>
      <c r="F13" s="120" t="s">
        <v>109</v>
      </c>
      <c r="G13" s="121" t="s">
        <v>110</v>
      </c>
      <c r="H13" s="119">
        <v>10000</v>
      </c>
      <c r="I13" s="114"/>
      <c r="J13" s="114"/>
      <c r="K13" s="114" t="s">
        <v>70</v>
      </c>
      <c r="L13" s="114"/>
      <c r="M13" s="114"/>
      <c r="N13" s="28"/>
      <c r="O13" s="109" t="s">
        <v>111</v>
      </c>
      <c r="P13" s="122" t="s">
        <v>112</v>
      </c>
      <c r="Q13" s="109" t="s">
        <v>113</v>
      </c>
      <c r="R13" s="123" t="s">
        <v>114</v>
      </c>
      <c r="S13" s="109"/>
      <c r="T13" s="109"/>
      <c r="U13" s="109"/>
      <c r="V13" s="109"/>
      <c r="W13" s="109" t="s">
        <v>115</v>
      </c>
      <c r="X13" s="123" t="s">
        <v>114</v>
      </c>
      <c r="Y13" s="109"/>
      <c r="Z13" s="109"/>
      <c r="AA13" s="109" t="s">
        <v>116</v>
      </c>
    </row>
    <row r="14" spans="1:32" ht="225">
      <c r="A14" s="698"/>
      <c r="B14" s="124" t="s">
        <v>117</v>
      </c>
      <c r="C14" s="109" t="s">
        <v>118</v>
      </c>
      <c r="D14" s="109"/>
      <c r="E14" s="117" t="s">
        <v>119</v>
      </c>
      <c r="F14" s="109" t="s">
        <v>120</v>
      </c>
      <c r="G14" s="118" t="s">
        <v>121</v>
      </c>
      <c r="H14" s="109" t="s">
        <v>122</v>
      </c>
      <c r="I14" s="114"/>
      <c r="J14" s="114" t="s">
        <v>70</v>
      </c>
      <c r="K14" s="114"/>
      <c r="L14" s="114"/>
      <c r="M14" s="114"/>
      <c r="N14" s="28"/>
      <c r="O14" s="109" t="s">
        <v>123</v>
      </c>
      <c r="P14" s="109"/>
      <c r="Q14" s="109" t="s">
        <v>124</v>
      </c>
      <c r="R14" s="109" t="s">
        <v>120</v>
      </c>
      <c r="S14" s="109"/>
      <c r="T14" s="125" t="s">
        <v>125</v>
      </c>
      <c r="U14" s="109"/>
      <c r="V14" s="109"/>
      <c r="W14" s="109" t="s">
        <v>126</v>
      </c>
      <c r="X14" s="109"/>
      <c r="Y14" s="109"/>
      <c r="Z14" s="109"/>
      <c r="AA14" s="126" t="s">
        <v>127</v>
      </c>
    </row>
    <row r="15" spans="1:32" ht="135">
      <c r="A15" s="698"/>
      <c r="B15" s="116" t="s">
        <v>128</v>
      </c>
      <c r="C15" s="109" t="s">
        <v>129</v>
      </c>
      <c r="D15" s="109"/>
      <c r="E15" s="109" t="s">
        <v>130</v>
      </c>
      <c r="F15" s="109" t="s">
        <v>131</v>
      </c>
      <c r="G15" s="112" t="s">
        <v>132</v>
      </c>
      <c r="H15" s="109" t="s">
        <v>133</v>
      </c>
      <c r="I15" s="114"/>
      <c r="J15" s="114" t="s">
        <v>70</v>
      </c>
      <c r="K15" s="114"/>
      <c r="L15" s="114"/>
      <c r="M15" s="114"/>
      <c r="N15" s="28"/>
      <c r="O15" s="127" t="s">
        <v>134</v>
      </c>
      <c r="P15" s="109"/>
      <c r="Q15" s="109" t="s">
        <v>135</v>
      </c>
      <c r="R15" s="109" t="s">
        <v>95</v>
      </c>
      <c r="S15" s="109"/>
      <c r="T15" s="109"/>
      <c r="U15" s="109"/>
      <c r="V15" s="109"/>
      <c r="W15" s="117">
        <v>41244</v>
      </c>
      <c r="X15" s="109"/>
      <c r="Y15" s="128" t="s">
        <v>136</v>
      </c>
      <c r="Z15" s="109"/>
      <c r="AA15" s="109" t="s">
        <v>137</v>
      </c>
    </row>
    <row r="16" spans="1:32" ht="270">
      <c r="A16" s="698"/>
      <c r="B16" s="116" t="s">
        <v>138</v>
      </c>
      <c r="C16" s="122" t="s">
        <v>139</v>
      </c>
      <c r="D16" s="109"/>
      <c r="E16" s="122" t="s">
        <v>140</v>
      </c>
      <c r="F16" s="109" t="s">
        <v>141</v>
      </c>
      <c r="G16" s="121" t="s">
        <v>142</v>
      </c>
      <c r="H16" s="109" t="s">
        <v>122</v>
      </c>
      <c r="I16" s="114"/>
      <c r="J16" s="114"/>
      <c r="K16" s="114" t="s">
        <v>70</v>
      </c>
      <c r="L16" s="114"/>
      <c r="M16" s="114"/>
      <c r="N16" s="28"/>
      <c r="O16" s="109" t="s">
        <v>143</v>
      </c>
      <c r="P16" s="109"/>
      <c r="Q16" s="109"/>
      <c r="R16" s="129" t="s">
        <v>144</v>
      </c>
      <c r="S16" s="109"/>
      <c r="T16" s="109"/>
      <c r="U16" s="109"/>
      <c r="V16" s="109"/>
      <c r="W16" s="109"/>
      <c r="X16" s="129" t="s">
        <v>144</v>
      </c>
      <c r="Y16" s="109"/>
      <c r="Z16" s="109"/>
      <c r="AA16" s="126" t="s">
        <v>145</v>
      </c>
    </row>
    <row r="17" spans="1:27" ht="195">
      <c r="A17" s="698"/>
      <c r="B17" s="116" t="s">
        <v>146</v>
      </c>
      <c r="C17" s="109" t="s">
        <v>147</v>
      </c>
      <c r="D17" s="109"/>
      <c r="E17" s="109" t="s">
        <v>148</v>
      </c>
      <c r="F17" s="127" t="s">
        <v>149</v>
      </c>
      <c r="G17" s="122" t="s">
        <v>150</v>
      </c>
      <c r="H17" s="127" t="s">
        <v>151</v>
      </c>
      <c r="I17" s="114"/>
      <c r="J17" s="114"/>
      <c r="K17" s="114"/>
      <c r="L17" s="114" t="s">
        <v>32</v>
      </c>
      <c r="M17" s="114"/>
      <c r="N17" s="28"/>
      <c r="O17" s="109"/>
      <c r="P17" s="109" t="s">
        <v>152</v>
      </c>
      <c r="Q17" s="109"/>
      <c r="R17" s="127" t="s">
        <v>149</v>
      </c>
      <c r="S17" s="109"/>
      <c r="T17" s="109"/>
      <c r="U17" s="109"/>
      <c r="V17" s="109"/>
      <c r="W17" s="109"/>
      <c r="X17" s="109"/>
      <c r="Y17" s="109"/>
      <c r="Z17" s="109"/>
      <c r="AA17" s="109"/>
    </row>
    <row r="18" spans="1:27" ht="345">
      <c r="A18" s="698"/>
      <c r="B18" s="116" t="s">
        <v>153</v>
      </c>
      <c r="C18" s="127" t="s">
        <v>154</v>
      </c>
      <c r="D18" s="109"/>
      <c r="E18" s="109" t="s">
        <v>148</v>
      </c>
      <c r="F18" s="120" t="s">
        <v>155</v>
      </c>
      <c r="G18" s="130" t="s">
        <v>156</v>
      </c>
      <c r="H18" s="109" t="s">
        <v>157</v>
      </c>
      <c r="I18" s="114"/>
      <c r="J18" s="114"/>
      <c r="K18" s="114"/>
      <c r="L18" s="114" t="s">
        <v>70</v>
      </c>
      <c r="M18" s="114"/>
      <c r="N18" s="28"/>
      <c r="O18" s="131" t="s">
        <v>158</v>
      </c>
      <c r="P18" s="131" t="s">
        <v>159</v>
      </c>
      <c r="Q18" s="109"/>
      <c r="R18" s="109" t="s">
        <v>105</v>
      </c>
      <c r="S18" s="109"/>
      <c r="T18" s="109"/>
      <c r="U18" s="127" t="s">
        <v>160</v>
      </c>
      <c r="V18" s="109"/>
      <c r="W18" s="109"/>
      <c r="X18" s="109" t="s">
        <v>105</v>
      </c>
      <c r="Y18" s="109"/>
      <c r="Z18" s="109"/>
      <c r="AA18" s="126" t="s">
        <v>116</v>
      </c>
    </row>
    <row r="19" spans="1:27" ht="180">
      <c r="A19" s="697"/>
      <c r="B19" s="116" t="s">
        <v>161</v>
      </c>
      <c r="C19" s="127" t="s">
        <v>162</v>
      </c>
      <c r="D19" s="109"/>
      <c r="E19" s="117">
        <v>40878</v>
      </c>
      <c r="F19" s="120" t="s">
        <v>155</v>
      </c>
      <c r="G19" s="132" t="s">
        <v>163</v>
      </c>
      <c r="H19" s="127" t="s">
        <v>164</v>
      </c>
      <c r="I19" s="114"/>
      <c r="J19" s="114"/>
      <c r="K19" s="114"/>
      <c r="L19" s="114" t="s">
        <v>70</v>
      </c>
      <c r="M19" s="114"/>
      <c r="N19" s="28"/>
      <c r="O19" s="133" t="s">
        <v>165</v>
      </c>
      <c r="P19" s="109"/>
      <c r="Q19" s="109"/>
      <c r="R19" s="109" t="s">
        <v>105</v>
      </c>
      <c r="S19" s="109"/>
      <c r="T19" s="109"/>
      <c r="U19" s="109"/>
      <c r="V19" s="109"/>
      <c r="W19" s="109"/>
      <c r="X19" s="109"/>
      <c r="Y19" s="109"/>
      <c r="Z19" s="109"/>
      <c r="AA19" s="109"/>
    </row>
    <row r="20" spans="1:27" ht="180">
      <c r="A20" s="693" t="s">
        <v>166</v>
      </c>
      <c r="B20" s="134" t="s">
        <v>167</v>
      </c>
      <c r="C20" s="129" t="s">
        <v>168</v>
      </c>
      <c r="D20" s="109"/>
      <c r="E20" s="117" t="s">
        <v>169</v>
      </c>
      <c r="F20" s="129" t="s">
        <v>120</v>
      </c>
      <c r="G20" s="135" t="s">
        <v>170</v>
      </c>
      <c r="H20" s="109" t="s">
        <v>122</v>
      </c>
      <c r="I20" s="114"/>
      <c r="J20" s="114"/>
      <c r="K20" s="114"/>
      <c r="L20" s="114" t="s">
        <v>70</v>
      </c>
      <c r="M20" s="114"/>
      <c r="N20" s="28"/>
      <c r="O20" s="129" t="s">
        <v>171</v>
      </c>
      <c r="P20" s="109"/>
      <c r="Q20" s="136" t="s">
        <v>172</v>
      </c>
      <c r="R20" s="129" t="s">
        <v>120</v>
      </c>
      <c r="S20" s="109"/>
      <c r="T20" s="109"/>
      <c r="U20" s="109" t="s">
        <v>173</v>
      </c>
      <c r="V20" s="109"/>
      <c r="W20" s="137" t="s">
        <v>174</v>
      </c>
      <c r="X20" s="109"/>
      <c r="Y20" s="109"/>
      <c r="Z20" s="109"/>
      <c r="AA20" s="126" t="s">
        <v>175</v>
      </c>
    </row>
    <row r="21" spans="1:27" ht="315">
      <c r="A21" s="701"/>
      <c r="B21" s="134" t="s">
        <v>176</v>
      </c>
      <c r="C21" s="129" t="s">
        <v>177</v>
      </c>
      <c r="D21" s="109"/>
      <c r="E21" s="109" t="s">
        <v>178</v>
      </c>
      <c r="F21" s="129" t="s">
        <v>120</v>
      </c>
      <c r="G21" s="122" t="s">
        <v>179</v>
      </c>
      <c r="H21" s="119">
        <v>50000</v>
      </c>
      <c r="I21" s="114"/>
      <c r="J21" s="114" t="s">
        <v>70</v>
      </c>
      <c r="K21" s="114"/>
      <c r="L21" s="114"/>
      <c r="M21" s="114"/>
      <c r="N21" s="28"/>
      <c r="O21" s="109" t="s">
        <v>171</v>
      </c>
      <c r="P21" s="109"/>
      <c r="Q21" s="136" t="s">
        <v>172</v>
      </c>
      <c r="R21" s="129" t="s">
        <v>120</v>
      </c>
      <c r="S21" s="109"/>
      <c r="T21" s="109"/>
      <c r="U21" s="109"/>
      <c r="V21" s="109"/>
      <c r="W21" s="137" t="s">
        <v>180</v>
      </c>
      <c r="X21" s="109"/>
      <c r="Y21" s="109"/>
      <c r="Z21" s="109"/>
      <c r="AA21" s="126" t="s">
        <v>175</v>
      </c>
    </row>
    <row r="22" spans="1:27" ht="120">
      <c r="A22" s="693" t="s">
        <v>181</v>
      </c>
      <c r="B22" s="138" t="s">
        <v>182</v>
      </c>
      <c r="C22" s="129" t="s">
        <v>183</v>
      </c>
      <c r="D22" s="109"/>
      <c r="E22" s="117">
        <v>40878</v>
      </c>
      <c r="F22" s="129" t="s">
        <v>120</v>
      </c>
      <c r="G22" s="122" t="s">
        <v>184</v>
      </c>
      <c r="H22" s="109" t="s">
        <v>122</v>
      </c>
      <c r="I22" s="114"/>
      <c r="J22" s="114"/>
      <c r="K22" s="114"/>
      <c r="L22" s="114" t="s">
        <v>70</v>
      </c>
      <c r="M22" s="114"/>
      <c r="N22" s="28"/>
      <c r="O22" s="123" t="s">
        <v>185</v>
      </c>
      <c r="P22" s="109"/>
      <c r="Q22" s="109"/>
      <c r="R22" s="129" t="s">
        <v>120</v>
      </c>
      <c r="S22" s="109"/>
      <c r="T22" s="109"/>
      <c r="U22" s="109" t="s">
        <v>173</v>
      </c>
      <c r="V22" s="109"/>
      <c r="W22" s="109"/>
      <c r="X22" s="109"/>
      <c r="Y22" s="109"/>
      <c r="Z22" s="109"/>
      <c r="AA22" s="109"/>
    </row>
    <row r="23" spans="1:27" ht="195">
      <c r="A23" s="700"/>
      <c r="B23" s="138" t="s">
        <v>186</v>
      </c>
      <c r="C23" s="129" t="s">
        <v>187</v>
      </c>
      <c r="D23" s="109"/>
      <c r="E23" s="117">
        <v>40513</v>
      </c>
      <c r="F23" s="129" t="s">
        <v>120</v>
      </c>
      <c r="G23" s="122" t="s">
        <v>188</v>
      </c>
      <c r="H23" s="109" t="s">
        <v>122</v>
      </c>
      <c r="I23" s="114"/>
      <c r="J23" s="114"/>
      <c r="K23" s="114"/>
      <c r="L23" s="114"/>
      <c r="M23" s="114" t="s">
        <v>70</v>
      </c>
      <c r="N23" s="28"/>
      <c r="O23" s="122" t="s">
        <v>189</v>
      </c>
      <c r="P23" s="122" t="s">
        <v>190</v>
      </c>
      <c r="Q23" s="109"/>
      <c r="R23" s="129" t="s">
        <v>120</v>
      </c>
      <c r="S23" s="109"/>
      <c r="T23" s="109"/>
      <c r="U23" s="109" t="s">
        <v>190</v>
      </c>
      <c r="V23" s="109"/>
      <c r="W23" s="109"/>
      <c r="X23" s="109"/>
      <c r="Y23" s="109"/>
      <c r="Z23" s="109"/>
      <c r="AA23" s="109" t="s">
        <v>191</v>
      </c>
    </row>
    <row r="24" spans="1:27" ht="270">
      <c r="A24" s="701"/>
      <c r="B24" s="138" t="s">
        <v>192</v>
      </c>
      <c r="C24" s="129" t="s">
        <v>193</v>
      </c>
      <c r="D24" s="109"/>
      <c r="E24" s="117">
        <v>40544</v>
      </c>
      <c r="F24" s="129" t="s">
        <v>120</v>
      </c>
      <c r="G24" s="122" t="s">
        <v>194</v>
      </c>
      <c r="H24" s="119">
        <v>50000</v>
      </c>
      <c r="I24" s="114"/>
      <c r="J24" s="114"/>
      <c r="K24" s="114"/>
      <c r="L24" s="114"/>
      <c r="M24" s="114" t="s">
        <v>70</v>
      </c>
      <c r="N24" s="28"/>
      <c r="O24" s="122" t="s">
        <v>195</v>
      </c>
      <c r="P24" s="109" t="s">
        <v>196</v>
      </c>
      <c r="Q24" s="109"/>
      <c r="R24" s="129" t="s">
        <v>120</v>
      </c>
      <c r="S24" s="109"/>
      <c r="T24" s="109"/>
      <c r="U24" s="128" t="s">
        <v>197</v>
      </c>
      <c r="V24" s="109"/>
      <c r="W24" s="109"/>
      <c r="X24" s="109"/>
      <c r="Y24" s="109"/>
      <c r="Z24" s="109"/>
      <c r="AA24" s="109"/>
    </row>
    <row r="25" spans="1:27" ht="409.5">
      <c r="A25" s="693" t="s">
        <v>198</v>
      </c>
      <c r="B25" s="140" t="s">
        <v>199</v>
      </c>
      <c r="C25" s="129" t="s">
        <v>200</v>
      </c>
      <c r="D25" s="110"/>
      <c r="E25" s="111">
        <v>41974</v>
      </c>
      <c r="F25" s="129" t="s">
        <v>149</v>
      </c>
      <c r="G25" s="139" t="s">
        <v>201</v>
      </c>
      <c r="H25" s="113">
        <v>200000</v>
      </c>
      <c r="I25" s="114"/>
      <c r="J25" s="114"/>
      <c r="K25" s="114"/>
      <c r="L25" s="114" t="s">
        <v>70</v>
      </c>
      <c r="M25" s="114"/>
      <c r="N25" s="28"/>
      <c r="O25" s="136" t="s">
        <v>202</v>
      </c>
      <c r="P25" s="110"/>
      <c r="Q25" s="110" t="s">
        <v>203</v>
      </c>
      <c r="R25" s="139"/>
      <c r="S25" s="139"/>
      <c r="T25" s="110"/>
      <c r="U25" s="110"/>
      <c r="V25" s="110"/>
      <c r="W25" s="115">
        <v>42156</v>
      </c>
      <c r="X25" s="139" t="s">
        <v>204</v>
      </c>
      <c r="Y25" s="110"/>
      <c r="Z25" s="139" t="s">
        <v>205</v>
      </c>
      <c r="AA25" s="110"/>
    </row>
    <row r="26" spans="1:27" ht="409.5">
      <c r="A26" s="694"/>
      <c r="B26" s="140" t="s">
        <v>206</v>
      </c>
      <c r="C26" s="129" t="s">
        <v>200</v>
      </c>
      <c r="D26" s="110"/>
      <c r="E26" s="115">
        <v>41244</v>
      </c>
      <c r="F26" s="139" t="s">
        <v>207</v>
      </c>
      <c r="G26" s="141" t="s">
        <v>208</v>
      </c>
      <c r="H26" s="113">
        <v>400000</v>
      </c>
      <c r="I26" s="114"/>
      <c r="J26" s="114"/>
      <c r="K26" s="114"/>
      <c r="L26" s="114" t="s">
        <v>70</v>
      </c>
      <c r="M26" s="114"/>
      <c r="N26" s="28"/>
      <c r="O26" s="131" t="s">
        <v>209</v>
      </c>
      <c r="P26" s="110"/>
      <c r="Q26" s="110"/>
      <c r="R26" s="110"/>
      <c r="S26" s="110"/>
      <c r="T26" s="110"/>
      <c r="U26" s="110"/>
      <c r="V26" s="110"/>
      <c r="W26" s="110"/>
      <c r="X26" s="110"/>
      <c r="Y26" s="110"/>
      <c r="Z26" s="110"/>
      <c r="AA26" s="110"/>
    </row>
    <row r="27" spans="1:27" ht="195">
      <c r="A27" s="694"/>
      <c r="B27" s="140" t="s">
        <v>210</v>
      </c>
      <c r="C27" s="129" t="s">
        <v>211</v>
      </c>
      <c r="D27" s="110"/>
      <c r="E27" s="115" t="s">
        <v>212</v>
      </c>
      <c r="F27" s="129" t="s">
        <v>213</v>
      </c>
      <c r="G27" s="141" t="s">
        <v>214</v>
      </c>
      <c r="H27" s="110" t="s">
        <v>122</v>
      </c>
      <c r="I27" s="114"/>
      <c r="J27" s="114" t="s">
        <v>32</v>
      </c>
      <c r="K27" s="114"/>
      <c r="L27" s="114"/>
      <c r="M27" s="114"/>
      <c r="N27" s="28"/>
      <c r="O27" s="131" t="s">
        <v>215</v>
      </c>
      <c r="P27" s="110"/>
      <c r="Q27" s="110"/>
      <c r="R27" s="110"/>
      <c r="S27" s="110"/>
      <c r="T27" s="110"/>
      <c r="U27" s="110"/>
      <c r="V27" s="110"/>
      <c r="W27" s="115">
        <v>40848</v>
      </c>
      <c r="X27" s="110"/>
      <c r="Y27" s="110"/>
      <c r="Z27" s="110"/>
      <c r="AA27" s="110"/>
    </row>
    <row r="28" spans="1:27" ht="210">
      <c r="A28" s="694"/>
      <c r="B28" s="140" t="s">
        <v>216</v>
      </c>
      <c r="C28" s="129" t="s">
        <v>217</v>
      </c>
      <c r="D28" s="110"/>
      <c r="E28" s="115" t="s">
        <v>218</v>
      </c>
      <c r="F28" s="123" t="s">
        <v>219</v>
      </c>
      <c r="G28" s="142" t="s">
        <v>220</v>
      </c>
      <c r="H28" s="113">
        <v>5000</v>
      </c>
      <c r="I28" s="114"/>
      <c r="J28" s="114" t="s">
        <v>70</v>
      </c>
      <c r="K28" s="114"/>
      <c r="L28" s="114"/>
      <c r="M28" s="114"/>
      <c r="N28" s="28"/>
      <c r="O28" s="110" t="s">
        <v>221</v>
      </c>
      <c r="P28" s="110"/>
      <c r="Q28" s="110" t="s">
        <v>222</v>
      </c>
      <c r="R28" s="110"/>
      <c r="S28" s="110"/>
      <c r="T28" s="110"/>
      <c r="U28" s="110"/>
      <c r="V28" s="110"/>
      <c r="W28" s="115">
        <v>41091</v>
      </c>
      <c r="X28" s="129" t="s">
        <v>96</v>
      </c>
      <c r="Y28" s="110"/>
      <c r="Z28" s="110"/>
      <c r="AA28" s="110"/>
    </row>
    <row r="29" spans="1:27" ht="165">
      <c r="A29" s="694"/>
      <c r="B29" s="140" t="s">
        <v>223</v>
      </c>
      <c r="C29" s="129" t="s">
        <v>224</v>
      </c>
      <c r="D29" s="110"/>
      <c r="E29" s="115" t="s">
        <v>218</v>
      </c>
      <c r="F29" s="143" t="s">
        <v>225</v>
      </c>
      <c r="G29" s="144" t="s">
        <v>226</v>
      </c>
      <c r="H29" s="113">
        <v>3000000</v>
      </c>
      <c r="I29" s="114"/>
      <c r="J29" s="114"/>
      <c r="K29" s="114" t="s">
        <v>70</v>
      </c>
      <c r="L29" s="114"/>
      <c r="M29" s="114"/>
      <c r="N29" s="28"/>
      <c r="O29" s="145" t="s">
        <v>227</v>
      </c>
      <c r="P29" s="110"/>
      <c r="Q29" s="110"/>
      <c r="R29" s="109" t="s">
        <v>95</v>
      </c>
      <c r="S29" s="110"/>
      <c r="T29" s="110"/>
      <c r="U29" s="110"/>
      <c r="V29" s="110"/>
      <c r="W29" s="146" t="s">
        <v>228</v>
      </c>
      <c r="X29" s="129" t="s">
        <v>96</v>
      </c>
      <c r="Y29" s="110"/>
      <c r="Z29" s="110"/>
      <c r="AA29" s="110"/>
    </row>
    <row r="30" spans="1:27" ht="105">
      <c r="A30" s="695"/>
      <c r="B30" s="140" t="s">
        <v>229</v>
      </c>
      <c r="C30" s="145" t="s">
        <v>230</v>
      </c>
      <c r="D30" s="110"/>
      <c r="E30" s="115">
        <v>41244</v>
      </c>
      <c r="F30" s="145" t="s">
        <v>231</v>
      </c>
      <c r="G30" s="139" t="s">
        <v>232</v>
      </c>
      <c r="H30" s="110" t="s">
        <v>233</v>
      </c>
      <c r="I30" s="114"/>
      <c r="J30" s="114"/>
      <c r="K30" s="114"/>
      <c r="L30" s="114" t="s">
        <v>70</v>
      </c>
      <c r="M30" s="114"/>
      <c r="N30" s="28"/>
      <c r="O30" s="145" t="s">
        <v>234</v>
      </c>
      <c r="P30" s="110"/>
      <c r="Q30" s="110" t="s">
        <v>235</v>
      </c>
      <c r="R30" s="145" t="s">
        <v>231</v>
      </c>
      <c r="S30" s="110"/>
      <c r="T30" s="110"/>
      <c r="U30" s="110"/>
      <c r="V30" s="110"/>
      <c r="W30" s="110"/>
      <c r="X30" s="110"/>
      <c r="Y30" s="110"/>
      <c r="Z30" s="110"/>
      <c r="AA30" s="147" t="s">
        <v>236</v>
      </c>
    </row>
    <row r="31" spans="1:27" ht="210">
      <c r="A31" s="696" t="s">
        <v>237</v>
      </c>
      <c r="B31" s="148" t="s">
        <v>238</v>
      </c>
      <c r="C31" s="129" t="s">
        <v>239</v>
      </c>
      <c r="D31" s="110"/>
      <c r="E31" s="110" t="s">
        <v>240</v>
      </c>
      <c r="F31" s="129" t="s">
        <v>241</v>
      </c>
      <c r="G31" s="139" t="s">
        <v>242</v>
      </c>
      <c r="H31" s="113">
        <v>3000</v>
      </c>
      <c r="I31" s="114"/>
      <c r="J31" s="114" t="s">
        <v>70</v>
      </c>
      <c r="K31" s="114"/>
      <c r="L31" s="114"/>
      <c r="M31" s="114"/>
      <c r="N31" s="28"/>
      <c r="O31" s="147" t="s">
        <v>243</v>
      </c>
      <c r="P31" s="110"/>
      <c r="Q31" s="110" t="s">
        <v>244</v>
      </c>
      <c r="R31" s="129" t="s">
        <v>241</v>
      </c>
      <c r="S31" s="110"/>
      <c r="T31" s="110"/>
      <c r="U31" s="110"/>
      <c r="V31" s="110"/>
      <c r="W31" s="115">
        <v>40848</v>
      </c>
      <c r="X31" s="149"/>
      <c r="Y31" s="110"/>
      <c r="Z31" s="110"/>
      <c r="AA31" s="150" t="s">
        <v>245</v>
      </c>
    </row>
    <row r="32" spans="1:27" ht="240">
      <c r="A32" s="697"/>
      <c r="B32" s="148" t="s">
        <v>246</v>
      </c>
      <c r="C32" s="129" t="s">
        <v>247</v>
      </c>
      <c r="D32" s="110"/>
      <c r="E32" s="110" t="s">
        <v>248</v>
      </c>
      <c r="F32" s="110" t="s">
        <v>249</v>
      </c>
      <c r="G32" s="139" t="s">
        <v>250</v>
      </c>
      <c r="H32" s="110" t="s">
        <v>122</v>
      </c>
      <c r="I32" s="114"/>
      <c r="J32" s="114" t="s">
        <v>32</v>
      </c>
      <c r="K32" s="114"/>
      <c r="L32" s="114"/>
      <c r="M32" s="114"/>
      <c r="N32" s="28"/>
      <c r="O32" s="110" t="s">
        <v>251</v>
      </c>
      <c r="P32" s="110"/>
      <c r="Q32" s="110" t="s">
        <v>252</v>
      </c>
      <c r="R32" s="110" t="s">
        <v>249</v>
      </c>
      <c r="S32" s="110"/>
      <c r="T32" s="110"/>
      <c r="U32" s="110"/>
      <c r="V32" s="110"/>
      <c r="W32" s="115">
        <v>41061</v>
      </c>
      <c r="X32" s="110"/>
      <c r="Y32" s="110"/>
      <c r="Z32" s="110"/>
      <c r="AA32" s="110"/>
    </row>
    <row r="33" spans="1:27" ht="180">
      <c r="A33" s="696" t="s">
        <v>253</v>
      </c>
      <c r="B33" s="109" t="s">
        <v>254</v>
      </c>
      <c r="C33" s="129" t="s">
        <v>255</v>
      </c>
      <c r="D33" s="109"/>
      <c r="E33" s="117">
        <v>42156</v>
      </c>
      <c r="F33" s="129" t="s">
        <v>256</v>
      </c>
      <c r="G33" s="122" t="s">
        <v>257</v>
      </c>
      <c r="H33" s="119">
        <v>250000</v>
      </c>
      <c r="I33" s="114"/>
      <c r="J33" s="114"/>
      <c r="K33" s="114"/>
      <c r="L33" s="114" t="s">
        <v>70</v>
      </c>
      <c r="M33" s="114"/>
      <c r="N33" s="28"/>
      <c r="O33" s="129" t="s">
        <v>258</v>
      </c>
      <c r="P33" s="109"/>
      <c r="Q33" s="109" t="s">
        <v>259</v>
      </c>
      <c r="R33" s="109" t="s">
        <v>114</v>
      </c>
      <c r="S33" s="109"/>
      <c r="T33" s="109"/>
      <c r="U33" s="109"/>
      <c r="V33" s="109"/>
      <c r="W33" s="109"/>
      <c r="X33" s="109"/>
      <c r="Y33" s="109"/>
      <c r="Z33" s="109"/>
      <c r="AA33" s="129" t="s">
        <v>260</v>
      </c>
    </row>
    <row r="34" spans="1:27" ht="165">
      <c r="A34" s="698"/>
      <c r="B34" s="109" t="s">
        <v>261</v>
      </c>
      <c r="C34" s="129" t="s">
        <v>255</v>
      </c>
      <c r="D34" s="109"/>
      <c r="E34" s="117">
        <v>42156</v>
      </c>
      <c r="F34" s="129" t="s">
        <v>262</v>
      </c>
      <c r="G34" s="109" t="s">
        <v>263</v>
      </c>
      <c r="H34" s="119">
        <v>250000</v>
      </c>
      <c r="I34" s="114"/>
      <c r="J34" s="114"/>
      <c r="K34" s="114"/>
      <c r="L34" s="114" t="s">
        <v>70</v>
      </c>
      <c r="M34" s="114"/>
      <c r="N34" s="28"/>
      <c r="O34" s="129" t="s">
        <v>264</v>
      </c>
      <c r="P34" s="109"/>
      <c r="Q34" s="109"/>
      <c r="R34" s="109" t="s">
        <v>114</v>
      </c>
      <c r="S34" s="109"/>
      <c r="T34" s="109"/>
      <c r="U34" s="109"/>
      <c r="V34" s="109"/>
      <c r="W34" s="109"/>
      <c r="X34" s="109"/>
      <c r="Y34" s="109"/>
      <c r="Z34" s="109"/>
      <c r="AA34" s="109"/>
    </row>
    <row r="35" spans="1:27" ht="165">
      <c r="A35" s="697"/>
      <c r="B35" s="109" t="s">
        <v>265</v>
      </c>
      <c r="C35" s="129" t="s">
        <v>255</v>
      </c>
      <c r="D35" s="109"/>
      <c r="E35" s="117">
        <v>41974</v>
      </c>
      <c r="F35" s="129" t="s">
        <v>262</v>
      </c>
      <c r="G35" s="122" t="s">
        <v>266</v>
      </c>
      <c r="H35" s="119">
        <v>100000</v>
      </c>
      <c r="I35" s="114"/>
      <c r="J35" s="114"/>
      <c r="K35" s="114"/>
      <c r="L35" s="114" t="s">
        <v>70</v>
      </c>
      <c r="M35" s="114"/>
      <c r="N35" s="28"/>
      <c r="O35" s="129" t="s">
        <v>267</v>
      </c>
      <c r="P35" s="109"/>
      <c r="Q35" s="109"/>
      <c r="R35" s="109" t="s">
        <v>114</v>
      </c>
      <c r="S35" s="109"/>
      <c r="T35" s="109"/>
      <c r="U35" s="109"/>
      <c r="V35" s="109"/>
      <c r="W35" s="109"/>
      <c r="X35" s="109"/>
      <c r="Y35" s="109"/>
      <c r="Z35" s="109"/>
      <c r="AA35" s="109"/>
    </row>
    <row r="36" spans="1:27" ht="285">
      <c r="A36" s="696" t="s">
        <v>268</v>
      </c>
      <c r="B36" s="109" t="s">
        <v>269</v>
      </c>
      <c r="C36" s="129" t="s">
        <v>270</v>
      </c>
      <c r="D36" s="110"/>
      <c r="E36" s="115">
        <v>40878</v>
      </c>
      <c r="F36" s="129" t="s">
        <v>231</v>
      </c>
      <c r="G36" s="139" t="s">
        <v>271</v>
      </c>
      <c r="H36" s="113">
        <v>20000</v>
      </c>
      <c r="I36" s="114"/>
      <c r="J36" s="114"/>
      <c r="K36" s="114" t="s">
        <v>70</v>
      </c>
      <c r="L36" s="114"/>
      <c r="M36" s="114"/>
      <c r="N36" s="28"/>
      <c r="O36" s="131" t="s">
        <v>272</v>
      </c>
      <c r="P36" s="110"/>
      <c r="Q36" s="110" t="s">
        <v>273</v>
      </c>
      <c r="R36" s="129" t="s">
        <v>231</v>
      </c>
      <c r="S36" s="110"/>
      <c r="T36" s="110"/>
      <c r="U36" s="110"/>
      <c r="V36" s="110"/>
      <c r="W36" s="146" t="s">
        <v>274</v>
      </c>
      <c r="X36" s="110"/>
      <c r="Y36" s="110"/>
      <c r="Z36" s="110"/>
      <c r="AA36" s="110"/>
    </row>
    <row r="37" spans="1:27" ht="180">
      <c r="A37" s="698"/>
      <c r="B37" s="109" t="s">
        <v>275</v>
      </c>
      <c r="C37" s="129" t="s">
        <v>276</v>
      </c>
      <c r="D37" s="110"/>
      <c r="E37" s="110" t="s">
        <v>277</v>
      </c>
      <c r="F37" s="129" t="s">
        <v>262</v>
      </c>
      <c r="G37" s="110" t="s">
        <v>278</v>
      </c>
      <c r="H37" s="110" t="s">
        <v>164</v>
      </c>
      <c r="I37" s="114"/>
      <c r="J37" s="114"/>
      <c r="K37" s="114" t="s">
        <v>70</v>
      </c>
      <c r="L37" s="114"/>
      <c r="M37" s="114"/>
      <c r="N37" s="28"/>
      <c r="O37" s="150" t="s">
        <v>279</v>
      </c>
      <c r="P37" s="110"/>
      <c r="Q37" s="110" t="s">
        <v>280</v>
      </c>
      <c r="R37" s="129" t="s">
        <v>231</v>
      </c>
      <c r="S37" s="110"/>
      <c r="T37" s="110"/>
      <c r="U37" s="110"/>
      <c r="V37" s="110"/>
      <c r="W37" s="146" t="s">
        <v>281</v>
      </c>
      <c r="X37" s="110"/>
      <c r="Y37" s="110"/>
      <c r="Z37" s="110"/>
      <c r="AA37" s="110"/>
    </row>
    <row r="38" spans="1:27" ht="180">
      <c r="A38" s="698"/>
      <c r="B38" s="109" t="s">
        <v>282</v>
      </c>
      <c r="C38" s="129" t="s">
        <v>255</v>
      </c>
      <c r="D38" s="110"/>
      <c r="E38" s="115">
        <v>42156</v>
      </c>
      <c r="F38" s="110" t="s">
        <v>213</v>
      </c>
      <c r="G38" s="139" t="s">
        <v>283</v>
      </c>
      <c r="H38" s="113">
        <v>250000</v>
      </c>
      <c r="I38" s="114"/>
      <c r="J38" s="114" t="s">
        <v>70</v>
      </c>
      <c r="K38" s="114"/>
      <c r="L38" s="114"/>
      <c r="M38" s="114"/>
      <c r="N38" s="28"/>
      <c r="O38" s="141" t="s">
        <v>284</v>
      </c>
      <c r="P38" s="110"/>
      <c r="Q38" s="110" t="s">
        <v>285</v>
      </c>
      <c r="R38" s="110" t="s">
        <v>213</v>
      </c>
      <c r="S38" s="110"/>
      <c r="T38" s="110"/>
      <c r="U38" s="110"/>
      <c r="V38" s="110"/>
      <c r="W38" s="110"/>
      <c r="X38" s="110"/>
      <c r="Y38" s="110"/>
      <c r="Z38" s="110"/>
      <c r="AA38" s="110" t="s">
        <v>286</v>
      </c>
    </row>
    <row r="39" spans="1:27" ht="409.5">
      <c r="A39" s="698"/>
      <c r="B39" s="151" t="s">
        <v>287</v>
      </c>
      <c r="C39" s="129" t="s">
        <v>255</v>
      </c>
      <c r="D39" s="110"/>
      <c r="E39" s="115">
        <v>42156</v>
      </c>
      <c r="F39" s="129" t="s">
        <v>256</v>
      </c>
      <c r="G39" s="139" t="s">
        <v>288</v>
      </c>
      <c r="H39" s="113">
        <v>250000</v>
      </c>
      <c r="I39" s="114"/>
      <c r="J39" s="114" t="s">
        <v>70</v>
      </c>
      <c r="K39" s="114"/>
      <c r="L39" s="114"/>
      <c r="M39" s="114"/>
      <c r="N39" s="28"/>
      <c r="O39" s="141" t="s">
        <v>284</v>
      </c>
      <c r="P39" s="110"/>
      <c r="Q39" s="152" t="s">
        <v>289</v>
      </c>
      <c r="R39" s="129"/>
      <c r="S39" s="110"/>
      <c r="T39" s="110"/>
      <c r="U39" s="110"/>
      <c r="V39" s="110"/>
      <c r="W39" s="110"/>
      <c r="X39" s="110"/>
      <c r="Y39" s="110"/>
      <c r="Z39" s="110"/>
      <c r="AA39" s="110" t="s">
        <v>290</v>
      </c>
    </row>
    <row r="40" spans="1:27" ht="135">
      <c r="A40" s="698"/>
      <c r="B40" s="109" t="s">
        <v>291</v>
      </c>
      <c r="C40" s="129" t="s">
        <v>255</v>
      </c>
      <c r="D40" s="110"/>
      <c r="E40" s="115">
        <v>42156</v>
      </c>
      <c r="F40" s="129" t="s">
        <v>292</v>
      </c>
      <c r="G40" s="110" t="s">
        <v>293</v>
      </c>
      <c r="H40" s="113">
        <v>100000</v>
      </c>
      <c r="I40" s="114"/>
      <c r="J40" s="114"/>
      <c r="K40" s="114"/>
      <c r="L40" s="114" t="s">
        <v>70</v>
      </c>
      <c r="M40" s="114"/>
      <c r="N40" s="28"/>
      <c r="O40" s="131" t="s">
        <v>294</v>
      </c>
      <c r="P40" s="110"/>
      <c r="Q40" s="110" t="s">
        <v>295</v>
      </c>
      <c r="R40" s="110"/>
      <c r="S40" s="110"/>
      <c r="T40" s="110"/>
      <c r="U40" s="110"/>
      <c r="V40" s="110"/>
      <c r="W40" s="110"/>
      <c r="X40" s="110"/>
      <c r="Y40" s="110"/>
      <c r="Z40" s="110"/>
      <c r="AA40" s="110" t="s">
        <v>296</v>
      </c>
    </row>
    <row r="41" spans="1:27" ht="135">
      <c r="A41" s="698"/>
      <c r="B41" s="109" t="s">
        <v>297</v>
      </c>
      <c r="C41" s="129" t="s">
        <v>255</v>
      </c>
      <c r="D41" s="110"/>
      <c r="E41" s="115">
        <v>42156</v>
      </c>
      <c r="F41" s="129" t="s">
        <v>213</v>
      </c>
      <c r="G41" s="139" t="s">
        <v>298</v>
      </c>
      <c r="H41" s="113">
        <v>50000</v>
      </c>
      <c r="I41" s="114"/>
      <c r="J41" s="114" t="s">
        <v>70</v>
      </c>
      <c r="K41" s="114"/>
      <c r="L41" s="114"/>
      <c r="M41" s="114"/>
      <c r="N41" s="28"/>
      <c r="O41" s="110" t="s">
        <v>284</v>
      </c>
      <c r="P41" s="110"/>
      <c r="Q41" s="110" t="s">
        <v>299</v>
      </c>
      <c r="R41" s="110"/>
      <c r="S41" s="110"/>
      <c r="T41" s="110"/>
      <c r="U41" s="110"/>
      <c r="V41" s="110"/>
      <c r="W41" s="110"/>
      <c r="X41" s="110"/>
      <c r="Y41" s="110"/>
      <c r="Z41" s="110"/>
      <c r="AA41" s="110" t="s">
        <v>300</v>
      </c>
    </row>
    <row r="42" spans="1:27" ht="135">
      <c r="A42" s="698"/>
      <c r="B42" s="109" t="s">
        <v>301</v>
      </c>
      <c r="C42" s="129" t="s">
        <v>255</v>
      </c>
      <c r="D42" s="110"/>
      <c r="E42" s="115">
        <v>42156</v>
      </c>
      <c r="F42" s="129" t="s">
        <v>302</v>
      </c>
      <c r="G42" s="110" t="s">
        <v>303</v>
      </c>
      <c r="H42" s="113">
        <v>200000</v>
      </c>
      <c r="I42" s="114"/>
      <c r="J42" s="114" t="s">
        <v>70</v>
      </c>
      <c r="K42" s="114"/>
      <c r="L42" s="114"/>
      <c r="M42" s="114"/>
      <c r="N42" s="28"/>
      <c r="O42" s="110" t="s">
        <v>284</v>
      </c>
      <c r="P42" s="110"/>
      <c r="Q42" s="110" t="s">
        <v>299</v>
      </c>
      <c r="R42" s="110"/>
      <c r="S42" s="110"/>
      <c r="T42" s="110"/>
      <c r="U42" s="110"/>
      <c r="V42" s="110"/>
      <c r="W42" s="110"/>
      <c r="X42" s="110"/>
      <c r="Y42" s="110"/>
      <c r="Z42" s="110"/>
      <c r="AA42" s="110" t="s">
        <v>300</v>
      </c>
    </row>
    <row r="43" spans="1:27" ht="180">
      <c r="A43" s="698"/>
      <c r="B43" s="109" t="s">
        <v>304</v>
      </c>
      <c r="C43" s="129" t="s">
        <v>305</v>
      </c>
      <c r="D43" s="109"/>
      <c r="E43" s="117">
        <v>40878</v>
      </c>
      <c r="F43" s="129" t="s">
        <v>306</v>
      </c>
      <c r="G43" s="122" t="s">
        <v>307</v>
      </c>
      <c r="H43" s="119">
        <v>50000</v>
      </c>
      <c r="I43" s="114"/>
      <c r="J43" s="114"/>
      <c r="K43" s="114"/>
      <c r="L43" s="114" t="s">
        <v>32</v>
      </c>
      <c r="M43" s="114"/>
      <c r="N43" s="28"/>
      <c r="O43" s="129" t="s">
        <v>308</v>
      </c>
      <c r="P43" s="109"/>
      <c r="Q43" s="109"/>
      <c r="R43" s="145" t="s">
        <v>231</v>
      </c>
      <c r="S43" s="109"/>
      <c r="T43" s="109"/>
      <c r="U43" s="109"/>
      <c r="V43" s="109"/>
      <c r="W43" s="128"/>
      <c r="X43" s="109"/>
      <c r="Y43" s="109"/>
      <c r="Z43" s="109"/>
      <c r="AA43" s="109"/>
    </row>
    <row r="44" spans="1:27" ht="120">
      <c r="A44" s="698"/>
      <c r="B44" s="109" t="s">
        <v>309</v>
      </c>
      <c r="C44" s="129" t="s">
        <v>255</v>
      </c>
      <c r="D44" s="109"/>
      <c r="E44" s="117" t="s">
        <v>310</v>
      </c>
      <c r="F44" s="129" t="s">
        <v>256</v>
      </c>
      <c r="G44" s="109" t="s">
        <v>311</v>
      </c>
      <c r="H44" s="119">
        <v>20000</v>
      </c>
      <c r="I44" s="114"/>
      <c r="J44" s="114" t="s">
        <v>70</v>
      </c>
      <c r="K44" s="114"/>
      <c r="L44" s="114"/>
      <c r="M44" s="114"/>
      <c r="N44" s="28"/>
      <c r="O44" s="110" t="s">
        <v>284</v>
      </c>
      <c r="P44" s="109"/>
      <c r="Q44" s="109" t="s">
        <v>312</v>
      </c>
      <c r="R44" s="109"/>
      <c r="S44" s="109"/>
      <c r="T44" s="109"/>
      <c r="U44" s="109"/>
      <c r="V44" s="109"/>
      <c r="W44" s="128" t="s">
        <v>274</v>
      </c>
      <c r="X44" s="109"/>
      <c r="Y44" s="109"/>
      <c r="Z44" s="109"/>
      <c r="AA44" s="109" t="s">
        <v>313</v>
      </c>
    </row>
    <row r="45" spans="1:27" ht="330">
      <c r="A45" s="698"/>
      <c r="B45" s="109" t="s">
        <v>314</v>
      </c>
      <c r="C45" s="129" t="s">
        <v>255</v>
      </c>
      <c r="D45" s="109"/>
      <c r="E45" s="115">
        <v>42156</v>
      </c>
      <c r="F45" s="129" t="s">
        <v>241</v>
      </c>
      <c r="G45" s="122" t="s">
        <v>315</v>
      </c>
      <c r="H45" s="119">
        <v>50000</v>
      </c>
      <c r="I45" s="114"/>
      <c r="J45" s="114"/>
      <c r="K45" s="114"/>
      <c r="L45" s="114" t="s">
        <v>70</v>
      </c>
      <c r="M45" s="114"/>
      <c r="N45" s="28"/>
      <c r="O45" s="109" t="s">
        <v>316</v>
      </c>
      <c r="P45" s="153" t="s">
        <v>317</v>
      </c>
      <c r="Q45" s="109"/>
      <c r="R45" s="109" t="s">
        <v>318</v>
      </c>
      <c r="S45" s="109"/>
      <c r="T45" s="109"/>
      <c r="U45" s="109"/>
      <c r="V45" s="109"/>
      <c r="W45" s="109"/>
      <c r="X45" s="109"/>
      <c r="Y45" s="109"/>
      <c r="Z45" s="109"/>
      <c r="AA45" s="109"/>
    </row>
    <row r="46" spans="1:27" ht="255">
      <c r="A46" s="698"/>
      <c r="B46" s="109" t="s">
        <v>319</v>
      </c>
      <c r="C46" s="129" t="s">
        <v>320</v>
      </c>
      <c r="D46" s="110"/>
      <c r="E46" s="110" t="s">
        <v>321</v>
      </c>
      <c r="F46" s="129" t="s">
        <v>306</v>
      </c>
      <c r="G46" s="139" t="s">
        <v>322</v>
      </c>
      <c r="H46" s="113" t="s">
        <v>323</v>
      </c>
      <c r="I46" s="114"/>
      <c r="J46" s="114"/>
      <c r="K46" s="114" t="s">
        <v>32</v>
      </c>
      <c r="L46" s="114"/>
      <c r="M46" s="114"/>
      <c r="N46" s="28"/>
      <c r="O46" s="110" t="s">
        <v>324</v>
      </c>
      <c r="P46" s="110"/>
      <c r="Q46" s="110"/>
      <c r="R46" s="110"/>
      <c r="S46" s="110"/>
      <c r="T46" s="110"/>
      <c r="U46" s="110"/>
      <c r="V46" s="110"/>
      <c r="W46" s="146" t="s">
        <v>281</v>
      </c>
      <c r="X46" s="110"/>
      <c r="Y46" s="129" t="s">
        <v>325</v>
      </c>
      <c r="Z46" s="110"/>
      <c r="AA46" s="110"/>
    </row>
    <row r="47" spans="1:27" ht="165">
      <c r="A47" s="698"/>
      <c r="B47" s="109" t="s">
        <v>326</v>
      </c>
      <c r="C47" s="129" t="s">
        <v>327</v>
      </c>
      <c r="D47" s="110"/>
      <c r="E47" s="115" t="s">
        <v>328</v>
      </c>
      <c r="F47" s="129" t="s">
        <v>329</v>
      </c>
      <c r="G47" s="139" t="s">
        <v>330</v>
      </c>
      <c r="H47" s="110" t="s">
        <v>164</v>
      </c>
      <c r="I47" s="114"/>
      <c r="J47" s="114" t="s">
        <v>70</v>
      </c>
      <c r="K47" s="114"/>
      <c r="L47" s="114"/>
      <c r="M47" s="114"/>
      <c r="N47" s="28"/>
      <c r="O47" s="110" t="s">
        <v>284</v>
      </c>
      <c r="P47" s="110"/>
      <c r="Q47" s="110" t="s">
        <v>331</v>
      </c>
      <c r="R47" s="149"/>
      <c r="S47" s="110"/>
      <c r="T47" s="110" t="s">
        <v>332</v>
      </c>
      <c r="U47" s="110"/>
      <c r="V47" s="110"/>
      <c r="W47" s="110" t="s">
        <v>333</v>
      </c>
      <c r="X47" s="110"/>
      <c r="Y47" s="110"/>
      <c r="Z47" s="110"/>
      <c r="AA47" s="110" t="s">
        <v>334</v>
      </c>
    </row>
    <row r="48" spans="1:27" ht="90">
      <c r="A48" s="698"/>
      <c r="B48" s="109" t="s">
        <v>335</v>
      </c>
      <c r="C48" s="129" t="s">
        <v>336</v>
      </c>
      <c r="D48" s="110"/>
      <c r="E48" s="115" t="s">
        <v>337</v>
      </c>
      <c r="F48" s="129" t="s">
        <v>306</v>
      </c>
      <c r="G48" s="139" t="s">
        <v>338</v>
      </c>
      <c r="H48" s="110" t="s">
        <v>122</v>
      </c>
      <c r="I48" s="114"/>
      <c r="J48" s="114" t="s">
        <v>70</v>
      </c>
      <c r="K48" s="114"/>
      <c r="L48" s="114"/>
      <c r="M48" s="114"/>
      <c r="N48" s="28"/>
      <c r="O48" s="110" t="s">
        <v>339</v>
      </c>
      <c r="P48" s="110"/>
      <c r="Q48" s="110" t="s">
        <v>340</v>
      </c>
      <c r="R48" s="149"/>
      <c r="S48" s="110"/>
      <c r="T48" s="110"/>
      <c r="U48" s="110"/>
      <c r="V48" s="110"/>
      <c r="W48" s="110" t="s">
        <v>333</v>
      </c>
      <c r="X48" s="110"/>
      <c r="Y48" s="110"/>
      <c r="Z48" s="110"/>
      <c r="AA48" s="110" t="s">
        <v>341</v>
      </c>
    </row>
    <row r="49" spans="1:27" ht="180">
      <c r="A49" s="697"/>
      <c r="B49" s="109" t="s">
        <v>342</v>
      </c>
      <c r="C49" s="129" t="s">
        <v>343</v>
      </c>
      <c r="D49" s="110"/>
      <c r="E49" s="110" t="s">
        <v>328</v>
      </c>
      <c r="F49" s="129" t="s">
        <v>344</v>
      </c>
      <c r="G49" s="139" t="s">
        <v>345</v>
      </c>
      <c r="H49" s="110" t="s">
        <v>122</v>
      </c>
      <c r="I49" s="114"/>
      <c r="J49" s="114"/>
      <c r="K49" s="114" t="s">
        <v>70</v>
      </c>
      <c r="L49" s="114"/>
      <c r="M49" s="114"/>
      <c r="N49" s="28"/>
      <c r="O49" s="110" t="s">
        <v>346</v>
      </c>
      <c r="P49" s="131" t="s">
        <v>347</v>
      </c>
      <c r="Q49" s="110"/>
      <c r="R49" s="109"/>
      <c r="S49" s="110"/>
      <c r="T49" s="110"/>
      <c r="U49" s="110"/>
      <c r="V49" s="110"/>
      <c r="W49" s="145" t="s">
        <v>348</v>
      </c>
      <c r="X49" s="110"/>
      <c r="Y49" s="110"/>
      <c r="Z49" s="110"/>
      <c r="AA49" s="110" t="s">
        <v>349</v>
      </c>
    </row>
    <row r="50" spans="1:27" ht="180">
      <c r="A50" s="696" t="s">
        <v>350</v>
      </c>
      <c r="B50" s="154" t="s">
        <v>351</v>
      </c>
      <c r="C50" s="129" t="s">
        <v>352</v>
      </c>
      <c r="D50" s="110"/>
      <c r="E50" s="110" t="s">
        <v>353</v>
      </c>
      <c r="F50" s="145" t="s">
        <v>241</v>
      </c>
      <c r="G50" s="139" t="s">
        <v>354</v>
      </c>
      <c r="H50" s="110" t="s">
        <v>164</v>
      </c>
      <c r="I50" s="114"/>
      <c r="J50" s="114"/>
      <c r="K50" s="114" t="s">
        <v>32</v>
      </c>
      <c r="L50" s="114"/>
      <c r="M50" s="114"/>
      <c r="N50" s="28"/>
      <c r="O50" s="145" t="s">
        <v>355</v>
      </c>
      <c r="P50" s="110" t="s">
        <v>356</v>
      </c>
      <c r="Q50" s="110"/>
      <c r="R50" s="110"/>
      <c r="S50" s="110"/>
      <c r="T50" s="110"/>
      <c r="U50" s="110"/>
      <c r="V50" s="110"/>
      <c r="W50" s="115">
        <v>40878</v>
      </c>
      <c r="X50" s="110"/>
      <c r="Y50" s="110"/>
      <c r="Z50" s="110"/>
      <c r="AA50" s="110" t="s">
        <v>357</v>
      </c>
    </row>
    <row r="51" spans="1:27" ht="150">
      <c r="A51" s="698"/>
      <c r="B51" s="154" t="s">
        <v>358</v>
      </c>
      <c r="C51" s="129" t="s">
        <v>359</v>
      </c>
      <c r="D51" s="110"/>
      <c r="E51" s="145" t="s">
        <v>360</v>
      </c>
      <c r="F51" s="129" t="s">
        <v>241</v>
      </c>
      <c r="G51" s="139" t="s">
        <v>361</v>
      </c>
      <c r="H51" s="129" t="s">
        <v>362</v>
      </c>
      <c r="I51" s="114"/>
      <c r="J51" s="114"/>
      <c r="K51" s="114" t="s">
        <v>70</v>
      </c>
      <c r="L51" s="114"/>
      <c r="M51" s="114"/>
      <c r="N51" s="28"/>
      <c r="O51" s="145" t="s">
        <v>363</v>
      </c>
      <c r="P51" s="110"/>
      <c r="Q51" s="139" t="s">
        <v>364</v>
      </c>
      <c r="R51" s="110"/>
      <c r="S51" s="110"/>
      <c r="T51" s="110"/>
      <c r="U51" s="110"/>
      <c r="V51" s="110"/>
      <c r="W51" s="110" t="s">
        <v>333</v>
      </c>
      <c r="X51" s="110"/>
      <c r="Y51" s="110"/>
      <c r="Z51" s="110"/>
      <c r="AA51" s="129" t="s">
        <v>365</v>
      </c>
    </row>
    <row r="52" spans="1:27" ht="225">
      <c r="A52" s="697"/>
      <c r="B52" s="155" t="s">
        <v>366</v>
      </c>
      <c r="C52" s="129" t="s">
        <v>367</v>
      </c>
      <c r="D52" s="110"/>
      <c r="E52" s="115">
        <v>41974</v>
      </c>
      <c r="F52" s="129" t="s">
        <v>368</v>
      </c>
      <c r="G52" s="139" t="s">
        <v>369</v>
      </c>
      <c r="H52" s="113">
        <v>250000</v>
      </c>
      <c r="I52" s="114"/>
      <c r="J52" s="114"/>
      <c r="K52" s="114"/>
      <c r="L52" s="114" t="s">
        <v>70</v>
      </c>
      <c r="M52" s="114"/>
      <c r="N52" s="28"/>
      <c r="O52" s="147" t="s">
        <v>370</v>
      </c>
      <c r="P52" s="110" t="s">
        <v>371</v>
      </c>
      <c r="Q52" s="110"/>
      <c r="R52" s="110"/>
      <c r="S52" s="110"/>
      <c r="T52" s="110"/>
      <c r="U52" s="110"/>
      <c r="V52" s="110"/>
      <c r="W52" s="110"/>
      <c r="X52" s="110"/>
      <c r="Y52" s="110"/>
      <c r="Z52" s="110"/>
      <c r="AA52" s="110"/>
    </row>
    <row r="53" spans="1:27" ht="180">
      <c r="A53" s="696" t="s">
        <v>372</v>
      </c>
      <c r="B53" s="129" t="s">
        <v>373</v>
      </c>
      <c r="C53" s="129" t="s">
        <v>374</v>
      </c>
      <c r="D53" s="109"/>
      <c r="E53" s="115">
        <v>40878</v>
      </c>
      <c r="F53" s="129" t="s">
        <v>375</v>
      </c>
      <c r="G53" s="122" t="s">
        <v>376</v>
      </c>
      <c r="H53" s="119">
        <v>20000</v>
      </c>
      <c r="I53" s="114"/>
      <c r="J53" s="114"/>
      <c r="K53" s="114"/>
      <c r="L53" s="114"/>
      <c r="M53" s="114" t="s">
        <v>70</v>
      </c>
      <c r="N53" s="28"/>
      <c r="O53" s="145" t="s">
        <v>377</v>
      </c>
      <c r="P53" s="109" t="s">
        <v>378</v>
      </c>
      <c r="Q53" s="109"/>
      <c r="R53" s="129" t="s">
        <v>379</v>
      </c>
      <c r="S53" s="109"/>
      <c r="T53" s="109"/>
      <c r="U53" s="109"/>
      <c r="V53" s="109"/>
      <c r="W53" s="109"/>
      <c r="X53" s="129" t="s">
        <v>379</v>
      </c>
      <c r="Y53" s="109"/>
      <c r="Z53" s="109"/>
      <c r="AA53" s="129"/>
    </row>
    <row r="54" spans="1:27" ht="285">
      <c r="A54" s="698"/>
      <c r="B54" s="129" t="s">
        <v>380</v>
      </c>
      <c r="C54" s="129" t="s">
        <v>381</v>
      </c>
      <c r="D54" s="109"/>
      <c r="E54" s="117">
        <v>41061</v>
      </c>
      <c r="F54" s="129" t="s">
        <v>382</v>
      </c>
      <c r="G54" s="122" t="s">
        <v>383</v>
      </c>
      <c r="H54" s="119">
        <v>5000</v>
      </c>
      <c r="I54" s="114"/>
      <c r="J54" s="114"/>
      <c r="K54" s="114"/>
      <c r="L54" s="114" t="s">
        <v>70</v>
      </c>
      <c r="M54" s="114"/>
      <c r="N54" s="28"/>
      <c r="O54" s="109" t="s">
        <v>384</v>
      </c>
      <c r="P54" s="109" t="s">
        <v>385</v>
      </c>
      <c r="Q54" s="109"/>
      <c r="R54" s="129" t="s">
        <v>379</v>
      </c>
      <c r="S54" s="109"/>
      <c r="T54" s="109"/>
      <c r="U54" s="109"/>
      <c r="V54" s="109"/>
      <c r="W54" s="109"/>
      <c r="X54" s="129" t="s">
        <v>379</v>
      </c>
      <c r="Y54" s="109"/>
      <c r="Z54" s="109"/>
      <c r="AA54" s="129" t="s">
        <v>386</v>
      </c>
    </row>
    <row r="55" spans="1:27" ht="285">
      <c r="A55" s="698"/>
      <c r="B55" s="129" t="s">
        <v>387</v>
      </c>
      <c r="C55" s="129" t="s">
        <v>388</v>
      </c>
      <c r="D55" s="109"/>
      <c r="E55" s="117">
        <v>41609</v>
      </c>
      <c r="F55" s="129" t="s">
        <v>389</v>
      </c>
      <c r="G55" s="122" t="s">
        <v>390</v>
      </c>
      <c r="H55" s="119">
        <v>50000</v>
      </c>
      <c r="I55" s="114"/>
      <c r="J55" s="114"/>
      <c r="K55" s="114"/>
      <c r="L55" s="114" t="s">
        <v>70</v>
      </c>
      <c r="M55" s="114"/>
      <c r="N55" s="28"/>
      <c r="O55" s="145" t="s">
        <v>391</v>
      </c>
      <c r="P55" s="109" t="s">
        <v>392</v>
      </c>
      <c r="Q55" s="109"/>
      <c r="R55" s="129" t="s">
        <v>379</v>
      </c>
      <c r="S55" s="109"/>
      <c r="T55" s="109"/>
      <c r="U55" s="109"/>
      <c r="V55" s="109"/>
      <c r="W55" s="109"/>
      <c r="X55" s="109" t="s">
        <v>379</v>
      </c>
      <c r="Y55" s="109"/>
      <c r="Z55" s="109"/>
      <c r="AA55" s="129" t="s">
        <v>386</v>
      </c>
    </row>
    <row r="56" spans="1:27" ht="195">
      <c r="A56" s="697"/>
      <c r="B56" s="129" t="s">
        <v>393</v>
      </c>
      <c r="C56" s="129" t="s">
        <v>388</v>
      </c>
      <c r="D56" s="109"/>
      <c r="E56" s="117">
        <v>41974</v>
      </c>
      <c r="F56" s="129" t="s">
        <v>389</v>
      </c>
      <c r="G56" s="122" t="s">
        <v>394</v>
      </c>
      <c r="H56" s="119">
        <v>40000</v>
      </c>
      <c r="I56" s="114"/>
      <c r="J56" s="114"/>
      <c r="K56" s="114"/>
      <c r="L56" s="114" t="s">
        <v>70</v>
      </c>
      <c r="M56" s="114"/>
      <c r="N56" s="28"/>
      <c r="O56" s="129" t="s">
        <v>395</v>
      </c>
      <c r="P56" s="109"/>
      <c r="Q56" s="109" t="s">
        <v>396</v>
      </c>
      <c r="R56" s="129" t="s">
        <v>379</v>
      </c>
      <c r="S56" s="109"/>
      <c r="T56" s="109"/>
      <c r="U56" s="109"/>
      <c r="V56" s="109"/>
      <c r="W56" s="109"/>
      <c r="X56" s="129" t="s">
        <v>379</v>
      </c>
      <c r="Y56" s="109"/>
      <c r="Z56" s="109"/>
      <c r="AA56" s="109"/>
    </row>
    <row r="57" spans="1:27" ht="240">
      <c r="A57" s="696" t="s">
        <v>397</v>
      </c>
      <c r="B57" s="129" t="s">
        <v>398</v>
      </c>
      <c r="C57" s="129" t="s">
        <v>399</v>
      </c>
      <c r="D57" s="109"/>
      <c r="E57" s="117" t="s">
        <v>321</v>
      </c>
      <c r="F57" s="129" t="s">
        <v>400</v>
      </c>
      <c r="G57" s="122" t="s">
        <v>401</v>
      </c>
      <c r="H57" s="119">
        <v>100000</v>
      </c>
      <c r="I57" s="114"/>
      <c r="J57" s="114"/>
      <c r="K57" s="114" t="s">
        <v>32</v>
      </c>
      <c r="L57" s="114"/>
      <c r="M57" s="114"/>
      <c r="N57" s="28"/>
      <c r="O57" s="150" t="s">
        <v>402</v>
      </c>
      <c r="P57" s="109"/>
      <c r="Q57" s="109" t="s">
        <v>403</v>
      </c>
      <c r="R57" s="109" t="s">
        <v>404</v>
      </c>
      <c r="S57" s="109"/>
      <c r="T57" s="109"/>
      <c r="U57" s="109"/>
      <c r="V57" s="109"/>
      <c r="W57" s="117">
        <v>40969</v>
      </c>
      <c r="X57" s="109"/>
      <c r="Y57" s="109"/>
      <c r="Z57" s="109"/>
      <c r="AA57" s="109" t="s">
        <v>405</v>
      </c>
    </row>
    <row r="58" spans="1:27" ht="165">
      <c r="A58" s="697"/>
      <c r="B58" s="129" t="s">
        <v>406</v>
      </c>
      <c r="C58" s="129" t="s">
        <v>407</v>
      </c>
      <c r="D58" s="109"/>
      <c r="E58" s="117">
        <v>42156</v>
      </c>
      <c r="F58" s="129" t="s">
        <v>408</v>
      </c>
      <c r="G58" s="122" t="s">
        <v>409</v>
      </c>
      <c r="H58" s="109" t="s">
        <v>410</v>
      </c>
      <c r="I58" s="114"/>
      <c r="J58" s="114"/>
      <c r="K58" s="114"/>
      <c r="L58" s="114" t="s">
        <v>70</v>
      </c>
      <c r="M58" s="114"/>
      <c r="N58" s="28"/>
      <c r="O58" s="156" t="s">
        <v>411</v>
      </c>
      <c r="P58" s="109"/>
      <c r="Q58" s="109" t="s">
        <v>403</v>
      </c>
      <c r="R58" s="109" t="s">
        <v>231</v>
      </c>
      <c r="S58" s="109"/>
      <c r="T58" s="109"/>
      <c r="U58" s="109"/>
      <c r="V58" s="109"/>
      <c r="W58" s="109"/>
      <c r="X58" s="109"/>
      <c r="Y58" s="109"/>
      <c r="Z58" s="109"/>
      <c r="AA58" s="109"/>
    </row>
    <row r="59" spans="1:27" ht="255">
      <c r="A59" s="696" t="s">
        <v>412</v>
      </c>
      <c r="B59" s="129" t="s">
        <v>413</v>
      </c>
      <c r="C59" s="129" t="s">
        <v>414</v>
      </c>
      <c r="D59" s="109"/>
      <c r="E59" s="109" t="s">
        <v>415</v>
      </c>
      <c r="F59" s="129" t="s">
        <v>416</v>
      </c>
      <c r="G59" s="122" t="s">
        <v>417</v>
      </c>
      <c r="H59" s="109" t="s">
        <v>122</v>
      </c>
      <c r="I59" s="114"/>
      <c r="J59" s="114"/>
      <c r="K59" s="114" t="s">
        <v>32</v>
      </c>
      <c r="L59" s="114"/>
      <c r="M59" s="114"/>
      <c r="N59" s="28"/>
      <c r="O59" s="157" t="s">
        <v>418</v>
      </c>
      <c r="P59" s="109"/>
      <c r="Q59" s="109" t="s">
        <v>419</v>
      </c>
      <c r="R59" s="129" t="s">
        <v>416</v>
      </c>
      <c r="S59" s="109"/>
      <c r="T59" s="109"/>
      <c r="U59" s="109"/>
      <c r="V59" s="109"/>
      <c r="W59" s="117">
        <v>41061</v>
      </c>
      <c r="X59" s="109"/>
      <c r="Y59" s="109"/>
      <c r="Z59" s="109"/>
      <c r="AA59" s="109"/>
    </row>
    <row r="60" spans="1:27" ht="360">
      <c r="A60" s="698"/>
      <c r="B60" s="129" t="s">
        <v>420</v>
      </c>
      <c r="C60" s="129" t="s">
        <v>421</v>
      </c>
      <c r="D60" s="109"/>
      <c r="E60" s="109" t="s">
        <v>422</v>
      </c>
      <c r="F60" s="129" t="s">
        <v>423</v>
      </c>
      <c r="G60" s="122" t="s">
        <v>424</v>
      </c>
      <c r="H60" s="119">
        <v>40000</v>
      </c>
      <c r="I60" s="114"/>
      <c r="J60" s="114"/>
      <c r="K60" s="114" t="s">
        <v>70</v>
      </c>
      <c r="L60" s="114"/>
      <c r="M60" s="114"/>
      <c r="N60" s="28"/>
      <c r="O60" s="136" t="s">
        <v>425</v>
      </c>
      <c r="P60" s="109"/>
      <c r="Q60" s="109" t="s">
        <v>426</v>
      </c>
      <c r="R60" s="129" t="s">
        <v>423</v>
      </c>
      <c r="S60" s="109"/>
      <c r="T60" s="109"/>
      <c r="U60" s="109"/>
      <c r="V60" s="109"/>
      <c r="W60" s="129" t="s">
        <v>427</v>
      </c>
      <c r="X60" s="109"/>
      <c r="Y60" s="109"/>
      <c r="Z60" s="109"/>
      <c r="AA60" s="129" t="s">
        <v>428</v>
      </c>
    </row>
    <row r="61" spans="1:27" ht="210">
      <c r="A61" s="698"/>
      <c r="B61" s="129" t="s">
        <v>429</v>
      </c>
      <c r="C61" s="129" t="s">
        <v>430</v>
      </c>
      <c r="D61" s="109"/>
      <c r="E61" s="117" t="s">
        <v>431</v>
      </c>
      <c r="F61" s="129" t="s">
        <v>432</v>
      </c>
      <c r="G61" s="122" t="s">
        <v>433</v>
      </c>
      <c r="H61" s="119">
        <v>2000</v>
      </c>
      <c r="I61" s="114"/>
      <c r="J61" s="114"/>
      <c r="K61" s="114" t="s">
        <v>70</v>
      </c>
      <c r="L61" s="114"/>
      <c r="M61" s="114"/>
      <c r="N61" s="28"/>
      <c r="O61" s="129" t="s">
        <v>434</v>
      </c>
      <c r="P61" s="109"/>
      <c r="Q61" s="109" t="s">
        <v>435</v>
      </c>
      <c r="R61" s="109" t="s">
        <v>231</v>
      </c>
      <c r="S61" s="109"/>
      <c r="T61" s="129" t="s">
        <v>436</v>
      </c>
      <c r="U61" s="128" t="s">
        <v>437</v>
      </c>
      <c r="V61" s="109"/>
      <c r="W61" s="129" t="s">
        <v>438</v>
      </c>
      <c r="X61" s="109"/>
      <c r="Y61" s="109"/>
      <c r="Z61" s="109"/>
      <c r="AA61" s="129" t="s">
        <v>439</v>
      </c>
    </row>
    <row r="62" spans="1:27" ht="225">
      <c r="A62" s="698"/>
      <c r="B62" s="129" t="s">
        <v>440</v>
      </c>
      <c r="C62" s="129" t="s">
        <v>441</v>
      </c>
      <c r="D62" s="109"/>
      <c r="E62" s="109" t="s">
        <v>353</v>
      </c>
      <c r="F62" s="145" t="s">
        <v>442</v>
      </c>
      <c r="G62" s="109" t="s">
        <v>443</v>
      </c>
      <c r="H62" s="109" t="s">
        <v>164</v>
      </c>
      <c r="I62" s="114"/>
      <c r="J62" s="114"/>
      <c r="K62" s="114" t="s">
        <v>70</v>
      </c>
      <c r="L62" s="114"/>
      <c r="M62" s="114"/>
      <c r="N62" s="28"/>
      <c r="O62" s="157" t="s">
        <v>444</v>
      </c>
      <c r="P62" s="129" t="s">
        <v>445</v>
      </c>
      <c r="Q62" s="158" t="s">
        <v>446</v>
      </c>
      <c r="R62" s="145" t="s">
        <v>442</v>
      </c>
      <c r="S62" s="109"/>
      <c r="T62" s="109"/>
      <c r="U62" s="109"/>
      <c r="V62" s="109"/>
      <c r="W62" s="117">
        <v>40878</v>
      </c>
      <c r="X62" s="109"/>
      <c r="Y62" s="109"/>
      <c r="Z62" s="109"/>
      <c r="AA62" s="159" t="s">
        <v>447</v>
      </c>
    </row>
    <row r="63" spans="1:27" ht="409.5">
      <c r="A63" s="698"/>
      <c r="B63" s="129" t="s">
        <v>448</v>
      </c>
      <c r="C63" s="129" t="s">
        <v>449</v>
      </c>
      <c r="D63" s="109"/>
      <c r="E63" s="109" t="s">
        <v>450</v>
      </c>
      <c r="F63" s="129" t="s">
        <v>451</v>
      </c>
      <c r="G63" s="122" t="s">
        <v>452</v>
      </c>
      <c r="H63" s="119">
        <v>40000</v>
      </c>
      <c r="I63" s="114"/>
      <c r="J63" s="114"/>
      <c r="K63" s="114" t="s">
        <v>70</v>
      </c>
      <c r="L63" s="114"/>
      <c r="M63" s="114"/>
      <c r="N63" s="28"/>
      <c r="O63" s="129" t="s">
        <v>453</v>
      </c>
      <c r="P63" s="109"/>
      <c r="Q63" s="109"/>
      <c r="R63" s="129" t="s">
        <v>451</v>
      </c>
      <c r="S63" s="109"/>
      <c r="T63" s="109"/>
      <c r="U63" s="109"/>
      <c r="V63" s="109"/>
      <c r="W63" s="117">
        <v>40969</v>
      </c>
      <c r="X63" s="109"/>
      <c r="Y63" s="109"/>
      <c r="Z63" s="109"/>
      <c r="AA63" s="109" t="s">
        <v>454</v>
      </c>
    </row>
    <row r="64" spans="1:27" ht="195">
      <c r="A64" s="698"/>
      <c r="B64" s="129" t="s">
        <v>455</v>
      </c>
      <c r="C64" s="129" t="s">
        <v>456</v>
      </c>
      <c r="D64" s="109"/>
      <c r="E64" s="109" t="s">
        <v>450</v>
      </c>
      <c r="F64" s="129" t="s">
        <v>457</v>
      </c>
      <c r="G64" s="122" t="s">
        <v>458</v>
      </c>
      <c r="H64" s="119">
        <v>30000</v>
      </c>
      <c r="I64" s="114"/>
      <c r="J64" s="114"/>
      <c r="K64" s="114" t="s">
        <v>70</v>
      </c>
      <c r="L64" s="114"/>
      <c r="M64" s="114"/>
      <c r="N64" s="28"/>
      <c r="O64" s="136" t="s">
        <v>459</v>
      </c>
      <c r="P64" s="129" t="s">
        <v>460</v>
      </c>
      <c r="Q64" s="109" t="s">
        <v>461</v>
      </c>
      <c r="R64" s="129" t="s">
        <v>457</v>
      </c>
      <c r="S64" s="109"/>
      <c r="T64" s="109"/>
      <c r="U64" s="109"/>
      <c r="V64" s="109"/>
      <c r="W64" s="117">
        <v>40969</v>
      </c>
      <c r="X64" s="109"/>
      <c r="Y64" s="109"/>
      <c r="Z64" s="109"/>
      <c r="AA64" s="145" t="s">
        <v>462</v>
      </c>
    </row>
    <row r="65" spans="1:27" ht="195">
      <c r="A65" s="697"/>
      <c r="B65" s="129" t="s">
        <v>463</v>
      </c>
      <c r="C65" s="129" t="s">
        <v>464</v>
      </c>
      <c r="D65" s="109"/>
      <c r="E65" s="109" t="s">
        <v>450</v>
      </c>
      <c r="F65" s="129" t="s">
        <v>408</v>
      </c>
      <c r="G65" s="122" t="s">
        <v>465</v>
      </c>
      <c r="H65" s="119">
        <v>20000</v>
      </c>
      <c r="I65" s="114"/>
      <c r="J65" s="114"/>
      <c r="K65" s="114" t="s">
        <v>70</v>
      </c>
      <c r="L65" s="114"/>
      <c r="M65" s="114"/>
      <c r="N65" s="28"/>
      <c r="O65" s="136" t="s">
        <v>466</v>
      </c>
      <c r="P65" s="129" t="s">
        <v>467</v>
      </c>
      <c r="Q65" s="109" t="s">
        <v>468</v>
      </c>
      <c r="R65" s="109"/>
      <c r="S65" s="109"/>
      <c r="T65" s="109"/>
      <c r="U65" s="109"/>
      <c r="V65" s="109"/>
      <c r="W65" s="117">
        <v>41061</v>
      </c>
      <c r="X65" s="109"/>
      <c r="Y65" s="109"/>
      <c r="Z65" s="109"/>
      <c r="AA65" s="109" t="s">
        <v>462</v>
      </c>
    </row>
    <row r="66" spans="1:27" ht="90">
      <c r="A66" s="696" t="s">
        <v>469</v>
      </c>
      <c r="B66" s="129" t="s">
        <v>470</v>
      </c>
      <c r="C66" s="129" t="s">
        <v>471</v>
      </c>
      <c r="D66" s="109"/>
      <c r="E66" s="109" t="s">
        <v>415</v>
      </c>
      <c r="F66" s="129" t="s">
        <v>472</v>
      </c>
      <c r="G66" s="122" t="s">
        <v>473</v>
      </c>
      <c r="H66" s="119">
        <v>15000</v>
      </c>
      <c r="I66" s="114"/>
      <c r="J66" s="114"/>
      <c r="K66" s="114"/>
      <c r="L66" s="114"/>
      <c r="M66" s="114" t="s">
        <v>70</v>
      </c>
      <c r="N66" s="28"/>
      <c r="O66" s="160" t="s">
        <v>474</v>
      </c>
      <c r="P66" s="129" t="s">
        <v>475</v>
      </c>
      <c r="Q66" s="109"/>
      <c r="R66" s="109"/>
      <c r="S66" s="109"/>
      <c r="T66" s="109"/>
      <c r="U66" s="109" t="s">
        <v>476</v>
      </c>
      <c r="V66" s="109"/>
      <c r="W66" s="129" t="s">
        <v>477</v>
      </c>
      <c r="X66" s="129" t="s">
        <v>478</v>
      </c>
      <c r="Y66" s="109"/>
      <c r="Z66" s="109"/>
      <c r="AA66" s="129" t="s">
        <v>479</v>
      </c>
    </row>
    <row r="67" spans="1:27" ht="180">
      <c r="A67" s="698"/>
      <c r="B67" s="129" t="s">
        <v>480</v>
      </c>
      <c r="C67" s="129" t="s">
        <v>481</v>
      </c>
      <c r="D67" s="109"/>
      <c r="E67" s="109" t="s">
        <v>482</v>
      </c>
      <c r="F67" s="129" t="s">
        <v>213</v>
      </c>
      <c r="G67" s="122" t="s">
        <v>483</v>
      </c>
      <c r="H67" s="129" t="s">
        <v>484</v>
      </c>
      <c r="I67" s="114"/>
      <c r="J67" s="114"/>
      <c r="K67" s="114" t="s">
        <v>70</v>
      </c>
      <c r="L67" s="114"/>
      <c r="M67" s="114"/>
      <c r="N67" s="28"/>
      <c r="O67" s="129" t="s">
        <v>485</v>
      </c>
      <c r="P67" s="109"/>
      <c r="Q67" s="109"/>
      <c r="R67" s="109"/>
      <c r="S67" s="109"/>
      <c r="T67" s="109"/>
      <c r="U67" s="109"/>
      <c r="V67" s="109"/>
      <c r="W67" s="129" t="s">
        <v>486</v>
      </c>
      <c r="X67" s="109"/>
      <c r="Y67" s="109"/>
      <c r="Z67" s="109"/>
      <c r="AA67" s="129" t="s">
        <v>487</v>
      </c>
    </row>
    <row r="68" spans="1:27" ht="165">
      <c r="A68" s="698"/>
      <c r="B68" s="129" t="s">
        <v>488</v>
      </c>
      <c r="C68" s="129" t="s">
        <v>489</v>
      </c>
      <c r="D68" s="109"/>
      <c r="E68" s="145" t="s">
        <v>490</v>
      </c>
      <c r="F68" s="129" t="s">
        <v>338</v>
      </c>
      <c r="G68" s="122" t="s">
        <v>491</v>
      </c>
      <c r="H68" s="129" t="s">
        <v>492</v>
      </c>
      <c r="I68" s="114"/>
      <c r="J68" s="114"/>
      <c r="K68" s="114"/>
      <c r="L68" s="114"/>
      <c r="M68" s="114" t="s">
        <v>70</v>
      </c>
      <c r="N68" s="28"/>
      <c r="O68" s="129" t="s">
        <v>493</v>
      </c>
      <c r="P68" s="122" t="s">
        <v>494</v>
      </c>
      <c r="Q68" s="109"/>
      <c r="R68" s="109"/>
      <c r="S68" s="109"/>
      <c r="T68" s="109"/>
      <c r="U68" s="109"/>
      <c r="V68" s="109"/>
      <c r="W68" s="109"/>
      <c r="X68" s="109"/>
      <c r="Y68" s="109"/>
      <c r="Z68" s="109"/>
      <c r="AA68" s="129" t="s">
        <v>495</v>
      </c>
    </row>
    <row r="69" spans="1:27" ht="135">
      <c r="A69" s="698"/>
      <c r="B69" s="129" t="s">
        <v>496</v>
      </c>
      <c r="C69" s="129" t="s">
        <v>497</v>
      </c>
      <c r="D69" s="109"/>
      <c r="E69" s="145" t="s">
        <v>498</v>
      </c>
      <c r="F69" s="129" t="s">
        <v>408</v>
      </c>
      <c r="G69" s="122" t="s">
        <v>499</v>
      </c>
      <c r="H69" s="129" t="s">
        <v>500</v>
      </c>
      <c r="I69" s="114"/>
      <c r="J69" s="114"/>
      <c r="K69" s="114"/>
      <c r="L69" s="114" t="s">
        <v>70</v>
      </c>
      <c r="M69" s="114"/>
      <c r="N69" s="28"/>
      <c r="O69" s="129" t="s">
        <v>501</v>
      </c>
      <c r="P69" s="109" t="s">
        <v>502</v>
      </c>
      <c r="Q69" s="109" t="s">
        <v>503</v>
      </c>
      <c r="R69" s="109"/>
      <c r="S69" s="109"/>
      <c r="T69" s="109"/>
      <c r="U69" s="109"/>
      <c r="V69" s="109"/>
      <c r="W69" s="145" t="s">
        <v>504</v>
      </c>
      <c r="X69" s="109"/>
      <c r="Y69" s="109"/>
      <c r="Z69" s="109"/>
      <c r="AA69" s="109" t="s">
        <v>505</v>
      </c>
    </row>
    <row r="70" spans="1:27" ht="135">
      <c r="A70" s="698"/>
      <c r="B70" s="129" t="s">
        <v>506</v>
      </c>
      <c r="C70" s="129" t="s">
        <v>507</v>
      </c>
      <c r="D70" s="109"/>
      <c r="E70" s="145" t="s">
        <v>508</v>
      </c>
      <c r="F70" s="129" t="s">
        <v>509</v>
      </c>
      <c r="G70" s="122" t="s">
        <v>306</v>
      </c>
      <c r="H70" s="109" t="s">
        <v>510</v>
      </c>
      <c r="I70" s="114"/>
      <c r="J70" s="114"/>
      <c r="K70" s="114"/>
      <c r="L70" s="114" t="s">
        <v>70</v>
      </c>
      <c r="M70" s="114"/>
      <c r="N70" s="28"/>
      <c r="O70" s="109" t="s">
        <v>511</v>
      </c>
      <c r="P70" s="129" t="s">
        <v>512</v>
      </c>
      <c r="Q70" s="109" t="s">
        <v>513</v>
      </c>
      <c r="R70" s="109"/>
      <c r="S70" s="109"/>
      <c r="T70" s="109"/>
      <c r="U70" s="109"/>
      <c r="V70" s="109"/>
      <c r="W70" s="129" t="s">
        <v>514</v>
      </c>
      <c r="X70" s="109"/>
      <c r="Y70" s="109"/>
      <c r="Z70" s="109"/>
      <c r="AA70" s="145" t="s">
        <v>515</v>
      </c>
    </row>
    <row r="71" spans="1:27" ht="180">
      <c r="A71" s="698"/>
      <c r="B71" s="129" t="s">
        <v>516</v>
      </c>
      <c r="C71" s="129" t="s">
        <v>489</v>
      </c>
      <c r="D71" s="109"/>
      <c r="E71" s="145" t="s">
        <v>490</v>
      </c>
      <c r="F71" s="129" t="s">
        <v>338</v>
      </c>
      <c r="G71" s="122" t="s">
        <v>517</v>
      </c>
      <c r="H71" s="129" t="s">
        <v>492</v>
      </c>
      <c r="I71" s="114"/>
      <c r="J71" s="114"/>
      <c r="K71" s="114"/>
      <c r="L71" s="114"/>
      <c r="M71" s="114" t="s">
        <v>70</v>
      </c>
      <c r="N71" s="28"/>
      <c r="O71" s="129" t="s">
        <v>493</v>
      </c>
      <c r="P71" s="122" t="s">
        <v>494</v>
      </c>
      <c r="Q71" s="109" t="s">
        <v>518</v>
      </c>
      <c r="R71" s="161"/>
      <c r="S71" s="109"/>
      <c r="T71" s="109"/>
      <c r="U71" s="109"/>
      <c r="V71" s="109"/>
      <c r="W71" s="109"/>
      <c r="X71" s="109"/>
      <c r="Y71" s="109"/>
      <c r="Z71" s="109"/>
      <c r="AA71" s="129" t="s">
        <v>519</v>
      </c>
    </row>
    <row r="72" spans="1:27" ht="150">
      <c r="A72" s="697"/>
      <c r="B72" s="129" t="s">
        <v>520</v>
      </c>
      <c r="C72" s="129" t="s">
        <v>521</v>
      </c>
      <c r="D72" s="109"/>
      <c r="E72" s="109" t="s">
        <v>353</v>
      </c>
      <c r="F72" s="129" t="s">
        <v>522</v>
      </c>
      <c r="G72" s="122" t="s">
        <v>523</v>
      </c>
      <c r="H72" s="129" t="s">
        <v>524</v>
      </c>
      <c r="I72" s="114"/>
      <c r="J72" s="114"/>
      <c r="K72" s="114" t="s">
        <v>70</v>
      </c>
      <c r="L72" s="114"/>
      <c r="M72" s="114"/>
      <c r="N72" s="28"/>
      <c r="O72" s="129" t="s">
        <v>525</v>
      </c>
      <c r="P72" s="109"/>
      <c r="Q72" s="109" t="s">
        <v>526</v>
      </c>
      <c r="R72" s="109"/>
      <c r="S72" s="109"/>
      <c r="T72" s="109"/>
      <c r="U72" s="109"/>
      <c r="V72" s="109"/>
      <c r="W72" s="162">
        <v>41183</v>
      </c>
      <c r="X72" s="109"/>
      <c r="Y72" s="109"/>
      <c r="Z72" s="109"/>
      <c r="AA72" s="109"/>
    </row>
    <row r="73" spans="1:27" ht="122.25" customHeight="1">
      <c r="A73" s="699" t="s">
        <v>527</v>
      </c>
      <c r="B73" s="699"/>
      <c r="C73" s="699"/>
      <c r="D73" s="699"/>
      <c r="E73" s="699"/>
      <c r="F73" s="699"/>
    </row>
    <row r="74" spans="1:27" ht="19.5" thickBot="1">
      <c r="A74" s="163"/>
      <c r="B74" s="163"/>
      <c r="C74" s="163"/>
      <c r="D74" s="163"/>
      <c r="E74" s="163"/>
      <c r="F74" s="163"/>
    </row>
    <row r="75" spans="1:27" ht="43.5" customHeight="1" thickTop="1" thickBot="1">
      <c r="A75" s="91" t="s">
        <v>59</v>
      </c>
      <c r="B75" s="56">
        <f>COUNTA(B80:B89,B92:B101,B104:B113,B116:B125)</f>
        <v>0</v>
      </c>
    </row>
    <row r="76" spans="1:27" ht="15.75" thickTop="1"/>
    <row r="78" spans="1:27" ht="15.75" thickBot="1"/>
    <row r="79" spans="1:27" ht="17.25" thickTop="1" thickBot="1">
      <c r="A79" s="91" t="s">
        <v>62</v>
      </c>
      <c r="B79" s="91" t="s">
        <v>61</v>
      </c>
      <c r="C79" s="92" t="s">
        <v>6</v>
      </c>
      <c r="D79" s="92" t="s">
        <v>10</v>
      </c>
      <c r="E79" s="92" t="s">
        <v>11</v>
      </c>
      <c r="F79" s="92" t="s">
        <v>8</v>
      </c>
      <c r="G79" s="92" t="s">
        <v>7</v>
      </c>
      <c r="H79" s="92" t="s">
        <v>9</v>
      </c>
      <c r="I79" s="92" t="s">
        <v>80</v>
      </c>
    </row>
    <row r="80" spans="1:27" ht="15.75" thickTop="1">
      <c r="A80" s="76" t="s">
        <v>60</v>
      </c>
      <c r="B80" s="55"/>
      <c r="C80" s="55"/>
      <c r="D80" s="55"/>
      <c r="E80" s="55"/>
      <c r="F80" s="55"/>
      <c r="G80" s="55"/>
      <c r="H80" s="55"/>
      <c r="I80" s="55"/>
    </row>
    <row r="81" spans="1:9">
      <c r="A81" s="64"/>
      <c r="B81" s="55"/>
      <c r="C81" s="55"/>
      <c r="D81" s="55"/>
      <c r="E81" s="55"/>
      <c r="F81" s="55"/>
      <c r="G81" s="55"/>
      <c r="H81" s="55"/>
      <c r="I81" s="55"/>
    </row>
    <row r="82" spans="1:9">
      <c r="A82" s="64"/>
      <c r="B82" s="55"/>
      <c r="C82" s="55"/>
      <c r="D82" s="55"/>
      <c r="E82" s="55"/>
      <c r="F82" s="55"/>
      <c r="G82" s="55"/>
      <c r="H82" s="55"/>
      <c r="I82" s="55"/>
    </row>
    <row r="83" spans="1:9">
      <c r="A83" s="64"/>
      <c r="B83" s="55"/>
      <c r="C83" s="55"/>
      <c r="D83" s="55"/>
      <c r="E83" s="55"/>
      <c r="F83" s="55"/>
      <c r="G83" s="55"/>
      <c r="H83" s="55"/>
      <c r="I83" s="55"/>
    </row>
    <row r="84" spans="1:9">
      <c r="A84" s="64"/>
      <c r="B84" s="55"/>
      <c r="C84" s="55"/>
      <c r="D84" s="55"/>
      <c r="E84" s="55"/>
      <c r="F84" s="55"/>
      <c r="G84" s="55"/>
      <c r="H84" s="55"/>
      <c r="I84" s="55"/>
    </row>
    <row r="85" spans="1:9">
      <c r="A85" s="64"/>
      <c r="B85" s="55"/>
      <c r="C85" s="55"/>
      <c r="D85" s="55"/>
      <c r="E85" s="55"/>
      <c r="F85" s="55"/>
      <c r="G85" s="55"/>
      <c r="H85" s="55"/>
      <c r="I85" s="55"/>
    </row>
    <row r="86" spans="1:9">
      <c r="A86" s="64"/>
      <c r="B86" s="55"/>
      <c r="C86" s="55"/>
      <c r="D86" s="55"/>
      <c r="E86" s="55"/>
      <c r="F86" s="55"/>
      <c r="G86" s="55"/>
      <c r="H86" s="55"/>
      <c r="I86" s="55"/>
    </row>
    <row r="87" spans="1:9">
      <c r="A87" s="64"/>
      <c r="B87" s="55"/>
      <c r="C87" s="55"/>
      <c r="D87" s="55"/>
      <c r="E87" s="55"/>
      <c r="F87" s="55"/>
      <c r="G87" s="55"/>
      <c r="H87" s="55"/>
      <c r="I87" s="55"/>
    </row>
    <row r="88" spans="1:9">
      <c r="A88" s="64"/>
      <c r="B88" s="55"/>
      <c r="C88" s="55"/>
      <c r="D88" s="55"/>
      <c r="E88" s="55"/>
      <c r="F88" s="55"/>
      <c r="G88" s="55"/>
      <c r="H88" s="55"/>
      <c r="I88" s="55"/>
    </row>
    <row r="89" spans="1:9">
      <c r="A89" s="65"/>
      <c r="B89" s="55"/>
      <c r="C89" s="55"/>
      <c r="D89" s="55"/>
      <c r="E89" s="55"/>
      <c r="F89" s="55"/>
      <c r="G89" s="55"/>
      <c r="H89" s="55"/>
      <c r="I89" s="55"/>
    </row>
    <row r="90" spans="1:9" ht="15.75" thickBot="1"/>
    <row r="91" spans="1:9" ht="17.25" thickTop="1" thickBot="1">
      <c r="A91" s="91" t="s">
        <v>62</v>
      </c>
      <c r="B91" s="91" t="s">
        <v>61</v>
      </c>
      <c r="C91" s="91" t="s">
        <v>6</v>
      </c>
      <c r="D91" s="91" t="s">
        <v>10</v>
      </c>
      <c r="E91" s="91" t="s">
        <v>11</v>
      </c>
      <c r="F91" s="91" t="s">
        <v>8</v>
      </c>
      <c r="G91" s="91" t="s">
        <v>7</v>
      </c>
      <c r="H91" s="91" t="s">
        <v>9</v>
      </c>
      <c r="I91" s="92" t="s">
        <v>80</v>
      </c>
    </row>
    <row r="92" spans="1:9" ht="15.75" thickTop="1">
      <c r="A92" s="76" t="s">
        <v>60</v>
      </c>
      <c r="B92" s="55"/>
      <c r="C92" s="55"/>
      <c r="D92" s="55"/>
      <c r="E92" s="55"/>
      <c r="F92" s="55"/>
      <c r="G92" s="55"/>
      <c r="H92" s="55"/>
      <c r="I92" s="55"/>
    </row>
    <row r="93" spans="1:9">
      <c r="A93" s="64"/>
      <c r="B93" s="55"/>
      <c r="C93" s="55"/>
      <c r="D93" s="55"/>
      <c r="E93" s="55"/>
      <c r="F93" s="55"/>
      <c r="G93" s="55"/>
      <c r="H93" s="55"/>
      <c r="I93" s="55"/>
    </row>
    <row r="94" spans="1:9">
      <c r="A94" s="64"/>
      <c r="B94" s="55"/>
      <c r="C94" s="55"/>
      <c r="D94" s="55"/>
      <c r="E94" s="55"/>
      <c r="F94" s="55"/>
      <c r="G94" s="55"/>
      <c r="H94" s="55"/>
      <c r="I94" s="55"/>
    </row>
    <row r="95" spans="1:9">
      <c r="A95" s="64"/>
      <c r="B95" s="55"/>
      <c r="C95" s="55"/>
      <c r="D95" s="55"/>
      <c r="E95" s="55"/>
      <c r="F95" s="55"/>
      <c r="G95" s="55"/>
      <c r="H95" s="55"/>
      <c r="I95" s="55"/>
    </row>
    <row r="96" spans="1:9">
      <c r="A96" s="64"/>
      <c r="B96" s="55"/>
      <c r="C96" s="55"/>
      <c r="D96" s="55"/>
      <c r="E96" s="55"/>
      <c r="F96" s="55"/>
      <c r="G96" s="55"/>
      <c r="H96" s="55"/>
      <c r="I96" s="55"/>
    </row>
    <row r="97" spans="1:9">
      <c r="A97" s="64"/>
      <c r="B97" s="55"/>
      <c r="C97" s="55"/>
      <c r="D97" s="55"/>
      <c r="E97" s="55"/>
      <c r="F97" s="55"/>
      <c r="G97" s="55"/>
      <c r="H97" s="55"/>
      <c r="I97" s="55"/>
    </row>
    <row r="98" spans="1:9">
      <c r="A98" s="64"/>
      <c r="B98" s="55"/>
      <c r="C98" s="55"/>
      <c r="D98" s="55"/>
      <c r="E98" s="55"/>
      <c r="F98" s="55"/>
      <c r="G98" s="55"/>
      <c r="H98" s="55"/>
      <c r="I98" s="55"/>
    </row>
    <row r="99" spans="1:9">
      <c r="A99" s="64"/>
      <c r="B99" s="55"/>
      <c r="C99" s="55"/>
      <c r="D99" s="55"/>
      <c r="E99" s="55"/>
      <c r="F99" s="55"/>
      <c r="G99" s="55"/>
      <c r="H99" s="55"/>
      <c r="I99" s="55"/>
    </row>
    <row r="100" spans="1:9">
      <c r="A100" s="64"/>
      <c r="B100" s="55"/>
      <c r="C100" s="55"/>
      <c r="D100" s="55"/>
      <c r="E100" s="55"/>
      <c r="F100" s="55"/>
      <c r="G100" s="55"/>
      <c r="H100" s="55"/>
      <c r="I100" s="55"/>
    </row>
    <row r="101" spans="1:9">
      <c r="A101" s="65"/>
      <c r="B101" s="55"/>
      <c r="C101" s="55"/>
      <c r="D101" s="55"/>
      <c r="E101" s="55"/>
      <c r="F101" s="55"/>
      <c r="G101" s="55"/>
      <c r="H101" s="55"/>
      <c r="I101" s="55"/>
    </row>
    <row r="102" spans="1:9" ht="15.75" thickBot="1"/>
    <row r="103" spans="1:9" ht="17.25" thickTop="1" thickBot="1">
      <c r="A103" s="91" t="s">
        <v>62</v>
      </c>
      <c r="B103" s="91" t="s">
        <v>61</v>
      </c>
      <c r="C103" s="91" t="s">
        <v>6</v>
      </c>
      <c r="D103" s="91" t="s">
        <v>10</v>
      </c>
      <c r="E103" s="91" t="s">
        <v>11</v>
      </c>
      <c r="F103" s="91" t="s">
        <v>8</v>
      </c>
      <c r="G103" s="91" t="s">
        <v>7</v>
      </c>
      <c r="H103" s="91" t="s">
        <v>9</v>
      </c>
      <c r="I103" s="92" t="s">
        <v>80</v>
      </c>
    </row>
    <row r="104" spans="1:9" ht="15.75" thickTop="1">
      <c r="A104" s="76" t="s">
        <v>60</v>
      </c>
      <c r="B104" s="55"/>
      <c r="C104" s="55"/>
      <c r="D104" s="55"/>
      <c r="E104" s="55"/>
      <c r="F104" s="55"/>
      <c r="G104" s="55"/>
      <c r="H104" s="55"/>
      <c r="I104" s="55"/>
    </row>
    <row r="105" spans="1:9">
      <c r="A105" s="64"/>
      <c r="B105" s="55"/>
      <c r="C105" s="55"/>
      <c r="D105" s="55"/>
      <c r="E105" s="55"/>
      <c r="F105" s="55"/>
      <c r="G105" s="55"/>
      <c r="H105" s="55"/>
      <c r="I105" s="55"/>
    </row>
    <row r="106" spans="1:9">
      <c r="A106" s="64"/>
      <c r="B106" s="55"/>
      <c r="C106" s="55"/>
      <c r="D106" s="55"/>
      <c r="E106" s="55"/>
      <c r="F106" s="55"/>
      <c r="G106" s="55"/>
      <c r="H106" s="55"/>
      <c r="I106" s="55"/>
    </row>
    <row r="107" spans="1:9">
      <c r="A107" s="64"/>
      <c r="B107" s="55"/>
      <c r="C107" s="55"/>
      <c r="D107" s="55"/>
      <c r="E107" s="55"/>
      <c r="F107" s="55"/>
      <c r="G107" s="55"/>
      <c r="H107" s="55"/>
      <c r="I107" s="55"/>
    </row>
    <row r="108" spans="1:9">
      <c r="A108" s="64"/>
      <c r="B108" s="55"/>
      <c r="C108" s="55"/>
      <c r="D108" s="55"/>
      <c r="E108" s="55"/>
      <c r="F108" s="55"/>
      <c r="G108" s="55"/>
      <c r="H108" s="55"/>
      <c r="I108" s="55"/>
    </row>
    <row r="109" spans="1:9">
      <c r="A109" s="64"/>
      <c r="B109" s="55"/>
      <c r="C109" s="55"/>
      <c r="D109" s="55"/>
      <c r="E109" s="55"/>
      <c r="F109" s="55"/>
      <c r="G109" s="55"/>
      <c r="H109" s="55"/>
      <c r="I109" s="55"/>
    </row>
    <row r="110" spans="1:9">
      <c r="A110" s="64"/>
      <c r="B110" s="55"/>
      <c r="C110" s="55"/>
      <c r="D110" s="55"/>
      <c r="E110" s="55"/>
      <c r="F110" s="55"/>
      <c r="G110" s="55"/>
      <c r="H110" s="55"/>
      <c r="I110" s="55"/>
    </row>
    <row r="111" spans="1:9">
      <c r="A111" s="64"/>
      <c r="B111" s="55"/>
      <c r="C111" s="55"/>
      <c r="D111" s="55"/>
      <c r="E111" s="55"/>
      <c r="F111" s="55"/>
      <c r="G111" s="55"/>
      <c r="H111" s="55"/>
      <c r="I111" s="55"/>
    </row>
    <row r="112" spans="1:9">
      <c r="A112" s="64"/>
      <c r="B112" s="55"/>
      <c r="C112" s="55"/>
      <c r="D112" s="55"/>
      <c r="E112" s="55"/>
      <c r="F112" s="55"/>
      <c r="G112" s="55"/>
      <c r="H112" s="55"/>
      <c r="I112" s="55"/>
    </row>
    <row r="113" spans="1:9">
      <c r="A113" s="65"/>
      <c r="B113" s="55"/>
      <c r="C113" s="55"/>
      <c r="D113" s="55"/>
      <c r="E113" s="55"/>
      <c r="F113" s="55"/>
      <c r="G113" s="55"/>
      <c r="H113" s="55"/>
      <c r="I113" s="55"/>
    </row>
    <row r="114" spans="1:9" ht="15.75" thickBot="1"/>
    <row r="115" spans="1:9" ht="17.25" thickTop="1" thickBot="1">
      <c r="A115" s="92" t="s">
        <v>62</v>
      </c>
      <c r="B115" s="92" t="s">
        <v>61</v>
      </c>
      <c r="C115" s="92" t="s">
        <v>6</v>
      </c>
      <c r="D115" s="92" t="s">
        <v>10</v>
      </c>
      <c r="E115" s="92" t="s">
        <v>11</v>
      </c>
      <c r="F115" s="92" t="s">
        <v>8</v>
      </c>
      <c r="G115" s="92" t="s">
        <v>7</v>
      </c>
      <c r="H115" s="92" t="s">
        <v>9</v>
      </c>
      <c r="I115" s="92" t="s">
        <v>80</v>
      </c>
    </row>
    <row r="116" spans="1:9" ht="15.75" thickTop="1">
      <c r="A116" s="76" t="s">
        <v>60</v>
      </c>
      <c r="B116" s="55"/>
      <c r="C116" s="55"/>
      <c r="D116" s="55"/>
      <c r="E116" s="55"/>
      <c r="F116" s="55"/>
      <c r="G116" s="55"/>
      <c r="H116" s="55"/>
      <c r="I116" s="55"/>
    </row>
    <row r="117" spans="1:9">
      <c r="A117" s="64"/>
      <c r="B117" s="55"/>
      <c r="C117" s="55"/>
      <c r="D117" s="55"/>
      <c r="E117" s="55"/>
      <c r="F117" s="55"/>
      <c r="G117" s="55"/>
      <c r="H117" s="55"/>
      <c r="I117" s="55"/>
    </row>
    <row r="118" spans="1:9">
      <c r="A118" s="64"/>
      <c r="B118" s="55"/>
      <c r="C118" s="55"/>
      <c r="D118" s="55"/>
      <c r="E118" s="55"/>
      <c r="F118" s="55"/>
      <c r="G118" s="55"/>
      <c r="H118" s="55"/>
      <c r="I118" s="55"/>
    </row>
    <row r="119" spans="1:9">
      <c r="A119" s="64"/>
      <c r="B119" s="55"/>
      <c r="C119" s="55"/>
      <c r="D119" s="55"/>
      <c r="E119" s="55"/>
      <c r="F119" s="55"/>
      <c r="G119" s="55"/>
      <c r="H119" s="55"/>
      <c r="I119" s="55"/>
    </row>
    <row r="120" spans="1:9">
      <c r="A120" s="64"/>
      <c r="B120" s="55"/>
      <c r="C120" s="55"/>
      <c r="D120" s="55"/>
      <c r="E120" s="55"/>
      <c r="F120" s="55"/>
      <c r="G120" s="55"/>
      <c r="H120" s="55"/>
      <c r="I120" s="55"/>
    </row>
    <row r="121" spans="1:9">
      <c r="A121" s="64"/>
      <c r="B121" s="55"/>
      <c r="C121" s="55"/>
      <c r="D121" s="55"/>
      <c r="E121" s="55"/>
      <c r="F121" s="55"/>
      <c r="G121" s="55"/>
      <c r="H121" s="55"/>
      <c r="I121" s="55"/>
    </row>
    <row r="122" spans="1:9">
      <c r="A122" s="64"/>
      <c r="B122" s="55"/>
      <c r="C122" s="55"/>
      <c r="D122" s="55"/>
      <c r="E122" s="55"/>
      <c r="F122" s="55"/>
      <c r="G122" s="55"/>
      <c r="H122" s="55"/>
      <c r="I122" s="55"/>
    </row>
    <row r="123" spans="1:9">
      <c r="A123" s="64"/>
      <c r="B123" s="55"/>
      <c r="C123" s="55"/>
      <c r="D123" s="55"/>
      <c r="E123" s="55"/>
      <c r="F123" s="55"/>
      <c r="G123" s="55"/>
      <c r="H123" s="55"/>
      <c r="I123" s="55"/>
    </row>
    <row r="124" spans="1:9">
      <c r="A124" s="64"/>
      <c r="B124" s="55"/>
      <c r="C124" s="55"/>
      <c r="D124" s="55"/>
      <c r="E124" s="55"/>
      <c r="F124" s="55"/>
      <c r="G124" s="55"/>
      <c r="H124" s="55"/>
      <c r="I124" s="55"/>
    </row>
    <row r="125" spans="1:9">
      <c r="A125" s="65"/>
      <c r="B125" s="55"/>
      <c r="C125" s="55"/>
      <c r="D125" s="55"/>
      <c r="E125" s="55"/>
      <c r="F125" s="55"/>
      <c r="G125" s="55"/>
      <c r="H125" s="55"/>
      <c r="I125" s="55"/>
    </row>
  </sheetData>
  <sheetProtection password="ECFE" sheet="1" objects="1" scenarios="1"/>
  <mergeCells count="16">
    <mergeCell ref="A22:A24"/>
    <mergeCell ref="I9:R9"/>
    <mergeCell ref="T9:AA9"/>
    <mergeCell ref="A6:E6"/>
    <mergeCell ref="A11:A19"/>
    <mergeCell ref="A20:A21"/>
    <mergeCell ref="A25:A30"/>
    <mergeCell ref="A31:A32"/>
    <mergeCell ref="A33:A35"/>
    <mergeCell ref="A36:A49"/>
    <mergeCell ref="A73:F73"/>
    <mergeCell ref="A50:A52"/>
    <mergeCell ref="A53:A56"/>
    <mergeCell ref="A57:A58"/>
    <mergeCell ref="A59:A65"/>
    <mergeCell ref="A66:A72"/>
  </mergeCells>
  <conditionalFormatting sqref="AF7:AF8">
    <cfRule type="cellIs" dxfId="128" priority="400" stopIfTrue="1" operator="equal">
      <formula>$AF$7</formula>
    </cfRule>
  </conditionalFormatting>
  <conditionalFormatting sqref="I11:I65">
    <cfRule type="cellIs" dxfId="127" priority="399" stopIfTrue="1" operator="equal">
      <formula>"x"</formula>
    </cfRule>
  </conditionalFormatting>
  <conditionalFormatting sqref="J11:J65">
    <cfRule type="cellIs" dxfId="126" priority="398" operator="equal">
      <formula>"x"</formula>
    </cfRule>
  </conditionalFormatting>
  <conditionalFormatting sqref="K11:K65">
    <cfRule type="cellIs" dxfId="125" priority="397" operator="equal">
      <formula>"x"</formula>
    </cfRule>
  </conditionalFormatting>
  <conditionalFormatting sqref="L11:L65">
    <cfRule type="cellIs" dxfId="124" priority="396" stopIfTrue="1" operator="equal">
      <formula>"x"</formula>
    </cfRule>
  </conditionalFormatting>
  <conditionalFormatting sqref="M11:M65">
    <cfRule type="cellIs" dxfId="123" priority="395" operator="equal">
      <formula>"x"</formula>
    </cfRule>
  </conditionalFormatting>
  <conditionalFormatting sqref="N59:N65">
    <cfRule type="cellIs" dxfId="122" priority="127" stopIfTrue="1" operator="equal">
      <formula>"x"</formula>
    </cfRule>
  </conditionalFormatting>
  <conditionalFormatting sqref="I66">
    <cfRule type="cellIs" dxfId="121" priority="108" stopIfTrue="1" operator="equal">
      <formula>"x"</formula>
    </cfRule>
  </conditionalFormatting>
  <conditionalFormatting sqref="J66">
    <cfRule type="cellIs" dxfId="120" priority="107" operator="equal">
      <formula>"x"</formula>
    </cfRule>
  </conditionalFormatting>
  <conditionalFormatting sqref="K66">
    <cfRule type="cellIs" dxfId="119" priority="106" operator="equal">
      <formula>"x"</formula>
    </cfRule>
  </conditionalFormatting>
  <conditionalFormatting sqref="L66">
    <cfRule type="cellIs" dxfId="118" priority="105" stopIfTrue="1" operator="equal">
      <formula>"x"</formula>
    </cfRule>
  </conditionalFormatting>
  <conditionalFormatting sqref="M66">
    <cfRule type="cellIs" dxfId="117" priority="104" operator="equal">
      <formula>"x"</formula>
    </cfRule>
  </conditionalFormatting>
  <conditionalFormatting sqref="N66">
    <cfRule type="cellIs" dxfId="116" priority="103" stopIfTrue="1" operator="equal">
      <formula>"x"</formula>
    </cfRule>
  </conditionalFormatting>
  <conditionalFormatting sqref="I67">
    <cfRule type="cellIs" dxfId="115" priority="102" stopIfTrue="1" operator="equal">
      <formula>"x"</formula>
    </cfRule>
  </conditionalFormatting>
  <conditionalFormatting sqref="J67">
    <cfRule type="cellIs" dxfId="114" priority="101" operator="equal">
      <formula>"x"</formula>
    </cfRule>
  </conditionalFormatting>
  <conditionalFormatting sqref="K67">
    <cfRule type="cellIs" dxfId="113" priority="100" operator="equal">
      <formula>"x"</formula>
    </cfRule>
  </conditionalFormatting>
  <conditionalFormatting sqref="L67">
    <cfRule type="cellIs" dxfId="112" priority="99" stopIfTrue="1" operator="equal">
      <formula>"x"</formula>
    </cfRule>
  </conditionalFormatting>
  <conditionalFormatting sqref="M67">
    <cfRule type="cellIs" dxfId="111" priority="98" operator="equal">
      <formula>"x"</formula>
    </cfRule>
  </conditionalFormatting>
  <conditionalFormatting sqref="N67">
    <cfRule type="cellIs" dxfId="110" priority="97" stopIfTrue="1" operator="equal">
      <formula>"x"</formula>
    </cfRule>
  </conditionalFormatting>
  <conditionalFormatting sqref="I68">
    <cfRule type="cellIs" dxfId="109" priority="96" stopIfTrue="1" operator="equal">
      <formula>"x"</formula>
    </cfRule>
  </conditionalFormatting>
  <conditionalFormatting sqref="J68">
    <cfRule type="cellIs" dxfId="108" priority="95" operator="equal">
      <formula>"x"</formula>
    </cfRule>
  </conditionalFormatting>
  <conditionalFormatting sqref="K68">
    <cfRule type="cellIs" dxfId="107" priority="94" operator="equal">
      <formula>"x"</formula>
    </cfRule>
  </conditionalFormatting>
  <conditionalFormatting sqref="L68">
    <cfRule type="cellIs" dxfId="106" priority="93" stopIfTrue="1" operator="equal">
      <formula>"x"</formula>
    </cfRule>
  </conditionalFormatting>
  <conditionalFormatting sqref="M68">
    <cfRule type="cellIs" dxfId="105" priority="92" operator="equal">
      <formula>"x"</formula>
    </cfRule>
  </conditionalFormatting>
  <conditionalFormatting sqref="N68">
    <cfRule type="cellIs" dxfId="104" priority="91" stopIfTrue="1" operator="equal">
      <formula>"x"</formula>
    </cfRule>
  </conditionalFormatting>
  <conditionalFormatting sqref="N11:N65">
    <cfRule type="cellIs" dxfId="103" priority="87" stopIfTrue="1" operator="equal">
      <formula>$AF$8</formula>
    </cfRule>
    <cfRule type="cellIs" dxfId="102" priority="90" stopIfTrue="1" operator="equal">
      <formula>$AF$7</formula>
    </cfRule>
  </conditionalFormatting>
  <conditionalFormatting sqref="N66:N72">
    <cfRule type="cellIs" dxfId="101" priority="1" stopIfTrue="1" operator="equal">
      <formula>$AF$8</formula>
    </cfRule>
    <cfRule type="cellIs" dxfId="100" priority="2" stopIfTrue="1" operator="equal">
      <formula>$AF$7</formula>
    </cfRule>
  </conditionalFormatting>
  <conditionalFormatting sqref="P45">
    <cfRule type="cellIs" dxfId="99" priority="36" stopIfTrue="1" operator="equal">
      <formula>$AF$7</formula>
    </cfRule>
    <cfRule type="cellIs" dxfId="98" priority="37" stopIfTrue="1" operator="equal">
      <formula>$AF$6</formula>
    </cfRule>
  </conditionalFormatting>
  <conditionalFormatting sqref="I66:I72">
    <cfRule type="cellIs" dxfId="97" priority="7" stopIfTrue="1" operator="equal">
      <formula>"x"</formula>
    </cfRule>
  </conditionalFormatting>
  <conditionalFormatting sqref="J66:J72">
    <cfRule type="cellIs" dxfId="96" priority="6" operator="equal">
      <formula>"x"</formula>
    </cfRule>
  </conditionalFormatting>
  <conditionalFormatting sqref="K66:K72">
    <cfRule type="cellIs" dxfId="95" priority="5" operator="equal">
      <formula>"x"</formula>
    </cfRule>
  </conditionalFormatting>
  <conditionalFormatting sqref="L66:L72">
    <cfRule type="cellIs" dxfId="94" priority="4" stopIfTrue="1" operator="equal">
      <formula>"x"</formula>
    </cfRule>
  </conditionalFormatting>
  <conditionalFormatting sqref="M66:M72">
    <cfRule type="cellIs" dxfId="93" priority="3" operator="equal">
      <formula>"x"</formula>
    </cfRule>
  </conditionalFormatting>
  <dataValidations count="2">
    <dataValidation type="list" allowBlank="1" showInputMessage="1" showErrorMessage="1" sqref="N11:N72">
      <formula1>$AF$7:$AF$8</formula1>
    </dataValidation>
    <dataValidation type="list" allowBlank="1" showInputMessage="1" showErrorMessage="1" sqref="P45">
      <formula1>$AF$6:$AF$7</formula1>
    </dataValidation>
  </dataValidations>
  <pageMargins left="0.511811024" right="0.511811024" top="0.78740157499999996" bottom="0.78740157499999996" header="0.31496062000000002" footer="0.31496062000000002"/>
  <pageSetup orientation="portrait"/>
  <drawing r:id="rId1"/>
</worksheet>
</file>

<file path=xl/worksheets/sheet4.xml><?xml version="1.0" encoding="utf-8"?>
<worksheet xmlns="http://schemas.openxmlformats.org/spreadsheetml/2006/main" xmlns:r="http://schemas.openxmlformats.org/officeDocument/2006/relationships">
  <dimension ref="A1:S43"/>
  <sheetViews>
    <sheetView showGridLines="0" zoomScale="80" zoomScaleNormal="80" workbookViewId="0">
      <selection activeCell="F21" sqref="F21"/>
    </sheetView>
  </sheetViews>
  <sheetFormatPr defaultColWidth="8.85546875" defaultRowHeight="15"/>
  <cols>
    <col min="1" max="1" width="0.85546875" customWidth="1"/>
    <col min="2" max="2" width="36.7109375" customWidth="1"/>
    <col min="3" max="3" width="14.28515625" customWidth="1"/>
    <col min="5" max="5" width="13.28515625" customWidth="1"/>
    <col min="6" max="6" width="11.28515625" customWidth="1"/>
  </cols>
  <sheetData>
    <row r="1" spans="1:19" s="2" customFormat="1">
      <c r="A1" s="3" t="s">
        <v>0</v>
      </c>
      <c r="H1" s="16"/>
      <c r="I1" s="16"/>
      <c r="J1" s="16"/>
      <c r="K1" s="16"/>
      <c r="L1" s="16"/>
      <c r="M1" s="16"/>
    </row>
    <row r="2" spans="1:19" s="4" customFormat="1" ht="4.3499999999999996" customHeight="1">
      <c r="H2" s="17"/>
      <c r="I2" s="17"/>
      <c r="J2" s="17"/>
      <c r="K2" s="17"/>
      <c r="L2" s="17"/>
      <c r="M2" s="17"/>
    </row>
    <row r="3" spans="1:19" s="5" customFormat="1" ht="15.75" thickBot="1">
      <c r="A3" s="712" t="str">
        <f>'Monitoria Anual 1'!A3</f>
        <v>PLANO DE AÇÃO NACIONAL PARA A CONSERVAÇÃO DA HERPETOFAUNA INSULAR AMEAÇADA DE EXTINÇÃO - PAN HERPETOFAUNA INSULAR</v>
      </c>
      <c r="B3" s="712"/>
      <c r="C3" s="712"/>
      <c r="D3" s="712"/>
      <c r="E3" s="712"/>
      <c r="F3" s="712"/>
      <c r="G3" s="712"/>
      <c r="H3" s="712"/>
      <c r="I3" s="712"/>
      <c r="J3" s="712"/>
      <c r="K3" s="712"/>
      <c r="L3" s="712"/>
      <c r="M3" s="712"/>
      <c r="N3" s="712"/>
      <c r="O3" s="712"/>
      <c r="P3" s="712"/>
    </row>
    <row r="4" spans="1:19" s="1" customFormat="1" ht="15.75" thickTop="1">
      <c r="H4" s="18"/>
      <c r="I4" s="18"/>
      <c r="J4" s="18"/>
      <c r="K4" s="18"/>
      <c r="L4" s="18"/>
      <c r="M4" s="18"/>
    </row>
    <row r="5" spans="1:19" s="6" customFormat="1" ht="26.1" customHeight="1" thickBot="1">
      <c r="A5" s="7" t="s">
        <v>1</v>
      </c>
      <c r="B5" s="7"/>
      <c r="C5" s="12">
        <f>'Monitoria Anual 1'!D5</f>
        <v>0</v>
      </c>
      <c r="D5" s="12"/>
      <c r="E5" s="12"/>
      <c r="F5" s="12"/>
      <c r="G5" s="12"/>
      <c r="H5" s="12"/>
      <c r="I5" s="12"/>
      <c r="J5" s="12"/>
      <c r="K5" s="12"/>
      <c r="L5" s="12"/>
      <c r="M5" s="12"/>
      <c r="N5" s="12"/>
      <c r="O5" s="12"/>
      <c r="P5" s="13"/>
    </row>
    <row r="6" spans="1:19" s="1" customFormat="1" ht="15.75" thickTop="1">
      <c r="H6" s="18"/>
      <c r="I6" s="18"/>
      <c r="J6" s="18"/>
      <c r="K6" s="18"/>
      <c r="L6" s="18"/>
      <c r="M6" s="18"/>
    </row>
    <row r="7" spans="1:19" s="1" customFormat="1" ht="15.75" thickBot="1">
      <c r="A7" s="7" t="s">
        <v>2</v>
      </c>
      <c r="B7" s="7"/>
      <c r="C7" s="9" t="s">
        <v>3</v>
      </c>
      <c r="D7" s="9"/>
      <c r="E7" s="10"/>
      <c r="F7" s="10"/>
      <c r="G7" s="11"/>
      <c r="H7" s="18"/>
      <c r="I7" s="18"/>
      <c r="J7" s="18"/>
      <c r="K7" s="18"/>
      <c r="L7" s="18"/>
      <c r="M7" s="18"/>
    </row>
    <row r="8" spans="1:19" ht="15.75" thickTop="1"/>
    <row r="9" spans="1:19" ht="18.75">
      <c r="A9" s="52" t="s">
        <v>33</v>
      </c>
      <c r="B9" s="52"/>
      <c r="C9" s="52"/>
      <c r="D9" s="52"/>
      <c r="E9" s="52"/>
      <c r="F9" s="52"/>
      <c r="G9" s="52"/>
      <c r="H9" s="52"/>
      <c r="I9" s="52"/>
      <c r="J9" s="52"/>
      <c r="K9" s="52"/>
      <c r="L9" s="52"/>
      <c r="M9" s="52"/>
      <c r="N9" s="52"/>
      <c r="O9" s="52"/>
      <c r="P9" s="52"/>
      <c r="Q9" s="52"/>
      <c r="R9" s="52"/>
      <c r="S9" s="52"/>
    </row>
    <row r="11" spans="1:19">
      <c r="B11" s="29" t="s">
        <v>44</v>
      </c>
      <c r="C11" s="30"/>
      <c r="D11" s="30"/>
    </row>
    <row r="12" spans="1:19" ht="15.75" thickBot="1">
      <c r="E12" s="716" t="s">
        <v>82</v>
      </c>
      <c r="F12" s="717"/>
    </row>
    <row r="13" spans="1:19" ht="60.75" customHeight="1" thickTop="1" thickBot="1">
      <c r="B13" s="710" t="s">
        <v>35</v>
      </c>
      <c r="C13" s="711"/>
      <c r="D13" s="711"/>
      <c r="E13" s="714" t="s">
        <v>81</v>
      </c>
      <c r="F13" s="715"/>
    </row>
    <row r="14" spans="1:19" s="79" customFormat="1" ht="32.1" customHeight="1" thickTop="1" thickBot="1">
      <c r="B14" s="80" t="s">
        <v>41</v>
      </c>
      <c r="C14" s="82" t="s">
        <v>79</v>
      </c>
      <c r="D14" s="81" t="s">
        <v>42</v>
      </c>
      <c r="E14" s="106" t="s">
        <v>72</v>
      </c>
      <c r="F14" s="107" t="s">
        <v>42</v>
      </c>
    </row>
    <row r="15" spans="1:19" ht="16.5" thickTop="1">
      <c r="B15" s="53" t="s">
        <v>36</v>
      </c>
      <c r="C15" s="93"/>
      <c r="D15" s="94"/>
      <c r="E15" s="93">
        <f>COUNTA('Monitoria Anual 1'!N11:N68)</f>
        <v>0</v>
      </c>
      <c r="F15" s="94"/>
    </row>
    <row r="16" spans="1:19" ht="15.75">
      <c r="B16" s="38" t="s">
        <v>48</v>
      </c>
      <c r="C16" s="95">
        <f>COUNTA('Monitoria Anual 1'!I11:I72)</f>
        <v>0</v>
      </c>
      <c r="D16" s="96">
        <f>C16/C22</f>
        <v>0</v>
      </c>
      <c r="E16" s="95">
        <v>0</v>
      </c>
      <c r="F16" s="96">
        <f t="shared" ref="F16:F21" si="0">E16/$E$22</f>
        <v>0</v>
      </c>
    </row>
    <row r="17" spans="2:17" ht="15.75">
      <c r="B17" s="31" t="s">
        <v>37</v>
      </c>
      <c r="C17" s="97">
        <f>COUNTA('Monitoria Anual 1'!J11:J72)</f>
        <v>15</v>
      </c>
      <c r="D17" s="98">
        <f>C17/C22</f>
        <v>0.24193548387096775</v>
      </c>
      <c r="E17" s="97">
        <v>15</v>
      </c>
      <c r="F17" s="96">
        <f t="shared" si="0"/>
        <v>0.24193548387096775</v>
      </c>
    </row>
    <row r="18" spans="2:17" ht="15.75">
      <c r="B18" s="32" t="s">
        <v>38</v>
      </c>
      <c r="C18" s="97">
        <f>COUNTA('Monitoria Anual 1'!K11:K72)</f>
        <v>20</v>
      </c>
      <c r="D18" s="98">
        <f>C18/C22</f>
        <v>0.32258064516129031</v>
      </c>
      <c r="E18" s="97">
        <v>20</v>
      </c>
      <c r="F18" s="96">
        <f t="shared" si="0"/>
        <v>0.32258064516129031</v>
      </c>
    </row>
    <row r="19" spans="2:17" ht="15.75">
      <c r="B19" s="33" t="s">
        <v>39</v>
      </c>
      <c r="C19" s="97">
        <f>COUNTA('Monitoria Anual 1'!L11:L72)</f>
        <v>21</v>
      </c>
      <c r="D19" s="98">
        <f>C19/C22</f>
        <v>0.33870967741935482</v>
      </c>
      <c r="E19" s="97">
        <v>21</v>
      </c>
      <c r="F19" s="96">
        <f t="shared" si="0"/>
        <v>0.33870967741935482</v>
      </c>
    </row>
    <row r="20" spans="2:17" ht="16.5" thickBot="1">
      <c r="B20" s="34" t="s">
        <v>40</v>
      </c>
      <c r="C20" s="97">
        <f>COUNTA('Monitoria Anual 1'!M11:M72)</f>
        <v>6</v>
      </c>
      <c r="D20" s="98">
        <f>C20/C22</f>
        <v>9.6774193548387094E-2</v>
      </c>
      <c r="E20" s="97">
        <v>6</v>
      </c>
      <c r="F20" s="96">
        <f t="shared" si="0"/>
        <v>9.6774193548387094E-2</v>
      </c>
    </row>
    <row r="21" spans="2:17" ht="17.25" thickTop="1" thickBot="1">
      <c r="B21" s="90" t="s">
        <v>63</v>
      </c>
      <c r="C21" s="97"/>
      <c r="D21" s="98"/>
      <c r="E21" s="97">
        <f>'Monitoria Anual 1'!B75</f>
        <v>0</v>
      </c>
      <c r="F21" s="96">
        <f t="shared" si="0"/>
        <v>0</v>
      </c>
    </row>
    <row r="22" spans="2:17" ht="16.5" thickTop="1" thickBot="1">
      <c r="B22" s="100" t="s">
        <v>43</v>
      </c>
      <c r="C22" s="101">
        <f>C16+C17+C18+C19+C20</f>
        <v>62</v>
      </c>
      <c r="D22" s="102">
        <f>SUM(D15:D21)</f>
        <v>0.99999999999999989</v>
      </c>
      <c r="E22" s="101">
        <f>SUM(E16:E21)</f>
        <v>62</v>
      </c>
      <c r="F22" s="99">
        <f>SUM(F16:F21)</f>
        <v>0.99999999999999989</v>
      </c>
    </row>
    <row r="23" spans="2:17" ht="16.5" thickTop="1" thickBot="1">
      <c r="B23" s="713" t="s">
        <v>78</v>
      </c>
      <c r="C23" s="713"/>
      <c r="D23" s="713"/>
      <c r="E23" s="105">
        <f>COUNTIF('Monitoria Anual 1'!N11:N58,'Monitoria Anual 1'!AF7)</f>
        <v>0</v>
      </c>
      <c r="F23" s="103"/>
    </row>
    <row r="24" spans="2:17" ht="16.5" thickTop="1" thickBot="1">
      <c r="B24" s="713" t="s">
        <v>77</v>
      </c>
      <c r="C24" s="713"/>
      <c r="D24" s="713"/>
      <c r="E24" s="105">
        <f>COUNTIF('Monitoria Anual 1'!N11:N58,'Monitoria Anual 1'!AF8)</f>
        <v>0</v>
      </c>
      <c r="F24" s="104"/>
    </row>
    <row r="25" spans="2:17" ht="15.75" thickTop="1"/>
    <row r="26" spans="2:17">
      <c r="B26" s="29" t="s">
        <v>45</v>
      </c>
      <c r="C26" s="30"/>
      <c r="D26" s="30"/>
    </row>
    <row r="27" spans="2:17" ht="3" customHeight="1"/>
    <row r="28" spans="2:17" ht="36" customHeight="1">
      <c r="B28" s="51" t="s">
        <v>34</v>
      </c>
      <c r="C28" s="37">
        <f>COUNTA('Monitoria Anual 1'!A11:A68)</f>
        <v>12</v>
      </c>
      <c r="O28" t="s">
        <v>75</v>
      </c>
      <c r="Q28" t="s">
        <v>76</v>
      </c>
    </row>
    <row r="29" spans="2:17" ht="6.6" customHeight="1" thickBot="1"/>
    <row r="30" spans="2:17" ht="16.5" thickTop="1" thickBot="1">
      <c r="B30" s="35" t="s">
        <v>46</v>
      </c>
      <c r="C30" s="36" t="s">
        <v>47</v>
      </c>
      <c r="D30" s="39"/>
      <c r="E30" s="40"/>
      <c r="F30" s="41"/>
      <c r="G30" s="42"/>
      <c r="H30" s="43"/>
      <c r="I30" s="44"/>
    </row>
    <row r="31" spans="2:17" ht="15.75" thickTop="1">
      <c r="B31" s="45" t="s">
        <v>49</v>
      </c>
      <c r="C31" s="47">
        <f>COUNTA('Monitoria Anual 1'!B11:B19)</f>
        <v>9</v>
      </c>
      <c r="D31" s="50">
        <f>COUNTA('Monitoria Anual 1'!N11:N19)</f>
        <v>0</v>
      </c>
      <c r="E31" s="50">
        <f>COUNTA('Monitoria Anual 1'!I11:I19)</f>
        <v>0</v>
      </c>
      <c r="F31" s="50">
        <f>COUNTA('Monitoria Anual 1'!J11:J19)</f>
        <v>3</v>
      </c>
      <c r="G31" s="50">
        <f>COUNTA('Monitoria Anual 1'!K11:K19)</f>
        <v>3</v>
      </c>
      <c r="H31" s="50">
        <f>COUNTA('Monitoria Anual 1'!L11:L19)</f>
        <v>3</v>
      </c>
      <c r="I31" s="50">
        <f>COUNTA('Monitoria Anual 1'!M11:M19)</f>
        <v>0</v>
      </c>
    </row>
    <row r="32" spans="2:17">
      <c r="B32" s="46" t="s">
        <v>50</v>
      </c>
      <c r="C32" s="48">
        <f>COUNTA('Monitoria Anual 1'!B20:B21)</f>
        <v>2</v>
      </c>
      <c r="D32" s="48">
        <f>COUNTA('Monitoria Anual 1'!N20:N21)</f>
        <v>0</v>
      </c>
      <c r="E32" s="48">
        <f>COUNTA('Monitoria Anual 1'!I20:I21)</f>
        <v>0</v>
      </c>
      <c r="F32" s="48">
        <f>COUNTA('Monitoria Anual 1'!J20:J21)</f>
        <v>1</v>
      </c>
      <c r="G32" s="48">
        <f>COUNTA('Monitoria Anual 1'!K20:K21)</f>
        <v>0</v>
      </c>
      <c r="H32" s="48">
        <f>COUNTA('Monitoria Anual 1'!L20:L21)</f>
        <v>1</v>
      </c>
      <c r="I32" s="48">
        <f>COUNTA('Monitoria Anual 1'!M20:M21)</f>
        <v>0</v>
      </c>
    </row>
    <row r="33" spans="2:9">
      <c r="B33" s="46" t="s">
        <v>51</v>
      </c>
      <c r="C33" s="48">
        <f>COUNTA('Monitoria Anual 1'!B22:B24)</f>
        <v>3</v>
      </c>
      <c r="D33" s="48">
        <f>COUNTA('Monitoria Anual 1'!N22:N24)</f>
        <v>0</v>
      </c>
      <c r="E33" s="48">
        <f>COUNTA('Monitoria Anual 1'!I22:I24)</f>
        <v>0</v>
      </c>
      <c r="F33" s="48">
        <f>COUNTA('Monitoria Anual 1'!J22:J24)</f>
        <v>0</v>
      </c>
      <c r="G33" s="48">
        <f>COUNTA('Monitoria Anual 1'!K22:K24)</f>
        <v>0</v>
      </c>
      <c r="H33" s="48">
        <f>COUNTA('Monitoria Anual 1'!L22:L24)</f>
        <v>1</v>
      </c>
      <c r="I33" s="48">
        <f>COUNTA('Monitoria Anual 1'!M22:M24)</f>
        <v>2</v>
      </c>
    </row>
    <row r="34" spans="2:9">
      <c r="B34" s="46" t="s">
        <v>52</v>
      </c>
      <c r="C34" s="48">
        <f>COUNTA('Monitoria Anual 1'!B25:B30)</f>
        <v>6</v>
      </c>
      <c r="D34" s="48">
        <f>COUNTA('Monitoria Anual 1'!N25:N30)</f>
        <v>0</v>
      </c>
      <c r="E34" s="48">
        <f>COUNTA('Monitoria Anual 1'!I25:I30)</f>
        <v>0</v>
      </c>
      <c r="F34" s="48">
        <f>COUNTA('Monitoria Anual 1'!J25:J30)</f>
        <v>2</v>
      </c>
      <c r="G34" s="48">
        <f>COUNTA('Monitoria Anual 1'!K25:K30)</f>
        <v>1</v>
      </c>
      <c r="H34" s="48">
        <f>COUNTA('Monitoria Anual 1'!L25:L30)</f>
        <v>3</v>
      </c>
      <c r="I34" s="48">
        <f>COUNTA('Monitoria Anual 1'!M25:M30)</f>
        <v>0</v>
      </c>
    </row>
    <row r="35" spans="2:9">
      <c r="B35" s="46" t="s">
        <v>53</v>
      </c>
      <c r="C35" s="48">
        <f>COUNTA('Monitoria Anual 1'!B31:B32)</f>
        <v>2</v>
      </c>
      <c r="D35" s="48">
        <f>COUNTA('Monitoria Anual 1'!N31:N32)</f>
        <v>0</v>
      </c>
      <c r="E35" s="48">
        <f>COUNTA('Monitoria Anual 1'!I31:I32)</f>
        <v>0</v>
      </c>
      <c r="F35" s="48">
        <f>COUNTA('Monitoria Anual 1'!J31:J32)</f>
        <v>2</v>
      </c>
      <c r="G35" s="48">
        <f>COUNTA('Monitoria Anual 1'!K31:K32)</f>
        <v>0</v>
      </c>
      <c r="H35" s="48">
        <f>COUNTA('Monitoria Anual 1'!L31:L32)</f>
        <v>0</v>
      </c>
      <c r="I35" s="48">
        <f>COUNTA('Monitoria Anual 1'!M31:M32)</f>
        <v>0</v>
      </c>
    </row>
    <row r="36" spans="2:9">
      <c r="B36" s="46" t="s">
        <v>54</v>
      </c>
      <c r="C36" s="48">
        <f>COUNTA('Monitoria Anual 1'!B33:B35)</f>
        <v>3</v>
      </c>
      <c r="D36" s="48">
        <f>COUNTA('Monitoria Anual 1'!N33:N35)</f>
        <v>0</v>
      </c>
      <c r="E36" s="48">
        <f>COUNTA('Monitoria Anual 1'!I33:I35)</f>
        <v>0</v>
      </c>
      <c r="F36" s="48">
        <f>COUNTA('Monitoria Anual 1'!J33:J35)</f>
        <v>0</v>
      </c>
      <c r="G36" s="48">
        <f>COUNTA('Monitoria Anual 1'!K33:K35)</f>
        <v>0</v>
      </c>
      <c r="H36" s="48">
        <f>COUNTA('Monitoria Anual 1'!L33:L35)</f>
        <v>3</v>
      </c>
      <c r="I36" s="48">
        <f>COUNTA('Monitoria Anual 1'!M33:M35)</f>
        <v>0</v>
      </c>
    </row>
    <row r="37" spans="2:9">
      <c r="B37" s="46" t="s">
        <v>55</v>
      </c>
      <c r="C37" s="48">
        <f>COUNTA('Monitoria Anual 1'!B36:B49)</f>
        <v>14</v>
      </c>
      <c r="D37" s="48">
        <f>COUNTA('Monitoria Anual 1'!N36:N49)</f>
        <v>0</v>
      </c>
      <c r="E37" s="48">
        <f>COUNTA('Monitoria Anual 1'!I36:I49)</f>
        <v>0</v>
      </c>
      <c r="F37" s="48">
        <f>COUNTA('Monitoria Anual 1'!J36:J49)</f>
        <v>7</v>
      </c>
      <c r="G37" s="48">
        <f>COUNTA('Monitoria Anual 1'!K36:K49)</f>
        <v>4</v>
      </c>
      <c r="H37" s="48">
        <f>COUNTA('Monitoria Anual 1'!L36:L49)</f>
        <v>3</v>
      </c>
      <c r="I37" s="48">
        <f>COUNTA('Monitoria Anual 1'!M36:M49)</f>
        <v>0</v>
      </c>
    </row>
    <row r="38" spans="2:9">
      <c r="B38" s="46" t="s">
        <v>56</v>
      </c>
      <c r="C38" s="48">
        <f>COUNTA('Monitoria Anual 1'!B50:B52)</f>
        <v>3</v>
      </c>
      <c r="D38" s="48">
        <f>COUNTA('Monitoria Anual 1'!N50:N52)</f>
        <v>0</v>
      </c>
      <c r="E38" s="48">
        <f>COUNTA('Monitoria Anual 1'!I50:I52)</f>
        <v>0</v>
      </c>
      <c r="F38" s="48">
        <f>COUNTA('Monitoria Anual 1'!J50:J52)</f>
        <v>0</v>
      </c>
      <c r="G38" s="48">
        <f>COUNTA('Monitoria Anual 1'!K50:K52)</f>
        <v>2</v>
      </c>
      <c r="H38" s="48">
        <f>COUNTA('Monitoria Anual 1'!L50:L52)</f>
        <v>1</v>
      </c>
      <c r="I38" s="48">
        <f>COUNTA('Monitoria Anual 1'!M50:M52)</f>
        <v>0</v>
      </c>
    </row>
    <row r="39" spans="2:9">
      <c r="B39" s="46" t="s">
        <v>57</v>
      </c>
      <c r="C39" s="48">
        <f>COUNTA('Monitoria Anual 1'!B53:B56)</f>
        <v>4</v>
      </c>
      <c r="D39" s="48">
        <f>COUNTA('Monitoria Anual 1'!N53:N56)</f>
        <v>0</v>
      </c>
      <c r="E39" s="48">
        <f>COUNTA('Monitoria Anual 1'!I53:I56)</f>
        <v>0</v>
      </c>
      <c r="F39" s="48">
        <f>COUNTA('Monitoria Anual 1'!J53:J56)</f>
        <v>0</v>
      </c>
      <c r="G39" s="48">
        <f>COUNTA('Monitoria Anual 1'!K53:K56)</f>
        <v>0</v>
      </c>
      <c r="H39" s="48">
        <f>COUNTA('Monitoria Anual 1'!L53:L56)</f>
        <v>3</v>
      </c>
      <c r="I39" s="48">
        <f>COUNTA('Monitoria Anual 1'!M53:M56)</f>
        <v>1</v>
      </c>
    </row>
    <row r="40" spans="2:9" ht="15.75" thickBot="1">
      <c r="B40" s="54" t="s">
        <v>58</v>
      </c>
      <c r="C40" s="49">
        <f>COUNTA('Monitoria Anual 1'!B57:B58)</f>
        <v>2</v>
      </c>
      <c r="D40" s="49">
        <f>COUNTA('Monitoria Anual 1'!N57:N58)</f>
        <v>0</v>
      </c>
      <c r="E40" s="49">
        <f>COUNTA('Monitoria Anual 1'!I57:I58)</f>
        <v>0</v>
      </c>
      <c r="F40" s="49">
        <f>COUNTA('Monitoria Anual 1'!J57:J58)</f>
        <v>0</v>
      </c>
      <c r="G40" s="49">
        <f>COUNTA('Monitoria Anual 1'!K57:K58)</f>
        <v>1</v>
      </c>
      <c r="H40" s="49">
        <f>COUNTA('Monitoria Anual 1'!L57:L58)</f>
        <v>1</v>
      </c>
      <c r="I40" s="49">
        <f>COUNTA('Monitoria Anual 1'!M57:M58)</f>
        <v>0</v>
      </c>
    </row>
    <row r="41" spans="2:9" ht="15.75" thickTop="1">
      <c r="B41" s="164" t="s">
        <v>528</v>
      </c>
      <c r="C41" s="165">
        <f>COUNTA('Monitoria Anual 1'!B59:B65)</f>
        <v>7</v>
      </c>
      <c r="D41" s="165">
        <f>COUNTA('Monitoria Anual 1'!N59:N65)</f>
        <v>0</v>
      </c>
      <c r="E41" s="166">
        <f>COUNTA('Monitoria Anual 1'!I59:I65)</f>
        <v>0</v>
      </c>
      <c r="F41" s="166">
        <f>COUNTA('Monitoria Anual 1'!J59:J65)</f>
        <v>0</v>
      </c>
      <c r="G41" s="166">
        <f>COUNTA('Monitoria Anual 1'!K59:K65)</f>
        <v>7</v>
      </c>
      <c r="H41" s="166">
        <f>COUNTA('Monitoria Anual 1'!L59:L65)</f>
        <v>0</v>
      </c>
      <c r="I41" s="166">
        <f>COUNTA('Monitoria Anual 1'!M59:M65)</f>
        <v>0</v>
      </c>
    </row>
    <row r="42" spans="2:9">
      <c r="B42" s="164" t="s">
        <v>529</v>
      </c>
      <c r="C42" s="165">
        <f>COUNTA('Monitoria Anual 1'!B66:B72)</f>
        <v>7</v>
      </c>
      <c r="D42" s="165">
        <f>COUNTA('Monitoria Anual 1'!N66:N72)</f>
        <v>0</v>
      </c>
      <c r="E42" s="165">
        <f>COUNTA('Monitoria Anual 1'!I66:I72)</f>
        <v>0</v>
      </c>
      <c r="F42" s="165">
        <f>COUNTA('Monitoria Anual 1'!J66:J72)</f>
        <v>0</v>
      </c>
      <c r="G42" s="165">
        <f>COUNTA('Monitoria Anual 1'!K66:K72)</f>
        <v>2</v>
      </c>
      <c r="H42" s="165">
        <f>COUNTA('Monitoria Anual 1'!L66:L72)</f>
        <v>2</v>
      </c>
      <c r="I42" s="165">
        <f>COUNTA('Monitoria Anual 1'!M66:M72)</f>
        <v>3</v>
      </c>
    </row>
    <row r="43" spans="2:9">
      <c r="C43" s="167">
        <f>SUM(C31:C42)</f>
        <v>62</v>
      </c>
      <c r="D43">
        <f>SUM(D32:D42)</f>
        <v>0</v>
      </c>
      <c r="E43">
        <f>SUM(E32:E42)</f>
        <v>0</v>
      </c>
      <c r="F43">
        <f>SUM(F31:F42)</f>
        <v>15</v>
      </c>
      <c r="G43">
        <f>SUM(G31:G42)</f>
        <v>20</v>
      </c>
      <c r="H43">
        <f>SUM(H31:H42)</f>
        <v>21</v>
      </c>
      <c r="I43">
        <f>SUM(I31:I42)</f>
        <v>6</v>
      </c>
    </row>
  </sheetData>
  <sheetProtection password="ECFE" sheet="1" objects="1" scenarios="1"/>
  <mergeCells count="6">
    <mergeCell ref="B13:D13"/>
    <mergeCell ref="A3:P3"/>
    <mergeCell ref="B23:D23"/>
    <mergeCell ref="B24:D24"/>
    <mergeCell ref="E13:F13"/>
    <mergeCell ref="E12:F12"/>
  </mergeCells>
  <conditionalFormatting sqref="D31:E31 E31:I40">
    <cfRule type="cellIs" dxfId="92" priority="6" stopIfTrue="1" operator="equal">
      <formula>0</formula>
    </cfRule>
  </conditionalFormatting>
  <pageMargins left="0.511811024" right="0.511811024" top="0.78740157499999996" bottom="0.78740157499999996" header="0.31496062000000002" footer="0.31496062000000002"/>
  <pageSetup scale="95" orientation="portrait"/>
  <colBreaks count="1" manualBreakCount="1">
    <brk id="9" max="1048575" man="1"/>
  </colBreaks>
  <drawing r:id="rId1"/>
  <legacyDrawing r:id="rId2"/>
</worksheet>
</file>

<file path=xl/worksheets/sheet5.xml><?xml version="1.0" encoding="utf-8"?>
<worksheet xmlns="http://schemas.openxmlformats.org/spreadsheetml/2006/main" xmlns:r="http://schemas.openxmlformats.org/officeDocument/2006/relationships">
  <dimension ref="A1:AF101"/>
  <sheetViews>
    <sheetView showGridLines="0" zoomScale="90" zoomScaleNormal="90" workbookViewId="0">
      <selection activeCell="D11" sqref="D11"/>
    </sheetView>
  </sheetViews>
  <sheetFormatPr defaultColWidth="8.85546875" defaultRowHeight="15"/>
  <cols>
    <col min="1" max="1" width="35.28515625" style="1" customWidth="1"/>
    <col min="2" max="2" width="38" style="1" customWidth="1"/>
    <col min="3" max="3" width="18.7109375" style="1" customWidth="1"/>
    <col min="4" max="4" width="19.42578125" style="1" customWidth="1"/>
    <col min="5" max="5" width="25.7109375" style="1" customWidth="1"/>
    <col min="6" max="6" width="27.42578125" style="1" customWidth="1"/>
    <col min="7" max="7" width="53" style="1" customWidth="1"/>
    <col min="8" max="8" width="27.7109375" style="1" bestFit="1" customWidth="1"/>
    <col min="9" max="9" width="30.42578125" style="18" customWidth="1"/>
    <col min="10" max="13" width="26.7109375" style="18" customWidth="1"/>
    <col min="14" max="14" width="22.85546875" style="18" customWidth="1"/>
    <col min="15" max="15" width="71.42578125" style="1" customWidth="1"/>
    <col min="16" max="16" width="36.42578125" style="1" customWidth="1"/>
    <col min="17" max="17" width="46.42578125" style="1" customWidth="1"/>
    <col min="18" max="18" width="23.7109375" style="1" customWidth="1"/>
    <col min="19" max="19" width="72.140625" style="1" customWidth="1"/>
    <col min="20" max="20" width="38.85546875" style="1" customWidth="1"/>
    <col min="21" max="21" width="28.85546875" style="1" customWidth="1"/>
    <col min="22" max="24" width="18.7109375" style="1" customWidth="1"/>
    <col min="25" max="25" width="22" style="1" customWidth="1"/>
    <col min="26" max="26" width="57.42578125" style="1" customWidth="1"/>
    <col min="27" max="27" width="55.42578125" style="1" customWidth="1"/>
    <col min="28" max="31" width="8.85546875" style="1"/>
    <col min="32" max="32" width="0" style="1" hidden="1" customWidth="1"/>
    <col min="33" max="16384" width="8.85546875" style="1"/>
  </cols>
  <sheetData>
    <row r="1" spans="1:32" s="2" customFormat="1">
      <c r="A1" s="3" t="s">
        <v>0</v>
      </c>
      <c r="I1" s="16"/>
      <c r="J1" s="16"/>
      <c r="K1" s="16"/>
      <c r="L1" s="16"/>
      <c r="M1" s="16"/>
      <c r="N1" s="16"/>
    </row>
    <row r="2" spans="1:32" s="4" customFormat="1" ht="17.25" customHeight="1">
      <c r="I2" s="17"/>
      <c r="J2" s="17"/>
      <c r="K2" s="17"/>
      <c r="L2" s="17"/>
      <c r="M2" s="17"/>
      <c r="N2" s="17"/>
    </row>
    <row r="3" spans="1:32" s="5" customFormat="1" ht="20.25" thickBot="1">
      <c r="A3" s="373" t="s">
        <v>83</v>
      </c>
      <c r="B3" s="86"/>
      <c r="C3" s="86"/>
      <c r="D3" s="86"/>
      <c r="E3" s="86"/>
      <c r="F3" s="86"/>
      <c r="G3" s="86"/>
      <c r="H3" s="86"/>
      <c r="I3" s="86"/>
      <c r="J3" s="86"/>
      <c r="K3" s="86"/>
      <c r="L3" s="86"/>
      <c r="M3" s="86"/>
      <c r="O3" s="86"/>
      <c r="P3" s="86"/>
      <c r="Q3" s="86"/>
    </row>
    <row r="4" spans="1:32" ht="15.75" thickTop="1"/>
    <row r="5" spans="1:32" s="6" customFormat="1" ht="19.5" thickBot="1">
      <c r="A5" s="7" t="s">
        <v>1</v>
      </c>
      <c r="B5" s="7"/>
      <c r="C5" s="8"/>
      <c r="D5" s="12"/>
      <c r="E5" s="12"/>
      <c r="F5" s="12"/>
      <c r="G5" s="12"/>
      <c r="H5" s="12"/>
      <c r="I5" s="12"/>
      <c r="J5" s="12"/>
      <c r="K5" s="12"/>
      <c r="L5" s="12"/>
      <c r="M5" s="13"/>
    </row>
    <row r="6" spans="1:32" ht="20.25" thickTop="1">
      <c r="A6" s="718" t="s">
        <v>84</v>
      </c>
      <c r="B6" s="718"/>
      <c r="C6" s="718"/>
      <c r="D6" s="718"/>
      <c r="E6" s="718"/>
    </row>
    <row r="7" spans="1:32" ht="15.75" thickBot="1">
      <c r="A7" s="7" t="s">
        <v>2</v>
      </c>
      <c r="B7" s="7"/>
      <c r="C7" s="8"/>
      <c r="D7" s="10" t="s">
        <v>3</v>
      </c>
      <c r="E7" s="10"/>
      <c r="F7" s="10"/>
      <c r="G7" s="11"/>
      <c r="H7" s="18"/>
      <c r="AF7" s="1" t="s">
        <v>73</v>
      </c>
    </row>
    <row r="8" spans="1:32" ht="20.25" thickTop="1">
      <c r="A8" s="168" t="s">
        <v>530</v>
      </c>
      <c r="B8" s="168"/>
      <c r="C8" s="168"/>
      <c r="D8" s="718" t="s">
        <v>531</v>
      </c>
      <c r="E8" s="718"/>
      <c r="AF8" s="83" t="s">
        <v>74</v>
      </c>
    </row>
    <row r="9" spans="1:32" ht="16.5" thickBot="1">
      <c r="A9" s="70" t="s">
        <v>12</v>
      </c>
      <c r="B9" s="71"/>
      <c r="C9" s="71"/>
      <c r="D9" s="71"/>
      <c r="E9" s="71"/>
      <c r="F9" s="71"/>
      <c r="G9" s="71"/>
      <c r="H9" s="72"/>
      <c r="I9" s="702" t="s">
        <v>68</v>
      </c>
      <c r="J9" s="703"/>
      <c r="K9" s="703"/>
      <c r="L9" s="703"/>
      <c r="M9" s="703"/>
      <c r="N9" s="703"/>
      <c r="O9" s="703"/>
      <c r="P9" s="703"/>
      <c r="Q9" s="703"/>
      <c r="R9" s="704"/>
      <c r="S9" s="84"/>
      <c r="T9" s="705" t="s">
        <v>31</v>
      </c>
      <c r="U9" s="706"/>
      <c r="V9" s="706"/>
      <c r="W9" s="706"/>
      <c r="X9" s="706"/>
      <c r="Y9" s="706"/>
      <c r="Z9" s="706"/>
      <c r="AA9" s="707"/>
    </row>
    <row r="10" spans="1:32" ht="64.5" thickTop="1" thickBot="1">
      <c r="A10" s="24" t="s">
        <v>4</v>
      </c>
      <c r="B10" s="24" t="s">
        <v>5</v>
      </c>
      <c r="C10" s="24" t="s">
        <v>6</v>
      </c>
      <c r="D10" s="24" t="s">
        <v>10</v>
      </c>
      <c r="E10" s="24" t="s">
        <v>11</v>
      </c>
      <c r="F10" s="24" t="s">
        <v>7</v>
      </c>
      <c r="G10" s="24" t="s">
        <v>9</v>
      </c>
      <c r="H10" s="24" t="s">
        <v>71</v>
      </c>
      <c r="I10" s="19" t="s">
        <v>13</v>
      </c>
      <c r="J10" s="20" t="s">
        <v>14</v>
      </c>
      <c r="K10" s="21" t="s">
        <v>15</v>
      </c>
      <c r="L10" s="22" t="s">
        <v>16</v>
      </c>
      <c r="M10" s="23" t="s">
        <v>17</v>
      </c>
      <c r="N10" s="77" t="s">
        <v>18</v>
      </c>
      <c r="O10" s="25" t="s">
        <v>19</v>
      </c>
      <c r="P10" s="25" t="s">
        <v>20</v>
      </c>
      <c r="Q10" s="25" t="s">
        <v>21</v>
      </c>
      <c r="R10" s="25" t="s">
        <v>22</v>
      </c>
      <c r="S10" s="25" t="s">
        <v>69</v>
      </c>
      <c r="T10" s="26" t="s">
        <v>23</v>
      </c>
      <c r="U10" s="27" t="s">
        <v>24</v>
      </c>
      <c r="V10" s="27" t="s">
        <v>25</v>
      </c>
      <c r="W10" s="27" t="s">
        <v>26</v>
      </c>
      <c r="X10" s="27" t="s">
        <v>27</v>
      </c>
      <c r="Y10" s="27" t="s">
        <v>28</v>
      </c>
      <c r="Z10" s="27" t="s">
        <v>29</v>
      </c>
      <c r="AA10" s="27" t="s">
        <v>30</v>
      </c>
    </row>
    <row r="11" spans="1:32" ht="409.5" customHeight="1" thickTop="1">
      <c r="A11" s="719" t="s">
        <v>532</v>
      </c>
      <c r="B11" s="169" t="s">
        <v>842</v>
      </c>
      <c r="C11" s="681" t="s">
        <v>843</v>
      </c>
      <c r="D11" s="204">
        <v>40513</v>
      </c>
      <c r="E11" s="171" t="s">
        <v>844</v>
      </c>
      <c r="F11" s="170" t="s">
        <v>533</v>
      </c>
      <c r="G11" s="172" t="s">
        <v>845</v>
      </c>
      <c r="H11" s="173">
        <v>3000</v>
      </c>
      <c r="I11" s="170"/>
      <c r="J11" s="170"/>
      <c r="K11" s="170" t="s">
        <v>70</v>
      </c>
      <c r="L11" s="170"/>
      <c r="M11" s="170"/>
      <c r="N11" s="174"/>
      <c r="O11" s="269" t="s">
        <v>846</v>
      </c>
      <c r="P11" s="175" t="s">
        <v>534</v>
      </c>
      <c r="Q11" s="176" t="s">
        <v>535</v>
      </c>
      <c r="R11" s="175" t="s">
        <v>536</v>
      </c>
      <c r="S11" s="170" t="s">
        <v>537</v>
      </c>
      <c r="T11" s="274" t="s">
        <v>538</v>
      </c>
      <c r="U11" s="282" t="s">
        <v>982</v>
      </c>
      <c r="V11" s="170"/>
      <c r="W11" s="170" t="s">
        <v>539</v>
      </c>
      <c r="X11" s="170" t="s">
        <v>540</v>
      </c>
      <c r="Y11" s="170"/>
      <c r="Z11" s="242" t="s">
        <v>841</v>
      </c>
      <c r="AA11" s="170" t="s">
        <v>541</v>
      </c>
    </row>
    <row r="12" spans="1:32" ht="253.5">
      <c r="A12" s="720"/>
      <c r="B12" s="177" t="s">
        <v>98</v>
      </c>
      <c r="C12" s="178" t="s">
        <v>99</v>
      </c>
      <c r="D12" s="204">
        <v>40513</v>
      </c>
      <c r="E12" s="179">
        <v>41974</v>
      </c>
      <c r="F12" s="178" t="s">
        <v>849</v>
      </c>
      <c r="G12" s="180" t="s">
        <v>847</v>
      </c>
      <c r="H12" s="181" t="s">
        <v>850</v>
      </c>
      <c r="I12" s="170"/>
      <c r="J12" s="182"/>
      <c r="K12" s="182"/>
      <c r="L12" s="182" t="s">
        <v>70</v>
      </c>
      <c r="M12" s="182"/>
      <c r="N12" s="182"/>
      <c r="O12" s="238" t="s">
        <v>542</v>
      </c>
      <c r="P12" s="184"/>
      <c r="Q12" s="170" t="s">
        <v>543</v>
      </c>
      <c r="R12" s="183" t="s">
        <v>544</v>
      </c>
      <c r="S12" s="242" t="s">
        <v>848</v>
      </c>
      <c r="T12" s="182"/>
      <c r="U12" s="182"/>
      <c r="V12" s="182"/>
      <c r="W12" s="182"/>
      <c r="X12" s="175" t="s">
        <v>545</v>
      </c>
      <c r="Y12" s="185">
        <v>1000000</v>
      </c>
      <c r="Z12" s="282" t="s">
        <v>983</v>
      </c>
      <c r="AA12" s="182"/>
    </row>
    <row r="13" spans="1:32" ht="273">
      <c r="A13" s="720"/>
      <c r="B13" s="177" t="s">
        <v>851</v>
      </c>
      <c r="C13" s="178" t="s">
        <v>108</v>
      </c>
      <c r="D13" s="204">
        <v>40452</v>
      </c>
      <c r="E13" s="186" t="s">
        <v>852</v>
      </c>
      <c r="F13" s="268" t="s">
        <v>853</v>
      </c>
      <c r="G13" s="187" t="s">
        <v>546</v>
      </c>
      <c r="H13" s="173">
        <v>10000</v>
      </c>
      <c r="I13" s="170"/>
      <c r="J13" s="170"/>
      <c r="K13" s="170" t="s">
        <v>70</v>
      </c>
      <c r="L13" s="170"/>
      <c r="M13" s="170"/>
      <c r="N13" s="174"/>
      <c r="O13" s="238" t="s">
        <v>547</v>
      </c>
      <c r="P13" s="175" t="s">
        <v>548</v>
      </c>
      <c r="Q13" s="175" t="s">
        <v>549</v>
      </c>
      <c r="R13" s="175" t="s">
        <v>550</v>
      </c>
      <c r="S13" s="242" t="s">
        <v>854</v>
      </c>
      <c r="T13" s="175" t="s">
        <v>551</v>
      </c>
      <c r="U13" s="170"/>
      <c r="V13" s="170"/>
      <c r="W13" s="170" t="s">
        <v>552</v>
      </c>
      <c r="X13" s="175" t="s">
        <v>553</v>
      </c>
      <c r="Y13" s="170"/>
      <c r="Z13" s="281" t="s">
        <v>984</v>
      </c>
      <c r="AA13" s="170"/>
    </row>
    <row r="14" spans="1:32" ht="409.5">
      <c r="A14" s="720"/>
      <c r="B14" s="284" t="s">
        <v>855</v>
      </c>
      <c r="C14" s="178" t="s">
        <v>118</v>
      </c>
      <c r="D14" s="204">
        <v>40513</v>
      </c>
      <c r="E14" s="186" t="s">
        <v>126</v>
      </c>
      <c r="F14" s="178" t="s">
        <v>120</v>
      </c>
      <c r="G14" s="180" t="s">
        <v>121</v>
      </c>
      <c r="H14" s="170" t="s">
        <v>122</v>
      </c>
      <c r="I14" s="170"/>
      <c r="J14" s="170" t="s">
        <v>70</v>
      </c>
      <c r="K14" s="170"/>
      <c r="L14" s="170"/>
      <c r="M14" s="170"/>
      <c r="N14" s="174" t="s">
        <v>74</v>
      </c>
      <c r="O14" s="282" t="s">
        <v>985</v>
      </c>
      <c r="P14" s="170"/>
      <c r="Q14" s="371" t="s">
        <v>955</v>
      </c>
      <c r="R14" s="258" t="s">
        <v>956</v>
      </c>
      <c r="S14" s="170" t="s">
        <v>554</v>
      </c>
      <c r="T14" s="170"/>
      <c r="U14" s="170"/>
      <c r="V14" s="170"/>
      <c r="W14" s="170"/>
      <c r="X14" s="170"/>
      <c r="Y14" s="170"/>
      <c r="Z14" s="170"/>
      <c r="AA14" s="170"/>
    </row>
    <row r="15" spans="1:32" ht="214.5">
      <c r="A15" s="720"/>
      <c r="B15" s="177" t="s">
        <v>555</v>
      </c>
      <c r="C15" s="178" t="s">
        <v>556</v>
      </c>
      <c r="D15" s="204">
        <v>40179</v>
      </c>
      <c r="E15" s="171" t="s">
        <v>557</v>
      </c>
      <c r="F15" s="178" t="s">
        <v>558</v>
      </c>
      <c r="G15" s="180" t="s">
        <v>559</v>
      </c>
      <c r="H15" s="189" t="s">
        <v>560</v>
      </c>
      <c r="I15" s="170"/>
      <c r="J15" s="170" t="s">
        <v>70</v>
      </c>
      <c r="K15" s="170"/>
      <c r="L15" s="170"/>
      <c r="M15" s="170"/>
      <c r="N15" s="174"/>
      <c r="O15" s="190" t="s">
        <v>561</v>
      </c>
      <c r="P15" s="170"/>
      <c r="Q15" s="170"/>
      <c r="R15" s="175" t="s">
        <v>562</v>
      </c>
      <c r="S15" s="190" t="s">
        <v>856</v>
      </c>
      <c r="T15" s="170" t="s">
        <v>563</v>
      </c>
      <c r="U15" s="170" t="s">
        <v>564</v>
      </c>
      <c r="V15" s="170"/>
      <c r="W15" s="171">
        <v>41974</v>
      </c>
      <c r="X15" s="170" t="s">
        <v>562</v>
      </c>
      <c r="Y15" s="281" t="s">
        <v>274</v>
      </c>
      <c r="Z15" s="282" t="s">
        <v>986</v>
      </c>
      <c r="AA15" s="170"/>
    </row>
    <row r="16" spans="1:32" ht="358.5" customHeight="1">
      <c r="A16" s="720"/>
      <c r="B16" s="177" t="s">
        <v>957</v>
      </c>
      <c r="C16" s="178" t="s">
        <v>565</v>
      </c>
      <c r="D16" s="204">
        <v>40148</v>
      </c>
      <c r="E16" s="178" t="s">
        <v>566</v>
      </c>
      <c r="F16" s="178" t="s">
        <v>567</v>
      </c>
      <c r="G16" s="187" t="s">
        <v>568</v>
      </c>
      <c r="H16" s="170" t="s">
        <v>122</v>
      </c>
      <c r="I16" s="170"/>
      <c r="J16" s="170"/>
      <c r="K16" s="170"/>
      <c r="L16" s="170" t="s">
        <v>32</v>
      </c>
      <c r="M16" s="170"/>
      <c r="N16" s="174"/>
      <c r="O16" s="184" t="s">
        <v>969</v>
      </c>
      <c r="P16" s="170" t="s">
        <v>569</v>
      </c>
      <c r="Q16" s="170"/>
      <c r="R16" s="175" t="s">
        <v>570</v>
      </c>
      <c r="S16" s="170"/>
      <c r="T16" s="170"/>
      <c r="U16" s="243" t="s">
        <v>857</v>
      </c>
      <c r="V16" s="170"/>
      <c r="W16" s="170"/>
      <c r="X16" s="170" t="s">
        <v>571</v>
      </c>
      <c r="Y16" s="170"/>
      <c r="Z16" s="244" t="s">
        <v>858</v>
      </c>
      <c r="AA16" s="170"/>
    </row>
    <row r="17" spans="1:27" ht="253.5">
      <c r="A17" s="720"/>
      <c r="B17" s="177" t="s">
        <v>146</v>
      </c>
      <c r="C17" s="178" t="s">
        <v>572</v>
      </c>
      <c r="D17" s="204">
        <v>40179</v>
      </c>
      <c r="E17" s="178" t="s">
        <v>573</v>
      </c>
      <c r="F17" s="267" t="s">
        <v>558</v>
      </c>
      <c r="G17" s="191" t="s">
        <v>574</v>
      </c>
      <c r="H17" s="267" t="s">
        <v>151</v>
      </c>
      <c r="I17" s="170"/>
      <c r="J17" s="170"/>
      <c r="K17" s="170"/>
      <c r="L17" s="170" t="s">
        <v>70</v>
      </c>
      <c r="M17" s="170"/>
      <c r="N17" s="174"/>
      <c r="O17" s="243" t="s">
        <v>859</v>
      </c>
      <c r="P17" s="175" t="s">
        <v>830</v>
      </c>
      <c r="Q17" s="175" t="s">
        <v>575</v>
      </c>
      <c r="R17" s="175" t="s">
        <v>576</v>
      </c>
      <c r="S17" s="191" t="s">
        <v>577</v>
      </c>
      <c r="T17" s="192"/>
      <c r="U17" s="247" t="s">
        <v>860</v>
      </c>
      <c r="V17" s="192"/>
      <c r="W17" s="178" t="s">
        <v>552</v>
      </c>
      <c r="X17" s="170" t="s">
        <v>578</v>
      </c>
      <c r="Y17" s="170"/>
      <c r="Z17" s="244" t="s">
        <v>861</v>
      </c>
      <c r="AA17" s="170"/>
    </row>
    <row r="18" spans="1:27" ht="312">
      <c r="A18" s="720"/>
      <c r="B18" s="177" t="s">
        <v>153</v>
      </c>
      <c r="C18" s="267" t="s">
        <v>579</v>
      </c>
      <c r="D18" s="204">
        <v>40179</v>
      </c>
      <c r="E18" s="178" t="s">
        <v>580</v>
      </c>
      <c r="F18" s="178" t="s">
        <v>105</v>
      </c>
      <c r="G18" s="187" t="s">
        <v>833</v>
      </c>
      <c r="H18" s="267" t="s">
        <v>151</v>
      </c>
      <c r="I18" s="258"/>
      <c r="J18" s="258"/>
      <c r="K18" s="170"/>
      <c r="L18" s="170" t="s">
        <v>70</v>
      </c>
      <c r="M18" s="170"/>
      <c r="N18" s="174"/>
      <c r="O18" s="175" t="s">
        <v>581</v>
      </c>
      <c r="P18" s="175" t="s">
        <v>582</v>
      </c>
      <c r="Q18" s="170"/>
      <c r="R18" s="175" t="s">
        <v>96</v>
      </c>
      <c r="S18" s="170"/>
      <c r="T18" s="170"/>
      <c r="U18" s="243" t="s">
        <v>862</v>
      </c>
      <c r="V18" s="170"/>
      <c r="W18" s="178" t="s">
        <v>552</v>
      </c>
      <c r="X18" s="170"/>
      <c r="Y18" s="170"/>
      <c r="Z18" s="244" t="s">
        <v>863</v>
      </c>
      <c r="AA18" s="170"/>
    </row>
    <row r="19" spans="1:27" ht="175.5">
      <c r="A19" s="721"/>
      <c r="B19" s="177" t="s">
        <v>161</v>
      </c>
      <c r="C19" s="267" t="s">
        <v>162</v>
      </c>
      <c r="D19" s="210">
        <v>40391</v>
      </c>
      <c r="E19" s="179" t="s">
        <v>583</v>
      </c>
      <c r="F19" s="178" t="s">
        <v>105</v>
      </c>
      <c r="G19" s="193" t="s">
        <v>584</v>
      </c>
      <c r="H19" s="267" t="s">
        <v>164</v>
      </c>
      <c r="I19" s="170"/>
      <c r="J19" s="170"/>
      <c r="K19" s="170"/>
      <c r="L19" s="170"/>
      <c r="M19" s="170" t="s">
        <v>32</v>
      </c>
      <c r="N19" s="174"/>
      <c r="O19" s="191" t="s">
        <v>585</v>
      </c>
      <c r="P19" s="191" t="s">
        <v>586</v>
      </c>
      <c r="Q19" s="178"/>
      <c r="R19" s="191" t="s">
        <v>105</v>
      </c>
      <c r="S19" s="248" t="s">
        <v>987</v>
      </c>
      <c r="T19" s="178"/>
      <c r="U19" s="178"/>
      <c r="V19" s="178"/>
      <c r="W19" s="178" t="s">
        <v>552</v>
      </c>
      <c r="X19" s="178"/>
      <c r="Y19" s="178"/>
      <c r="Z19" s="191" t="s">
        <v>864</v>
      </c>
      <c r="AA19" s="178"/>
    </row>
    <row r="20" spans="1:27" ht="344.25" customHeight="1">
      <c r="A20" s="722" t="s">
        <v>587</v>
      </c>
      <c r="B20" s="272" t="s">
        <v>588</v>
      </c>
      <c r="C20" s="191" t="s">
        <v>589</v>
      </c>
      <c r="D20" s="210">
        <v>40391</v>
      </c>
      <c r="E20" s="179" t="s">
        <v>590</v>
      </c>
      <c r="F20" s="191" t="s">
        <v>591</v>
      </c>
      <c r="G20" s="193" t="s">
        <v>592</v>
      </c>
      <c r="H20" s="178" t="s">
        <v>122</v>
      </c>
      <c r="I20" s="170"/>
      <c r="J20" s="170" t="s">
        <v>70</v>
      </c>
      <c r="K20" s="170"/>
      <c r="L20" s="170"/>
      <c r="M20" s="170"/>
      <c r="N20" s="174"/>
      <c r="O20" s="178" t="s">
        <v>958</v>
      </c>
      <c r="P20" s="178"/>
      <c r="Q20" s="191" t="s">
        <v>988</v>
      </c>
      <c r="R20" s="178" t="s">
        <v>593</v>
      </c>
      <c r="S20" s="178" t="s">
        <v>594</v>
      </c>
      <c r="T20" s="178" t="s">
        <v>979</v>
      </c>
      <c r="U20" s="178"/>
      <c r="V20" s="178"/>
      <c r="W20" s="179">
        <v>42156</v>
      </c>
      <c r="X20" s="178" t="s">
        <v>593</v>
      </c>
      <c r="Y20" s="178"/>
      <c r="Z20" s="178" t="s">
        <v>865</v>
      </c>
      <c r="AA20" s="178"/>
    </row>
    <row r="21" spans="1:27" ht="292.5">
      <c r="A21" s="723"/>
      <c r="B21" s="272" t="s">
        <v>595</v>
      </c>
      <c r="C21" s="191" t="s">
        <v>596</v>
      </c>
      <c r="D21" s="276">
        <v>40422</v>
      </c>
      <c r="E21" s="241" t="s">
        <v>597</v>
      </c>
      <c r="F21" s="191" t="s">
        <v>591</v>
      </c>
      <c r="G21" s="178" t="s">
        <v>598</v>
      </c>
      <c r="H21" s="181">
        <v>50000</v>
      </c>
      <c r="I21" s="170"/>
      <c r="J21" s="170" t="s">
        <v>70</v>
      </c>
      <c r="K21" s="170"/>
      <c r="L21" s="170"/>
      <c r="M21" s="170"/>
      <c r="N21" s="174"/>
      <c r="O21" s="191" t="s">
        <v>866</v>
      </c>
      <c r="P21" s="178"/>
      <c r="Q21" s="178" t="s">
        <v>599</v>
      </c>
      <c r="R21" s="178" t="s">
        <v>867</v>
      </c>
      <c r="S21" s="191" t="s">
        <v>868</v>
      </c>
      <c r="T21" s="178" t="s">
        <v>959</v>
      </c>
      <c r="U21" s="191" t="s">
        <v>960</v>
      </c>
      <c r="V21" s="178"/>
      <c r="W21" s="179">
        <v>41974</v>
      </c>
      <c r="X21" s="178" t="s">
        <v>593</v>
      </c>
      <c r="Y21" s="178"/>
      <c r="Z21" s="178" t="s">
        <v>869</v>
      </c>
      <c r="AA21" s="178"/>
    </row>
    <row r="22" spans="1:27" ht="243" customHeight="1">
      <c r="A22" s="724" t="s">
        <v>600</v>
      </c>
      <c r="B22" s="196" t="s">
        <v>182</v>
      </c>
      <c r="C22" s="191" t="s">
        <v>601</v>
      </c>
      <c r="D22" s="210">
        <v>40391</v>
      </c>
      <c r="E22" s="179" t="s">
        <v>602</v>
      </c>
      <c r="F22" s="191" t="s">
        <v>591</v>
      </c>
      <c r="G22" s="178" t="s">
        <v>603</v>
      </c>
      <c r="H22" s="178" t="s">
        <v>122</v>
      </c>
      <c r="I22" s="170"/>
      <c r="J22" s="170" t="s">
        <v>70</v>
      </c>
      <c r="K22" s="170"/>
      <c r="L22" s="170"/>
      <c r="M22" s="170"/>
      <c r="N22" s="174"/>
      <c r="O22" s="391" t="s">
        <v>1069</v>
      </c>
      <c r="P22" s="178"/>
      <c r="Q22" s="178"/>
      <c r="R22" s="178" t="s">
        <v>604</v>
      </c>
      <c r="S22" s="178"/>
      <c r="T22" s="178"/>
      <c r="U22" s="178"/>
      <c r="V22" s="178"/>
      <c r="W22" s="179">
        <v>41609</v>
      </c>
      <c r="X22" s="178" t="s">
        <v>605</v>
      </c>
      <c r="Y22" s="178"/>
      <c r="Z22" s="178" t="s">
        <v>870</v>
      </c>
      <c r="AA22" s="178"/>
    </row>
    <row r="23" spans="1:27" ht="195">
      <c r="A23" s="725"/>
      <c r="B23" s="196" t="s">
        <v>186</v>
      </c>
      <c r="C23" s="191" t="s">
        <v>606</v>
      </c>
      <c r="D23" s="210">
        <v>40391</v>
      </c>
      <c r="E23" s="179">
        <v>40513</v>
      </c>
      <c r="F23" s="191" t="s">
        <v>120</v>
      </c>
      <c r="G23" s="178" t="s">
        <v>188</v>
      </c>
      <c r="H23" s="178" t="s">
        <v>122</v>
      </c>
      <c r="I23" s="170"/>
      <c r="J23" s="170"/>
      <c r="K23" s="170"/>
      <c r="L23" s="170"/>
      <c r="M23" s="170" t="s">
        <v>32</v>
      </c>
      <c r="N23" s="174"/>
      <c r="O23" s="178" t="s">
        <v>607</v>
      </c>
      <c r="P23" s="178"/>
      <c r="Q23" s="178"/>
      <c r="R23" s="178"/>
      <c r="S23" s="178"/>
      <c r="T23" s="178"/>
      <c r="U23" s="178"/>
      <c r="V23" s="178"/>
      <c r="W23" s="178"/>
      <c r="X23" s="178"/>
      <c r="Y23" s="178"/>
      <c r="Z23" s="178"/>
      <c r="AA23" s="178"/>
    </row>
    <row r="24" spans="1:27" ht="214.5">
      <c r="A24" s="726"/>
      <c r="B24" s="196" t="s">
        <v>192</v>
      </c>
      <c r="C24" s="191" t="s">
        <v>193</v>
      </c>
      <c r="D24" s="210">
        <v>40391</v>
      </c>
      <c r="E24" s="179">
        <v>40544</v>
      </c>
      <c r="F24" s="191" t="s">
        <v>120</v>
      </c>
      <c r="G24" s="178" t="s">
        <v>194</v>
      </c>
      <c r="H24" s="181">
        <v>50000</v>
      </c>
      <c r="I24" s="170"/>
      <c r="J24" s="170"/>
      <c r="K24" s="170"/>
      <c r="L24" s="170"/>
      <c r="M24" s="170" t="s">
        <v>32</v>
      </c>
      <c r="N24" s="174"/>
      <c r="O24" s="178" t="s">
        <v>607</v>
      </c>
      <c r="P24" s="178"/>
      <c r="Q24" s="178"/>
      <c r="R24" s="178"/>
      <c r="S24" s="178"/>
      <c r="T24" s="178"/>
      <c r="U24" s="178"/>
      <c r="V24" s="178"/>
      <c r="W24" s="178"/>
      <c r="X24" s="178"/>
      <c r="Y24" s="178"/>
      <c r="Z24" s="178"/>
      <c r="AA24" s="178"/>
    </row>
    <row r="25" spans="1:27" ht="331.5">
      <c r="A25" s="724" t="s">
        <v>608</v>
      </c>
      <c r="B25" s="197" t="s">
        <v>199</v>
      </c>
      <c r="C25" s="191" t="s">
        <v>837</v>
      </c>
      <c r="D25" s="210">
        <v>40391</v>
      </c>
      <c r="E25" s="171" t="s">
        <v>609</v>
      </c>
      <c r="F25" s="191" t="s">
        <v>567</v>
      </c>
      <c r="G25" s="258" t="s">
        <v>610</v>
      </c>
      <c r="H25" s="173">
        <v>200000</v>
      </c>
      <c r="I25" s="170"/>
      <c r="J25" s="170"/>
      <c r="K25" s="170"/>
      <c r="L25" s="170" t="s">
        <v>70</v>
      </c>
      <c r="M25" s="170"/>
      <c r="N25" s="174"/>
      <c r="O25" s="191" t="s">
        <v>871</v>
      </c>
      <c r="P25" s="178"/>
      <c r="Q25" s="178"/>
      <c r="R25" s="178" t="s">
        <v>611</v>
      </c>
      <c r="S25" s="178" t="s">
        <v>612</v>
      </c>
      <c r="T25" s="178"/>
      <c r="U25" s="178" t="s">
        <v>836</v>
      </c>
      <c r="V25" s="178"/>
      <c r="W25" s="179">
        <v>42156</v>
      </c>
      <c r="X25" s="178" t="s">
        <v>613</v>
      </c>
      <c r="Y25" s="178"/>
      <c r="Z25" s="178" t="s">
        <v>872</v>
      </c>
      <c r="AA25" s="178"/>
    </row>
    <row r="26" spans="1:27" ht="370.5">
      <c r="A26" s="731"/>
      <c r="B26" s="197" t="s">
        <v>838</v>
      </c>
      <c r="C26" s="191" t="s">
        <v>200</v>
      </c>
      <c r="D26" s="210">
        <v>40391</v>
      </c>
      <c r="E26" s="171" t="s">
        <v>614</v>
      </c>
      <c r="F26" s="258" t="s">
        <v>615</v>
      </c>
      <c r="G26" s="198" t="s">
        <v>208</v>
      </c>
      <c r="H26" s="173">
        <v>400000</v>
      </c>
      <c r="I26" s="170"/>
      <c r="J26" s="170" t="s">
        <v>70</v>
      </c>
      <c r="K26" s="170"/>
      <c r="L26" s="170"/>
      <c r="M26" s="170"/>
      <c r="N26" s="174"/>
      <c r="O26" s="191" t="s">
        <v>873</v>
      </c>
      <c r="P26" s="178"/>
      <c r="Q26" s="194"/>
      <c r="R26" s="191" t="s">
        <v>96</v>
      </c>
      <c r="S26" s="178"/>
      <c r="T26" s="178" t="s">
        <v>839</v>
      </c>
      <c r="U26" s="178"/>
      <c r="V26" s="178"/>
      <c r="W26" s="179">
        <v>41640</v>
      </c>
      <c r="X26" s="191" t="s">
        <v>616</v>
      </c>
      <c r="Y26" s="178"/>
      <c r="Z26" s="178"/>
      <c r="AA26" s="194" t="s">
        <v>874</v>
      </c>
    </row>
    <row r="27" spans="1:27" ht="294.75" customHeight="1">
      <c r="A27" s="731"/>
      <c r="B27" s="197" t="s">
        <v>210</v>
      </c>
      <c r="C27" s="191" t="s">
        <v>211</v>
      </c>
      <c r="D27" s="210">
        <v>40513</v>
      </c>
      <c r="E27" s="179" t="s">
        <v>617</v>
      </c>
      <c r="F27" s="191" t="s">
        <v>618</v>
      </c>
      <c r="G27" s="198" t="s">
        <v>834</v>
      </c>
      <c r="H27" s="170" t="s">
        <v>122</v>
      </c>
      <c r="I27" s="170"/>
      <c r="J27" s="170" t="s">
        <v>32</v>
      </c>
      <c r="K27" s="170"/>
      <c r="L27" s="170"/>
      <c r="M27" s="170"/>
      <c r="N27" s="174"/>
      <c r="O27" s="178" t="s">
        <v>619</v>
      </c>
      <c r="P27" s="178"/>
      <c r="Q27" s="191" t="s">
        <v>875</v>
      </c>
      <c r="R27" s="178"/>
      <c r="S27" s="191" t="s">
        <v>970</v>
      </c>
      <c r="T27" s="178"/>
      <c r="U27" s="178"/>
      <c r="V27" s="210">
        <v>41456</v>
      </c>
      <c r="W27" s="210">
        <v>41548</v>
      </c>
      <c r="X27" s="178" t="s">
        <v>620</v>
      </c>
      <c r="Y27" s="178"/>
      <c r="Z27" s="178" t="s">
        <v>621</v>
      </c>
      <c r="AA27" s="178"/>
    </row>
    <row r="28" spans="1:27" ht="275.25" customHeight="1">
      <c r="A28" s="731"/>
      <c r="B28" s="197" t="s">
        <v>216</v>
      </c>
      <c r="C28" s="191" t="s">
        <v>622</v>
      </c>
      <c r="D28" s="210">
        <v>40391</v>
      </c>
      <c r="E28" s="171">
        <v>41091</v>
      </c>
      <c r="F28" s="247" t="s">
        <v>96</v>
      </c>
      <c r="G28" s="199" t="s">
        <v>220</v>
      </c>
      <c r="H28" s="173">
        <v>5000</v>
      </c>
      <c r="I28" s="170"/>
      <c r="J28" s="170" t="s">
        <v>70</v>
      </c>
      <c r="K28" s="170"/>
      <c r="L28" s="170"/>
      <c r="M28" s="170"/>
      <c r="N28" s="174" t="s">
        <v>74</v>
      </c>
      <c r="O28" s="194" t="s">
        <v>623</v>
      </c>
      <c r="P28" s="178"/>
      <c r="Q28" s="191" t="s">
        <v>876</v>
      </c>
      <c r="R28" s="194"/>
      <c r="S28" s="178" t="s">
        <v>624</v>
      </c>
      <c r="T28" s="178"/>
      <c r="U28" s="178"/>
      <c r="V28" s="178"/>
      <c r="W28" s="178"/>
      <c r="X28" s="178"/>
      <c r="Y28" s="178"/>
      <c r="Z28" s="178"/>
      <c r="AA28" s="178"/>
    </row>
    <row r="29" spans="1:27" ht="214.5">
      <c r="A29" s="731"/>
      <c r="B29" s="197" t="s">
        <v>625</v>
      </c>
      <c r="C29" s="191" t="s">
        <v>626</v>
      </c>
      <c r="D29" s="210">
        <v>40391</v>
      </c>
      <c r="E29" s="194" t="s">
        <v>627</v>
      </c>
      <c r="F29" s="191" t="s">
        <v>96</v>
      </c>
      <c r="G29" s="178" t="s">
        <v>628</v>
      </c>
      <c r="H29" s="173">
        <v>3000000</v>
      </c>
      <c r="I29" s="170"/>
      <c r="J29" s="170" t="s">
        <v>70</v>
      </c>
      <c r="K29" s="170"/>
      <c r="L29" s="170"/>
      <c r="M29" s="170"/>
      <c r="N29" s="174"/>
      <c r="O29" s="191" t="s">
        <v>877</v>
      </c>
      <c r="P29" s="191" t="s">
        <v>629</v>
      </c>
      <c r="Q29" s="191" t="s">
        <v>878</v>
      </c>
      <c r="R29" s="191" t="s">
        <v>630</v>
      </c>
      <c r="S29" s="178" t="s">
        <v>631</v>
      </c>
      <c r="T29" s="178" t="s">
        <v>632</v>
      </c>
      <c r="U29" s="178" t="s">
        <v>633</v>
      </c>
      <c r="V29" s="178"/>
      <c r="W29" s="179">
        <v>42156</v>
      </c>
      <c r="X29" s="178"/>
      <c r="Y29" s="178"/>
      <c r="Z29" s="178" t="s">
        <v>879</v>
      </c>
      <c r="AA29" s="178"/>
    </row>
    <row r="30" spans="1:27" ht="195">
      <c r="A30" s="732"/>
      <c r="B30" s="197" t="s">
        <v>634</v>
      </c>
      <c r="C30" s="191" t="s">
        <v>990</v>
      </c>
      <c r="D30" s="210">
        <v>40544</v>
      </c>
      <c r="E30" s="171" t="s">
        <v>597</v>
      </c>
      <c r="F30" s="191" t="s">
        <v>615</v>
      </c>
      <c r="G30" s="258" t="s">
        <v>635</v>
      </c>
      <c r="H30" s="170" t="s">
        <v>233</v>
      </c>
      <c r="I30" s="170"/>
      <c r="J30" s="170" t="s">
        <v>70</v>
      </c>
      <c r="K30" s="170"/>
      <c r="L30" s="170"/>
      <c r="M30" s="170"/>
      <c r="N30" s="174"/>
      <c r="O30" s="191" t="s">
        <v>636</v>
      </c>
      <c r="P30" s="178"/>
      <c r="Q30" s="270" t="s">
        <v>880</v>
      </c>
      <c r="R30" s="191" t="s">
        <v>96</v>
      </c>
      <c r="S30" s="191" t="s">
        <v>637</v>
      </c>
      <c r="T30" s="191" t="s">
        <v>638</v>
      </c>
      <c r="U30" s="178" t="s">
        <v>639</v>
      </c>
      <c r="V30" s="210">
        <v>41426</v>
      </c>
      <c r="W30" s="179">
        <v>41974</v>
      </c>
      <c r="X30" s="178" t="s">
        <v>882</v>
      </c>
      <c r="Y30" s="178"/>
      <c r="Z30" s="178" t="s">
        <v>881</v>
      </c>
      <c r="AA30" s="178"/>
    </row>
    <row r="31" spans="1:27" ht="234">
      <c r="A31" s="722" t="s">
        <v>640</v>
      </c>
      <c r="B31" s="200" t="s">
        <v>238</v>
      </c>
      <c r="C31" s="191" t="s">
        <v>989</v>
      </c>
      <c r="D31" s="210">
        <v>40391</v>
      </c>
      <c r="E31" s="179" t="s">
        <v>641</v>
      </c>
      <c r="F31" s="191" t="s">
        <v>241</v>
      </c>
      <c r="G31" s="170" t="s">
        <v>642</v>
      </c>
      <c r="H31" s="173">
        <v>3000</v>
      </c>
      <c r="I31" s="170"/>
      <c r="J31" s="170" t="s">
        <v>70</v>
      </c>
      <c r="K31" s="170"/>
      <c r="L31" s="170"/>
      <c r="M31" s="170"/>
      <c r="N31" s="174"/>
      <c r="O31" s="191" t="s">
        <v>971</v>
      </c>
      <c r="P31" s="178"/>
      <c r="Q31" s="178" t="s">
        <v>643</v>
      </c>
      <c r="R31" s="178" t="s">
        <v>644</v>
      </c>
      <c r="S31" s="191" t="s">
        <v>883</v>
      </c>
      <c r="T31" s="178"/>
      <c r="U31" s="178"/>
      <c r="V31" s="179">
        <v>41426</v>
      </c>
      <c r="W31" s="179">
        <v>41579</v>
      </c>
      <c r="X31" s="178"/>
      <c r="Y31" s="178"/>
      <c r="Z31" s="178" t="s">
        <v>884</v>
      </c>
      <c r="AA31" s="178"/>
    </row>
    <row r="32" spans="1:27" ht="253.5">
      <c r="A32" s="723"/>
      <c r="B32" s="200" t="s">
        <v>645</v>
      </c>
      <c r="C32" s="191" t="s">
        <v>991</v>
      </c>
      <c r="D32" s="204">
        <v>40391</v>
      </c>
      <c r="E32" s="171" t="s">
        <v>646</v>
      </c>
      <c r="F32" s="258" t="s">
        <v>647</v>
      </c>
      <c r="G32" s="245" t="s">
        <v>648</v>
      </c>
      <c r="H32" s="170" t="s">
        <v>122</v>
      </c>
      <c r="I32" s="170"/>
      <c r="J32" s="170" t="s">
        <v>70</v>
      </c>
      <c r="K32" s="170"/>
      <c r="L32" s="170"/>
      <c r="M32" s="170"/>
      <c r="N32" s="174"/>
      <c r="O32" s="170" t="s">
        <v>649</v>
      </c>
      <c r="P32" s="170"/>
      <c r="Q32" s="246" t="s">
        <v>650</v>
      </c>
      <c r="R32" s="245" t="s">
        <v>652</v>
      </c>
      <c r="S32" s="246" t="s">
        <v>885</v>
      </c>
      <c r="T32" s="201" t="s">
        <v>886</v>
      </c>
      <c r="U32" s="246" t="s">
        <v>887</v>
      </c>
      <c r="V32" s="171">
        <v>41518</v>
      </c>
      <c r="W32" s="171">
        <v>41974</v>
      </c>
      <c r="X32" s="170" t="s">
        <v>652</v>
      </c>
      <c r="Y32" s="170"/>
      <c r="Z32" s="245" t="s">
        <v>888</v>
      </c>
      <c r="AA32" s="170"/>
    </row>
    <row r="33" spans="1:27" ht="175.5">
      <c r="A33" s="728" t="s">
        <v>653</v>
      </c>
      <c r="B33" s="203" t="s">
        <v>654</v>
      </c>
      <c r="C33" s="191" t="s">
        <v>255</v>
      </c>
      <c r="D33" s="258"/>
      <c r="E33" s="179">
        <v>42156</v>
      </c>
      <c r="F33" s="191" t="s">
        <v>256</v>
      </c>
      <c r="G33" s="178" t="s">
        <v>655</v>
      </c>
      <c r="H33" s="181">
        <v>250000</v>
      </c>
      <c r="I33" s="170"/>
      <c r="J33" s="170" t="s">
        <v>32</v>
      </c>
      <c r="K33" s="170"/>
      <c r="L33" s="170"/>
      <c r="M33" s="170"/>
      <c r="N33" s="174"/>
      <c r="O33" s="281" t="s">
        <v>975</v>
      </c>
      <c r="P33" s="245"/>
      <c r="Q33" s="170"/>
      <c r="R33" s="188"/>
      <c r="S33" s="188" t="s">
        <v>976</v>
      </c>
      <c r="T33" s="170" t="s">
        <v>656</v>
      </c>
      <c r="U33" s="170"/>
      <c r="V33" s="170"/>
      <c r="W33" s="170"/>
      <c r="X33" s="170"/>
      <c r="Y33" s="170"/>
      <c r="Z33" s="245" t="s">
        <v>889</v>
      </c>
      <c r="AA33" s="170"/>
    </row>
    <row r="34" spans="1:27" ht="273">
      <c r="A34" s="729"/>
      <c r="B34" s="203" t="s">
        <v>657</v>
      </c>
      <c r="C34" s="191" t="s">
        <v>255</v>
      </c>
      <c r="D34" s="275">
        <v>41487</v>
      </c>
      <c r="E34" s="179">
        <v>42156</v>
      </c>
      <c r="F34" s="191" t="s">
        <v>658</v>
      </c>
      <c r="G34" s="178" t="s">
        <v>659</v>
      </c>
      <c r="H34" s="181">
        <v>250000</v>
      </c>
      <c r="I34" s="170"/>
      <c r="J34" s="170"/>
      <c r="K34" s="170"/>
      <c r="L34" s="170" t="s">
        <v>70</v>
      </c>
      <c r="M34" s="170"/>
      <c r="N34" s="174"/>
      <c r="O34" s="170" t="s">
        <v>660</v>
      </c>
      <c r="P34" s="170" t="s">
        <v>661</v>
      </c>
      <c r="Q34" s="170"/>
      <c r="R34" s="170" t="s">
        <v>662</v>
      </c>
      <c r="S34" s="246" t="s">
        <v>890</v>
      </c>
      <c r="T34" s="175" t="s">
        <v>663</v>
      </c>
      <c r="U34" s="170"/>
      <c r="V34" s="170"/>
      <c r="W34" s="170"/>
      <c r="X34" s="170"/>
      <c r="Y34" s="170"/>
      <c r="Z34" s="245" t="s">
        <v>891</v>
      </c>
      <c r="AA34" s="170"/>
    </row>
    <row r="35" spans="1:27" ht="360.75" customHeight="1">
      <c r="A35" s="730"/>
      <c r="B35" s="203" t="s">
        <v>265</v>
      </c>
      <c r="C35" s="191" t="s">
        <v>255</v>
      </c>
      <c r="D35" s="204">
        <v>41487</v>
      </c>
      <c r="E35" s="179" t="s">
        <v>590</v>
      </c>
      <c r="F35" s="191" t="s">
        <v>658</v>
      </c>
      <c r="G35" s="178" t="s">
        <v>664</v>
      </c>
      <c r="H35" s="181">
        <v>100000</v>
      </c>
      <c r="I35" s="170"/>
      <c r="J35" s="170"/>
      <c r="K35" s="170"/>
      <c r="L35" s="170" t="s">
        <v>70</v>
      </c>
      <c r="M35" s="170"/>
      <c r="N35" s="174"/>
      <c r="O35" s="282" t="s">
        <v>665</v>
      </c>
      <c r="P35" s="188" t="s">
        <v>831</v>
      </c>
      <c r="Q35" s="170" t="s">
        <v>666</v>
      </c>
      <c r="R35" s="170" t="s">
        <v>667</v>
      </c>
      <c r="S35" s="170"/>
      <c r="T35" s="170"/>
      <c r="U35" s="170"/>
      <c r="V35" s="170"/>
      <c r="W35" s="171">
        <v>42156</v>
      </c>
      <c r="X35" s="170"/>
      <c r="Y35" s="170"/>
      <c r="Z35" s="282" t="s">
        <v>992</v>
      </c>
      <c r="AA35" s="170"/>
    </row>
    <row r="36" spans="1:27" ht="351.75" customHeight="1">
      <c r="A36" s="728" t="s">
        <v>668</v>
      </c>
      <c r="B36" s="203" t="s">
        <v>269</v>
      </c>
      <c r="C36" s="191" t="s">
        <v>270</v>
      </c>
      <c r="D36" s="204">
        <v>40603</v>
      </c>
      <c r="E36" s="171" t="s">
        <v>583</v>
      </c>
      <c r="F36" s="191" t="s">
        <v>615</v>
      </c>
      <c r="G36" s="258" t="s">
        <v>669</v>
      </c>
      <c r="H36" s="173">
        <v>20000</v>
      </c>
      <c r="I36" s="170"/>
      <c r="J36" s="170" t="s">
        <v>70</v>
      </c>
      <c r="K36" s="170"/>
      <c r="L36" s="170"/>
      <c r="M36" s="170"/>
      <c r="N36" s="174"/>
      <c r="O36" s="246" t="s">
        <v>892</v>
      </c>
      <c r="P36" s="175" t="s">
        <v>670</v>
      </c>
      <c r="Q36" s="246" t="s">
        <v>893</v>
      </c>
      <c r="R36" s="191" t="s">
        <v>671</v>
      </c>
      <c r="S36" s="246" t="s">
        <v>894</v>
      </c>
      <c r="T36" s="170"/>
      <c r="U36" s="170"/>
      <c r="V36" s="171">
        <v>41487</v>
      </c>
      <c r="W36" s="204">
        <v>41974</v>
      </c>
      <c r="X36" s="170" t="s">
        <v>672</v>
      </c>
      <c r="Y36" s="170"/>
      <c r="Z36" s="282" t="s">
        <v>993</v>
      </c>
      <c r="AA36" s="170"/>
    </row>
    <row r="37" spans="1:27" ht="291.75" customHeight="1">
      <c r="A37" s="729"/>
      <c r="B37" s="203" t="s">
        <v>673</v>
      </c>
      <c r="C37" s="191" t="s">
        <v>674</v>
      </c>
      <c r="D37" s="275">
        <v>40603</v>
      </c>
      <c r="E37" s="258" t="s">
        <v>675</v>
      </c>
      <c r="F37" s="191" t="s">
        <v>676</v>
      </c>
      <c r="G37" s="245" t="s">
        <v>677</v>
      </c>
      <c r="H37" s="170" t="s">
        <v>164</v>
      </c>
      <c r="I37" s="170"/>
      <c r="J37" s="170" t="s">
        <v>70</v>
      </c>
      <c r="K37" s="170"/>
      <c r="L37" s="170"/>
      <c r="M37" s="170"/>
      <c r="N37" s="174"/>
      <c r="O37" s="191" t="s">
        <v>649</v>
      </c>
      <c r="P37" s="170"/>
      <c r="Q37" s="246" t="s">
        <v>895</v>
      </c>
      <c r="R37" s="170" t="s">
        <v>678</v>
      </c>
      <c r="S37" s="246" t="s">
        <v>896</v>
      </c>
      <c r="T37" s="246" t="s">
        <v>897</v>
      </c>
      <c r="U37" s="170" t="s">
        <v>679</v>
      </c>
      <c r="V37" s="171">
        <v>41456</v>
      </c>
      <c r="W37" s="171">
        <v>41699</v>
      </c>
      <c r="X37" s="170" t="s">
        <v>114</v>
      </c>
      <c r="Y37" s="170"/>
      <c r="Z37" s="282" t="s">
        <v>994</v>
      </c>
      <c r="AA37" s="170"/>
    </row>
    <row r="38" spans="1:27" ht="174" customHeight="1">
      <c r="A38" s="729"/>
      <c r="B38" s="203" t="s">
        <v>282</v>
      </c>
      <c r="C38" s="191" t="s">
        <v>255</v>
      </c>
      <c r="D38" s="172"/>
      <c r="E38" s="171">
        <v>42156</v>
      </c>
      <c r="F38" s="258" t="s">
        <v>213</v>
      </c>
      <c r="G38" s="245" t="s">
        <v>680</v>
      </c>
      <c r="H38" s="173">
        <v>250000</v>
      </c>
      <c r="I38" s="170"/>
      <c r="J38" s="170"/>
      <c r="K38" s="170"/>
      <c r="L38" s="170" t="s">
        <v>32</v>
      </c>
      <c r="M38" s="170"/>
      <c r="N38" s="174" t="s">
        <v>74</v>
      </c>
      <c r="O38" s="246" t="s">
        <v>898</v>
      </c>
      <c r="P38" s="170"/>
      <c r="Q38" s="245" t="s">
        <v>900</v>
      </c>
      <c r="R38" s="170"/>
      <c r="S38" s="170" t="s">
        <v>624</v>
      </c>
      <c r="T38" s="170"/>
      <c r="U38" s="170"/>
      <c r="V38" s="170"/>
      <c r="W38" s="170"/>
      <c r="X38" s="170"/>
      <c r="Y38" s="170"/>
      <c r="Z38" s="170"/>
      <c r="AA38" s="170"/>
    </row>
    <row r="39" spans="1:27" ht="331.5">
      <c r="A39" s="729"/>
      <c r="B39" s="203" t="s">
        <v>287</v>
      </c>
      <c r="C39" s="191" t="s">
        <v>255</v>
      </c>
      <c r="D39" s="192"/>
      <c r="E39" s="171">
        <v>42156</v>
      </c>
      <c r="F39" s="191" t="s">
        <v>256</v>
      </c>
      <c r="G39" s="170" t="s">
        <v>288</v>
      </c>
      <c r="H39" s="173">
        <v>250000</v>
      </c>
      <c r="I39" s="170"/>
      <c r="J39" s="170" t="s">
        <v>32</v>
      </c>
      <c r="K39" s="170"/>
      <c r="L39" s="170"/>
      <c r="M39" s="170"/>
      <c r="N39" s="174" t="s">
        <v>74</v>
      </c>
      <c r="O39" s="246" t="s">
        <v>899</v>
      </c>
      <c r="P39" s="178"/>
      <c r="Q39" s="178" t="s">
        <v>901</v>
      </c>
      <c r="R39" s="178"/>
      <c r="S39" s="170" t="s">
        <v>624</v>
      </c>
      <c r="T39" s="178"/>
      <c r="U39" s="178"/>
      <c r="V39" s="178"/>
      <c r="W39" s="178"/>
      <c r="X39" s="178"/>
      <c r="Y39" s="178"/>
      <c r="Z39" s="178"/>
      <c r="AA39" s="178"/>
    </row>
    <row r="40" spans="1:27" ht="234">
      <c r="A40" s="729"/>
      <c r="B40" s="203" t="s">
        <v>291</v>
      </c>
      <c r="C40" s="191" t="s">
        <v>255</v>
      </c>
      <c r="D40" s="210">
        <v>40603</v>
      </c>
      <c r="E40" s="171">
        <v>42156</v>
      </c>
      <c r="F40" s="191" t="s">
        <v>681</v>
      </c>
      <c r="G40" s="170" t="s">
        <v>293</v>
      </c>
      <c r="H40" s="173">
        <v>100000</v>
      </c>
      <c r="I40" s="170"/>
      <c r="J40" s="170"/>
      <c r="K40" s="170"/>
      <c r="L40" s="170" t="s">
        <v>70</v>
      </c>
      <c r="M40" s="170"/>
      <c r="N40" s="174" t="s">
        <v>74</v>
      </c>
      <c r="O40" s="191" t="s">
        <v>902</v>
      </c>
      <c r="P40" s="178"/>
      <c r="Q40" s="178" t="s">
        <v>903</v>
      </c>
      <c r="R40" s="178" t="s">
        <v>604</v>
      </c>
      <c r="S40" s="170" t="s">
        <v>624</v>
      </c>
      <c r="T40" s="178"/>
      <c r="U40" s="178"/>
      <c r="V40" s="178"/>
      <c r="W40" s="178"/>
      <c r="X40" s="178"/>
      <c r="Y40" s="178"/>
      <c r="Z40" s="178"/>
      <c r="AA40" s="178"/>
    </row>
    <row r="41" spans="1:27" ht="201.75" customHeight="1">
      <c r="A41" s="729"/>
      <c r="B41" s="203" t="s">
        <v>683</v>
      </c>
      <c r="C41" s="191" t="s">
        <v>255</v>
      </c>
      <c r="D41" s="210">
        <v>40391</v>
      </c>
      <c r="E41" s="171">
        <v>42156</v>
      </c>
      <c r="F41" s="191" t="s">
        <v>618</v>
      </c>
      <c r="G41" s="170" t="s">
        <v>684</v>
      </c>
      <c r="H41" s="173">
        <v>50000</v>
      </c>
      <c r="I41" s="170"/>
      <c r="J41" s="170"/>
      <c r="K41" s="170"/>
      <c r="L41" s="170" t="s">
        <v>70</v>
      </c>
      <c r="M41" s="170"/>
      <c r="N41" s="174"/>
      <c r="O41" s="279" t="s">
        <v>980</v>
      </c>
      <c r="P41" s="191" t="s">
        <v>973</v>
      </c>
      <c r="Q41" s="178" t="s">
        <v>685</v>
      </c>
      <c r="R41" s="191" t="s">
        <v>686</v>
      </c>
      <c r="S41" s="191" t="s">
        <v>904</v>
      </c>
      <c r="T41" s="191" t="s">
        <v>687</v>
      </c>
      <c r="U41" s="178"/>
      <c r="V41" s="178"/>
      <c r="W41" s="178"/>
      <c r="X41" s="178" t="s">
        <v>905</v>
      </c>
      <c r="Y41" s="178"/>
      <c r="Z41" s="178" t="s">
        <v>995</v>
      </c>
      <c r="AA41" s="178" t="s">
        <v>906</v>
      </c>
    </row>
    <row r="42" spans="1:27" ht="162.75" customHeight="1">
      <c r="A42" s="729"/>
      <c r="B42" s="203" t="s">
        <v>301</v>
      </c>
      <c r="C42" s="191" t="s">
        <v>255</v>
      </c>
      <c r="D42" s="204">
        <v>40391</v>
      </c>
      <c r="E42" s="171">
        <v>42156</v>
      </c>
      <c r="F42" s="191" t="s">
        <v>302</v>
      </c>
      <c r="G42" s="170" t="s">
        <v>303</v>
      </c>
      <c r="H42" s="173">
        <v>200000</v>
      </c>
      <c r="I42" s="170"/>
      <c r="J42" s="170" t="s">
        <v>70</v>
      </c>
      <c r="K42" s="170"/>
      <c r="L42" s="170"/>
      <c r="M42" s="170"/>
      <c r="N42" s="174" t="s">
        <v>74</v>
      </c>
      <c r="O42" s="282" t="s">
        <v>996</v>
      </c>
      <c r="P42" s="170"/>
      <c r="Q42" s="250" t="s">
        <v>907</v>
      </c>
      <c r="R42" s="170"/>
      <c r="S42" s="170" t="s">
        <v>624</v>
      </c>
      <c r="T42" s="170"/>
      <c r="U42" s="170"/>
      <c r="V42" s="170"/>
      <c r="W42" s="170"/>
      <c r="X42" s="170"/>
      <c r="Y42" s="170"/>
      <c r="Z42" s="170"/>
      <c r="AA42" s="170"/>
    </row>
    <row r="43" spans="1:27" ht="175.5">
      <c r="A43" s="729"/>
      <c r="B43" s="203" t="s">
        <v>304</v>
      </c>
      <c r="C43" s="191" t="s">
        <v>305</v>
      </c>
      <c r="D43" s="204">
        <v>40391</v>
      </c>
      <c r="E43" s="179">
        <v>40878</v>
      </c>
      <c r="F43" s="191" t="s">
        <v>306</v>
      </c>
      <c r="G43" s="178" t="s">
        <v>307</v>
      </c>
      <c r="H43" s="181">
        <v>50000</v>
      </c>
      <c r="I43" s="170"/>
      <c r="J43" s="170"/>
      <c r="K43" s="170"/>
      <c r="L43" s="170"/>
      <c r="M43" s="170" t="s">
        <v>70</v>
      </c>
      <c r="N43" s="174"/>
      <c r="O43" s="175" t="s">
        <v>17</v>
      </c>
      <c r="P43" s="188" t="s">
        <v>688</v>
      </c>
      <c r="Q43" s="170"/>
      <c r="R43" s="170" t="s">
        <v>604</v>
      </c>
      <c r="S43" s="170"/>
      <c r="T43" s="170"/>
      <c r="U43" s="170"/>
      <c r="V43" s="170"/>
      <c r="W43" s="170"/>
      <c r="X43" s="170"/>
      <c r="Y43" s="170"/>
      <c r="Z43" s="170"/>
      <c r="AA43" s="170"/>
    </row>
    <row r="44" spans="1:27" ht="169.5" customHeight="1">
      <c r="A44" s="729"/>
      <c r="B44" s="202" t="s">
        <v>689</v>
      </c>
      <c r="C44" s="191" t="s">
        <v>255</v>
      </c>
      <c r="D44" s="275">
        <v>40391</v>
      </c>
      <c r="E44" s="179" t="s">
        <v>690</v>
      </c>
      <c r="F44" s="191" t="s">
        <v>256</v>
      </c>
      <c r="G44" s="178" t="s">
        <v>691</v>
      </c>
      <c r="H44" s="181">
        <v>20000</v>
      </c>
      <c r="I44" s="170"/>
      <c r="J44" s="170" t="s">
        <v>70</v>
      </c>
      <c r="K44" s="170"/>
      <c r="L44" s="170"/>
      <c r="M44" s="170"/>
      <c r="N44" s="174"/>
      <c r="O44" s="282" t="s">
        <v>961</v>
      </c>
      <c r="P44" s="170"/>
      <c r="Q44" s="188"/>
      <c r="R44" s="170"/>
      <c r="S44" s="170"/>
      <c r="T44" s="175" t="s">
        <v>692</v>
      </c>
      <c r="U44" s="170"/>
      <c r="V44" s="170"/>
      <c r="W44" s="171">
        <v>42156</v>
      </c>
      <c r="X44" s="170"/>
      <c r="Y44" s="170"/>
      <c r="Z44" s="282" t="s">
        <v>997</v>
      </c>
      <c r="AA44" s="170"/>
    </row>
    <row r="45" spans="1:27" ht="409.5">
      <c r="A45" s="729"/>
      <c r="B45" s="255" t="s">
        <v>693</v>
      </c>
      <c r="C45" s="254" t="s">
        <v>255</v>
      </c>
      <c r="D45" s="275">
        <v>40391</v>
      </c>
      <c r="E45" s="171">
        <v>42156</v>
      </c>
      <c r="F45" s="254" t="s">
        <v>241</v>
      </c>
      <c r="G45" s="178" t="s">
        <v>694</v>
      </c>
      <c r="H45" s="181">
        <v>50000</v>
      </c>
      <c r="I45" s="170"/>
      <c r="J45" s="170"/>
      <c r="K45" s="170"/>
      <c r="L45" s="170" t="s">
        <v>70</v>
      </c>
      <c r="M45" s="170"/>
      <c r="N45" s="174"/>
      <c r="O45" s="205" t="s">
        <v>1186</v>
      </c>
      <c r="P45" s="170"/>
      <c r="Q45" s="249" t="s">
        <v>908</v>
      </c>
      <c r="R45" s="170" t="s">
        <v>695</v>
      </c>
      <c r="S45" s="249" t="s">
        <v>909</v>
      </c>
      <c r="T45" s="175" t="s">
        <v>696</v>
      </c>
      <c r="U45" s="170"/>
      <c r="V45" s="170"/>
      <c r="W45" s="170"/>
      <c r="X45" s="170"/>
      <c r="Y45" s="170"/>
      <c r="Z45" s="250" t="s">
        <v>910</v>
      </c>
      <c r="AA45" s="170"/>
    </row>
    <row r="46" spans="1:27" ht="312">
      <c r="A46" s="729"/>
      <c r="B46" s="203" t="s">
        <v>319</v>
      </c>
      <c r="C46" s="191" t="s">
        <v>320</v>
      </c>
      <c r="D46" s="204">
        <v>40391</v>
      </c>
      <c r="E46" s="258" t="s">
        <v>690</v>
      </c>
      <c r="F46" s="191" t="s">
        <v>697</v>
      </c>
      <c r="G46" s="170" t="s">
        <v>698</v>
      </c>
      <c r="H46" s="173" t="s">
        <v>699</v>
      </c>
      <c r="I46" s="170"/>
      <c r="J46" s="195" t="s">
        <v>70</v>
      </c>
      <c r="K46" s="239"/>
      <c r="L46" s="170"/>
      <c r="M46" s="170"/>
      <c r="N46" s="174"/>
      <c r="O46" s="188" t="s">
        <v>911</v>
      </c>
      <c r="P46" s="170"/>
      <c r="Q46" s="249" t="s">
        <v>912</v>
      </c>
      <c r="R46" s="369" t="s">
        <v>700</v>
      </c>
      <c r="S46" s="170"/>
      <c r="T46" s="170"/>
      <c r="U46" s="170"/>
      <c r="V46" s="170"/>
      <c r="W46" s="171">
        <v>41609</v>
      </c>
      <c r="X46" s="170" t="s">
        <v>114</v>
      </c>
      <c r="Y46" s="256">
        <v>10000</v>
      </c>
      <c r="Z46" s="250" t="s">
        <v>913</v>
      </c>
      <c r="AA46" s="170"/>
    </row>
    <row r="47" spans="1:27" ht="234">
      <c r="A47" s="729"/>
      <c r="B47" s="203" t="s">
        <v>701</v>
      </c>
      <c r="C47" s="191" t="s">
        <v>327</v>
      </c>
      <c r="D47" s="204">
        <v>40391</v>
      </c>
      <c r="E47" s="171" t="s">
        <v>702</v>
      </c>
      <c r="F47" s="191" t="s">
        <v>329</v>
      </c>
      <c r="G47" s="170" t="s">
        <v>330</v>
      </c>
      <c r="H47" s="170" t="s">
        <v>164</v>
      </c>
      <c r="I47" s="170"/>
      <c r="J47" s="170" t="s">
        <v>70</v>
      </c>
      <c r="K47" s="170"/>
      <c r="L47" s="170"/>
      <c r="M47" s="170"/>
      <c r="N47" s="174" t="s">
        <v>74</v>
      </c>
      <c r="O47" s="249" t="s">
        <v>914</v>
      </c>
      <c r="P47" s="170"/>
      <c r="Q47" s="249" t="s">
        <v>915</v>
      </c>
      <c r="R47" s="175" t="s">
        <v>562</v>
      </c>
      <c r="S47" s="170" t="s">
        <v>682</v>
      </c>
      <c r="T47" s="170"/>
      <c r="U47" s="170"/>
      <c r="V47" s="170"/>
      <c r="W47" s="188"/>
      <c r="X47" s="170"/>
      <c r="Y47" s="170"/>
      <c r="Z47" s="170"/>
      <c r="AA47" s="170"/>
    </row>
    <row r="48" spans="1:27" ht="169.5" customHeight="1">
      <c r="A48" s="729"/>
      <c r="B48" s="203" t="s">
        <v>335</v>
      </c>
      <c r="C48" s="191" t="s">
        <v>703</v>
      </c>
      <c r="D48" s="204">
        <v>40391</v>
      </c>
      <c r="E48" s="258" t="s">
        <v>702</v>
      </c>
      <c r="F48" s="191" t="s">
        <v>306</v>
      </c>
      <c r="G48" s="170" t="s">
        <v>704</v>
      </c>
      <c r="H48" s="170" t="s">
        <v>122</v>
      </c>
      <c r="I48" s="170"/>
      <c r="J48" s="170"/>
      <c r="K48" s="170"/>
      <c r="L48" s="170"/>
      <c r="M48" s="170" t="s">
        <v>70</v>
      </c>
      <c r="N48" s="174"/>
      <c r="O48" s="281" t="s">
        <v>998</v>
      </c>
      <c r="P48" s="170" t="s">
        <v>705</v>
      </c>
      <c r="Q48" s="170"/>
      <c r="R48" s="191" t="s">
        <v>96</v>
      </c>
      <c r="S48" s="170"/>
      <c r="T48" s="170"/>
      <c r="U48" s="170" t="s">
        <v>706</v>
      </c>
      <c r="V48" s="170"/>
      <c r="W48" s="170"/>
      <c r="X48" s="170"/>
      <c r="Y48" s="170"/>
      <c r="Z48" s="249" t="s">
        <v>707</v>
      </c>
      <c r="AA48" s="170"/>
    </row>
    <row r="49" spans="1:27" ht="156">
      <c r="A49" s="730"/>
      <c r="B49" s="203" t="s">
        <v>342</v>
      </c>
      <c r="C49" s="191" t="s">
        <v>343</v>
      </c>
      <c r="D49" s="204">
        <v>40391</v>
      </c>
      <c r="E49" s="191" t="s">
        <v>1015</v>
      </c>
      <c r="F49" s="191" t="s">
        <v>1016</v>
      </c>
      <c r="G49" s="283" t="s">
        <v>999</v>
      </c>
      <c r="H49" s="170" t="s">
        <v>122</v>
      </c>
      <c r="I49" s="170"/>
      <c r="J49" s="170"/>
      <c r="K49" s="170"/>
      <c r="L49" s="170" t="s">
        <v>70</v>
      </c>
      <c r="M49" s="170"/>
      <c r="N49" s="174" t="s">
        <v>74</v>
      </c>
      <c r="O49" s="178" t="s">
        <v>708</v>
      </c>
      <c r="P49" s="178"/>
      <c r="Q49" s="191" t="s">
        <v>916</v>
      </c>
      <c r="R49" s="178" t="s">
        <v>651</v>
      </c>
      <c r="S49" s="191" t="s">
        <v>1017</v>
      </c>
      <c r="T49" s="191"/>
      <c r="U49" s="178"/>
      <c r="V49" s="178"/>
      <c r="W49" s="178"/>
      <c r="X49" s="178"/>
      <c r="Y49" s="178"/>
      <c r="Z49" s="178"/>
      <c r="AA49" s="178"/>
    </row>
    <row r="50" spans="1:27" ht="214.5">
      <c r="A50" s="724" t="s">
        <v>709</v>
      </c>
      <c r="B50" s="271" t="s">
        <v>710</v>
      </c>
      <c r="C50" s="191" t="s">
        <v>711</v>
      </c>
      <c r="D50" s="204">
        <v>40391</v>
      </c>
      <c r="E50" s="171" t="s">
        <v>602</v>
      </c>
      <c r="F50" s="191" t="s">
        <v>712</v>
      </c>
      <c r="G50" s="170" t="s">
        <v>713</v>
      </c>
      <c r="H50" s="170" t="s">
        <v>164</v>
      </c>
      <c r="I50" s="170"/>
      <c r="J50" s="170" t="s">
        <v>70</v>
      </c>
      <c r="K50" s="170"/>
      <c r="L50" s="170"/>
      <c r="M50" s="170"/>
      <c r="N50" s="174"/>
      <c r="O50" s="178" t="s">
        <v>1000</v>
      </c>
      <c r="P50" s="178" t="s">
        <v>714</v>
      </c>
      <c r="Q50" s="191" t="s">
        <v>917</v>
      </c>
      <c r="R50" s="178" t="s">
        <v>715</v>
      </c>
      <c r="S50" s="178" t="s">
        <v>716</v>
      </c>
      <c r="T50" s="206" t="s">
        <v>717</v>
      </c>
      <c r="U50" s="207" t="s">
        <v>718</v>
      </c>
      <c r="V50" s="178"/>
      <c r="W50" s="179">
        <v>42156</v>
      </c>
      <c r="X50" s="178" t="s">
        <v>719</v>
      </c>
      <c r="Y50" s="178"/>
      <c r="Z50" s="178" t="s">
        <v>1001</v>
      </c>
      <c r="AA50" s="191" t="s">
        <v>923</v>
      </c>
    </row>
    <row r="51" spans="1:27" ht="195">
      <c r="A51" s="725"/>
      <c r="B51" s="203" t="s">
        <v>720</v>
      </c>
      <c r="C51" s="191" t="s">
        <v>922</v>
      </c>
      <c r="D51" s="204">
        <v>40391</v>
      </c>
      <c r="E51" s="258" t="s">
        <v>921</v>
      </c>
      <c r="F51" s="191" t="s">
        <v>721</v>
      </c>
      <c r="G51" s="170" t="s">
        <v>722</v>
      </c>
      <c r="H51" s="170" t="s">
        <v>164</v>
      </c>
      <c r="I51" s="170"/>
      <c r="J51" s="195" t="s">
        <v>70</v>
      </c>
      <c r="K51" s="239"/>
      <c r="L51" s="170"/>
      <c r="M51" s="170"/>
      <c r="N51" s="174"/>
      <c r="O51" s="178" t="s">
        <v>920</v>
      </c>
      <c r="P51" s="178"/>
      <c r="Q51" s="191" t="s">
        <v>918</v>
      </c>
      <c r="R51" s="178" t="s">
        <v>723</v>
      </c>
      <c r="S51" s="191" t="s">
        <v>919</v>
      </c>
      <c r="T51" s="178"/>
      <c r="U51" s="178" t="s">
        <v>924</v>
      </c>
      <c r="V51" s="178"/>
      <c r="W51" s="179">
        <v>41487</v>
      </c>
      <c r="X51" s="178" t="s">
        <v>719</v>
      </c>
      <c r="Y51" s="208"/>
      <c r="Z51" s="178" t="s">
        <v>1002</v>
      </c>
      <c r="AA51" s="191" t="s">
        <v>923</v>
      </c>
    </row>
    <row r="52" spans="1:27" ht="273">
      <c r="A52" s="726"/>
      <c r="B52" s="169" t="s">
        <v>724</v>
      </c>
      <c r="C52" s="191" t="s">
        <v>725</v>
      </c>
      <c r="D52" s="204">
        <v>40391</v>
      </c>
      <c r="E52" s="171" t="s">
        <v>590</v>
      </c>
      <c r="F52" s="191" t="s">
        <v>726</v>
      </c>
      <c r="G52" s="170" t="s">
        <v>727</v>
      </c>
      <c r="H52" s="173">
        <v>250000</v>
      </c>
      <c r="I52" s="170"/>
      <c r="J52" s="170"/>
      <c r="K52" s="170"/>
      <c r="L52" s="170" t="s">
        <v>70</v>
      </c>
      <c r="M52" s="170"/>
      <c r="N52" s="174"/>
      <c r="O52" s="250" t="s">
        <v>1205</v>
      </c>
      <c r="P52" s="170"/>
      <c r="Q52" s="249" t="s">
        <v>926</v>
      </c>
      <c r="R52" s="170" t="s">
        <v>728</v>
      </c>
      <c r="S52" s="250" t="s">
        <v>925</v>
      </c>
      <c r="T52" s="170"/>
      <c r="U52" s="170"/>
      <c r="V52" s="170"/>
      <c r="W52" s="171">
        <v>42156</v>
      </c>
      <c r="X52" s="178" t="s">
        <v>719</v>
      </c>
      <c r="Y52" s="170"/>
      <c r="Z52" s="282" t="s">
        <v>1003</v>
      </c>
      <c r="AA52" s="191" t="s">
        <v>1004</v>
      </c>
    </row>
    <row r="53" spans="1:27" ht="221.25" customHeight="1">
      <c r="A53" s="724" t="s">
        <v>729</v>
      </c>
      <c r="B53" s="263" t="s">
        <v>962</v>
      </c>
      <c r="C53" s="191" t="s">
        <v>730</v>
      </c>
      <c r="D53" s="204">
        <v>40391</v>
      </c>
      <c r="E53" s="171" t="s">
        <v>731</v>
      </c>
      <c r="F53" s="191" t="s">
        <v>379</v>
      </c>
      <c r="G53" s="178" t="s">
        <v>732</v>
      </c>
      <c r="H53" s="181">
        <v>20000</v>
      </c>
      <c r="I53" s="170"/>
      <c r="J53" s="170"/>
      <c r="K53" s="170"/>
      <c r="L53" s="170" t="s">
        <v>70</v>
      </c>
      <c r="M53" s="170"/>
      <c r="N53" s="174"/>
      <c r="O53" s="253" t="s">
        <v>927</v>
      </c>
      <c r="P53" s="170"/>
      <c r="Q53" s="170" t="s">
        <v>733</v>
      </c>
      <c r="R53" s="170" t="s">
        <v>379</v>
      </c>
      <c r="S53" s="170"/>
      <c r="T53" s="170"/>
      <c r="U53" s="170"/>
      <c r="V53" s="170"/>
      <c r="W53" s="171">
        <v>41791</v>
      </c>
      <c r="X53" s="170"/>
      <c r="Y53" s="170"/>
      <c r="Z53" s="282" t="s">
        <v>1005</v>
      </c>
      <c r="AA53" s="281" t="s">
        <v>977</v>
      </c>
    </row>
    <row r="54" spans="1:27" ht="195">
      <c r="A54" s="725"/>
      <c r="B54" s="263" t="s">
        <v>734</v>
      </c>
      <c r="C54" s="191" t="s">
        <v>735</v>
      </c>
      <c r="D54" s="204">
        <v>40391</v>
      </c>
      <c r="E54" s="179" t="s">
        <v>646</v>
      </c>
      <c r="F54" s="191" t="s">
        <v>379</v>
      </c>
      <c r="G54" s="178" t="s">
        <v>736</v>
      </c>
      <c r="H54" s="181">
        <v>5000</v>
      </c>
      <c r="I54" s="170"/>
      <c r="J54" s="195"/>
      <c r="K54" s="239"/>
      <c r="L54" s="170"/>
      <c r="M54" s="170" t="s">
        <v>70</v>
      </c>
      <c r="N54" s="174"/>
      <c r="O54" s="253" t="s">
        <v>931</v>
      </c>
      <c r="P54" s="252" t="s">
        <v>928</v>
      </c>
      <c r="Q54" s="252" t="s">
        <v>929</v>
      </c>
      <c r="R54" s="170" t="s">
        <v>379</v>
      </c>
      <c r="S54" s="209"/>
      <c r="T54" s="170"/>
      <c r="U54" s="170"/>
      <c r="V54" s="170"/>
      <c r="W54" s="171">
        <v>42156</v>
      </c>
      <c r="X54" s="170"/>
      <c r="Y54" s="170"/>
      <c r="Z54" s="170" t="s">
        <v>737</v>
      </c>
      <c r="AA54" s="253" t="s">
        <v>923</v>
      </c>
    </row>
    <row r="55" spans="1:27" ht="195">
      <c r="A55" s="725"/>
      <c r="B55" s="263" t="s">
        <v>738</v>
      </c>
      <c r="C55" s="191" t="s">
        <v>725</v>
      </c>
      <c r="D55" s="204">
        <v>40391</v>
      </c>
      <c r="E55" s="179" t="s">
        <v>739</v>
      </c>
      <c r="F55" s="191" t="s">
        <v>379</v>
      </c>
      <c r="G55" s="178" t="s">
        <v>740</v>
      </c>
      <c r="H55" s="181">
        <v>50000</v>
      </c>
      <c r="I55" s="170"/>
      <c r="J55" s="170"/>
      <c r="K55" s="170"/>
      <c r="L55" s="170"/>
      <c r="M55" s="252" t="s">
        <v>70</v>
      </c>
      <c r="N55" s="174"/>
      <c r="O55" s="282" t="s">
        <v>963</v>
      </c>
      <c r="P55" s="280" t="s">
        <v>981</v>
      </c>
      <c r="Q55" s="252" t="s">
        <v>932</v>
      </c>
      <c r="R55" s="170" t="s">
        <v>741</v>
      </c>
      <c r="S55" s="170"/>
      <c r="T55" s="170"/>
      <c r="U55" s="170"/>
      <c r="V55" s="170"/>
      <c r="W55" s="171">
        <v>42156</v>
      </c>
      <c r="X55" s="170"/>
      <c r="Y55" s="170"/>
      <c r="Z55" s="170" t="s">
        <v>742</v>
      </c>
      <c r="AA55" s="253" t="s">
        <v>930</v>
      </c>
    </row>
    <row r="56" spans="1:27" ht="273">
      <c r="A56" s="726"/>
      <c r="B56" s="240" t="s">
        <v>743</v>
      </c>
      <c r="C56" s="191" t="s">
        <v>725</v>
      </c>
      <c r="D56" s="204">
        <v>40391</v>
      </c>
      <c r="E56" s="179" t="s">
        <v>590</v>
      </c>
      <c r="F56" s="191" t="s">
        <v>379</v>
      </c>
      <c r="G56" s="178" t="s">
        <v>744</v>
      </c>
      <c r="H56" s="181">
        <v>40000</v>
      </c>
      <c r="I56" s="170"/>
      <c r="J56" s="170"/>
      <c r="K56" s="170"/>
      <c r="L56" s="170" t="s">
        <v>70</v>
      </c>
      <c r="M56" s="170"/>
      <c r="N56" s="174"/>
      <c r="O56" s="265" t="s">
        <v>964</v>
      </c>
      <c r="P56" s="170"/>
      <c r="Q56" s="252"/>
      <c r="R56" s="252" t="s">
        <v>933</v>
      </c>
      <c r="S56" s="252" t="s">
        <v>934</v>
      </c>
      <c r="T56" s="170"/>
      <c r="U56" s="170"/>
      <c r="V56" s="170"/>
      <c r="W56" s="171">
        <v>42156</v>
      </c>
      <c r="X56" s="170"/>
      <c r="Y56" s="170"/>
      <c r="Z56" s="282" t="s">
        <v>1008</v>
      </c>
      <c r="AA56" s="281" t="s">
        <v>1006</v>
      </c>
    </row>
    <row r="57" spans="1:27" ht="409.5">
      <c r="A57" s="724" t="s">
        <v>745</v>
      </c>
      <c r="B57" s="263" t="s">
        <v>965</v>
      </c>
      <c r="C57" s="191" t="s">
        <v>399</v>
      </c>
      <c r="D57" s="275">
        <v>40087</v>
      </c>
      <c r="E57" s="179" t="s">
        <v>746</v>
      </c>
      <c r="F57" s="191" t="s">
        <v>747</v>
      </c>
      <c r="G57" s="178" t="s">
        <v>748</v>
      </c>
      <c r="H57" s="181">
        <v>100000</v>
      </c>
      <c r="I57" s="170"/>
      <c r="J57" s="170" t="s">
        <v>70</v>
      </c>
      <c r="K57" s="170"/>
      <c r="L57" s="170"/>
      <c r="M57" s="170"/>
      <c r="N57" s="174"/>
      <c r="O57" s="273" t="s">
        <v>935</v>
      </c>
      <c r="P57" s="170"/>
      <c r="Q57" s="278" t="s">
        <v>974</v>
      </c>
      <c r="R57" s="175" t="s">
        <v>749</v>
      </c>
      <c r="S57" s="282" t="s">
        <v>750</v>
      </c>
      <c r="T57" s="170"/>
      <c r="U57" s="170"/>
      <c r="V57" s="171"/>
      <c r="W57" s="204">
        <v>42156</v>
      </c>
      <c r="X57" s="175" t="s">
        <v>593</v>
      </c>
      <c r="Y57" s="170"/>
      <c r="Z57" s="282" t="s">
        <v>1007</v>
      </c>
      <c r="AA57" s="170"/>
    </row>
    <row r="58" spans="1:27" ht="370.5">
      <c r="A58" s="726"/>
      <c r="B58" s="240" t="s">
        <v>406</v>
      </c>
      <c r="C58" s="191" t="s">
        <v>407</v>
      </c>
      <c r="D58" s="204">
        <v>40391</v>
      </c>
      <c r="E58" s="179">
        <v>42156</v>
      </c>
      <c r="F58" s="191" t="s">
        <v>751</v>
      </c>
      <c r="G58" s="178" t="s">
        <v>752</v>
      </c>
      <c r="H58" s="178" t="s">
        <v>410</v>
      </c>
      <c r="I58" s="170"/>
      <c r="J58" s="170"/>
      <c r="K58" s="170"/>
      <c r="L58" s="170" t="s">
        <v>70</v>
      </c>
      <c r="M58" s="170"/>
      <c r="N58" s="174"/>
      <c r="O58" s="257" t="s">
        <v>936</v>
      </c>
      <c r="P58" s="170"/>
      <c r="Q58" s="170"/>
      <c r="R58" s="170" t="s">
        <v>753</v>
      </c>
      <c r="S58" s="251" t="s">
        <v>978</v>
      </c>
      <c r="T58" s="170"/>
      <c r="U58" s="170"/>
      <c r="V58" s="170"/>
      <c r="W58" s="170"/>
      <c r="X58" s="209" t="s">
        <v>754</v>
      </c>
      <c r="Y58" s="170"/>
      <c r="Z58" s="170" t="s">
        <v>755</v>
      </c>
      <c r="AA58" s="170"/>
    </row>
    <row r="59" spans="1:27" ht="370.5">
      <c r="A59" s="724" t="s">
        <v>756</v>
      </c>
      <c r="B59" s="263" t="s">
        <v>757</v>
      </c>
      <c r="C59" s="191" t="s">
        <v>758</v>
      </c>
      <c r="D59" s="210">
        <v>40513</v>
      </c>
      <c r="E59" s="179" t="s">
        <v>759</v>
      </c>
      <c r="F59" s="191" t="s">
        <v>760</v>
      </c>
      <c r="G59" s="178" t="s">
        <v>761</v>
      </c>
      <c r="H59" s="178" t="s">
        <v>122</v>
      </c>
      <c r="I59" s="170"/>
      <c r="J59" s="170" t="s">
        <v>70</v>
      </c>
      <c r="K59" s="170"/>
      <c r="L59" s="170"/>
      <c r="M59" s="170"/>
      <c r="N59" s="174"/>
      <c r="O59" s="259" t="s">
        <v>937</v>
      </c>
      <c r="P59" s="178"/>
      <c r="Q59" s="247" t="s">
        <v>938</v>
      </c>
      <c r="R59" s="191" t="s">
        <v>762</v>
      </c>
      <c r="S59" s="178" t="s">
        <v>763</v>
      </c>
      <c r="T59" s="191" t="s">
        <v>939</v>
      </c>
      <c r="U59" s="178" t="s">
        <v>764</v>
      </c>
      <c r="V59" s="178"/>
      <c r="W59" s="210" t="s">
        <v>552</v>
      </c>
      <c r="X59" s="178" t="s">
        <v>765</v>
      </c>
      <c r="Y59" s="178"/>
      <c r="Z59" s="178" t="s">
        <v>766</v>
      </c>
      <c r="AA59" s="178"/>
    </row>
    <row r="60" spans="1:27" ht="409.5">
      <c r="A60" s="725"/>
      <c r="B60" s="260" t="s">
        <v>420</v>
      </c>
      <c r="C60" s="254" t="s">
        <v>421</v>
      </c>
      <c r="D60" s="210">
        <v>40391</v>
      </c>
      <c r="E60" s="254" t="s">
        <v>767</v>
      </c>
      <c r="F60" s="254" t="s">
        <v>768</v>
      </c>
      <c r="G60" s="178" t="s">
        <v>769</v>
      </c>
      <c r="H60" s="181">
        <v>40000</v>
      </c>
      <c r="I60" s="170"/>
      <c r="J60" s="170"/>
      <c r="K60" s="170" t="s">
        <v>32</v>
      </c>
      <c r="L60" s="170"/>
      <c r="M60" s="170"/>
      <c r="N60" s="174"/>
      <c r="O60" s="191" t="s">
        <v>770</v>
      </c>
      <c r="P60" s="191" t="s">
        <v>840</v>
      </c>
      <c r="Q60" s="191" t="s">
        <v>832</v>
      </c>
      <c r="R60" s="191" t="s">
        <v>771</v>
      </c>
      <c r="S60" s="178"/>
      <c r="T60" s="178"/>
      <c r="U60" s="178"/>
      <c r="V60" s="178"/>
      <c r="W60" s="178" t="s">
        <v>552</v>
      </c>
      <c r="X60" s="178" t="s">
        <v>765</v>
      </c>
      <c r="Y60" s="178"/>
      <c r="Z60" s="211" t="s">
        <v>940</v>
      </c>
      <c r="AA60" s="194"/>
    </row>
    <row r="61" spans="1:27" ht="214.5">
      <c r="A61" s="725"/>
      <c r="B61" s="263" t="s">
        <v>772</v>
      </c>
      <c r="C61" s="191" t="s">
        <v>773</v>
      </c>
      <c r="D61" s="210">
        <v>40513</v>
      </c>
      <c r="E61" s="191" t="s">
        <v>774</v>
      </c>
      <c r="F61" s="191" t="s">
        <v>775</v>
      </c>
      <c r="G61" s="178" t="s">
        <v>776</v>
      </c>
      <c r="H61" s="181">
        <v>2000</v>
      </c>
      <c r="I61" s="170"/>
      <c r="J61" s="170"/>
      <c r="K61" s="170"/>
      <c r="L61" s="170" t="s">
        <v>70</v>
      </c>
      <c r="M61" s="170"/>
      <c r="N61" s="174"/>
      <c r="O61" s="191" t="s">
        <v>777</v>
      </c>
      <c r="P61" s="178"/>
      <c r="Q61" s="178"/>
      <c r="R61" s="191" t="s">
        <v>778</v>
      </c>
      <c r="S61" s="178"/>
      <c r="T61" s="178"/>
      <c r="U61" s="178" t="s">
        <v>779</v>
      </c>
      <c r="V61" s="178"/>
      <c r="W61" s="178" t="s">
        <v>552</v>
      </c>
      <c r="X61" s="178" t="s">
        <v>765</v>
      </c>
      <c r="Y61" s="178"/>
      <c r="Z61" s="178" t="s">
        <v>1009</v>
      </c>
      <c r="AA61" s="178"/>
    </row>
    <row r="62" spans="1:27" ht="195">
      <c r="A62" s="725"/>
      <c r="B62" s="263" t="s">
        <v>440</v>
      </c>
      <c r="C62" s="191" t="s">
        <v>441</v>
      </c>
      <c r="D62" s="179">
        <v>40544</v>
      </c>
      <c r="E62" s="179" t="s">
        <v>602</v>
      </c>
      <c r="F62" s="191" t="s">
        <v>780</v>
      </c>
      <c r="G62" s="178" t="s">
        <v>781</v>
      </c>
      <c r="H62" s="178" t="s">
        <v>164</v>
      </c>
      <c r="I62" s="170"/>
      <c r="J62" s="170" t="s">
        <v>32</v>
      </c>
      <c r="K62" s="170"/>
      <c r="L62" s="170"/>
      <c r="M62" s="170"/>
      <c r="N62" s="174"/>
      <c r="O62" s="178" t="s">
        <v>782</v>
      </c>
      <c r="P62" s="178"/>
      <c r="Q62" s="178" t="s">
        <v>783</v>
      </c>
      <c r="R62" s="178" t="s">
        <v>784</v>
      </c>
      <c r="S62" s="191" t="s">
        <v>941</v>
      </c>
      <c r="T62" s="178"/>
      <c r="U62" s="178"/>
      <c r="V62" s="178"/>
      <c r="W62" s="179">
        <v>41609</v>
      </c>
      <c r="X62" s="178" t="s">
        <v>785</v>
      </c>
      <c r="Y62" s="178"/>
      <c r="Z62" s="178" t="s">
        <v>1010</v>
      </c>
      <c r="AA62" s="178"/>
    </row>
    <row r="63" spans="1:27" ht="370.5">
      <c r="A63" s="725"/>
      <c r="B63" s="263" t="s">
        <v>448</v>
      </c>
      <c r="C63" s="191" t="s">
        <v>449</v>
      </c>
      <c r="D63" s="210">
        <v>40603</v>
      </c>
      <c r="E63" s="179" t="s">
        <v>942</v>
      </c>
      <c r="F63" s="191" t="s">
        <v>451</v>
      </c>
      <c r="G63" s="178" t="s">
        <v>943</v>
      </c>
      <c r="H63" s="181">
        <v>40000</v>
      </c>
      <c r="I63" s="170"/>
      <c r="J63" s="170" t="s">
        <v>32</v>
      </c>
      <c r="K63" s="170"/>
      <c r="L63" s="170"/>
      <c r="M63" s="170"/>
      <c r="N63" s="174"/>
      <c r="O63" s="191" t="s">
        <v>944</v>
      </c>
      <c r="P63" s="191" t="s">
        <v>1257</v>
      </c>
      <c r="Q63" s="191" t="s">
        <v>945</v>
      </c>
      <c r="R63" s="191" t="s">
        <v>1258</v>
      </c>
      <c r="S63" s="178"/>
      <c r="T63" s="178"/>
      <c r="U63" s="178"/>
      <c r="V63" s="178"/>
      <c r="W63" s="178" t="s">
        <v>552</v>
      </c>
      <c r="X63" s="178"/>
      <c r="Y63" s="178"/>
      <c r="Z63" s="178" t="s">
        <v>1011</v>
      </c>
      <c r="AA63" s="178"/>
    </row>
    <row r="64" spans="1:27" ht="312">
      <c r="A64" s="725"/>
      <c r="B64" s="263" t="s">
        <v>455</v>
      </c>
      <c r="C64" s="254" t="s">
        <v>456</v>
      </c>
      <c r="D64" s="277">
        <v>40603</v>
      </c>
      <c r="E64" s="261" t="s">
        <v>786</v>
      </c>
      <c r="F64" s="370" t="s">
        <v>1052</v>
      </c>
      <c r="G64" s="178" t="s">
        <v>787</v>
      </c>
      <c r="H64" s="181">
        <v>30000</v>
      </c>
      <c r="I64" s="170"/>
      <c r="J64" s="170" t="s">
        <v>32</v>
      </c>
      <c r="K64" s="170"/>
      <c r="L64" s="170"/>
      <c r="M64" s="170"/>
      <c r="N64" s="174"/>
      <c r="O64" s="262" t="s">
        <v>788</v>
      </c>
      <c r="P64" s="212"/>
      <c r="Q64" s="191" t="s">
        <v>946</v>
      </c>
      <c r="R64" s="191" t="s">
        <v>789</v>
      </c>
      <c r="S64" s="178"/>
      <c r="T64" s="178"/>
      <c r="U64" s="178"/>
      <c r="V64" s="178"/>
      <c r="W64" s="210">
        <v>41821</v>
      </c>
      <c r="X64" s="194" t="s">
        <v>790</v>
      </c>
      <c r="Y64" s="178"/>
      <c r="Z64" s="178" t="s">
        <v>947</v>
      </c>
      <c r="AA64" s="178"/>
    </row>
    <row r="65" spans="1:27" ht="253.5">
      <c r="A65" s="726"/>
      <c r="B65" s="263" t="s">
        <v>463</v>
      </c>
      <c r="C65" s="191" t="s">
        <v>464</v>
      </c>
      <c r="D65" s="210">
        <v>40603</v>
      </c>
      <c r="E65" s="179" t="s">
        <v>791</v>
      </c>
      <c r="F65" s="191" t="s">
        <v>792</v>
      </c>
      <c r="G65" s="178" t="s">
        <v>793</v>
      </c>
      <c r="H65" s="181">
        <v>20000</v>
      </c>
      <c r="I65" s="170"/>
      <c r="J65" s="170" t="s">
        <v>32</v>
      </c>
      <c r="K65" s="170"/>
      <c r="L65" s="170"/>
      <c r="M65" s="170"/>
      <c r="N65" s="174"/>
      <c r="O65" s="194" t="s">
        <v>948</v>
      </c>
      <c r="P65" s="178" t="s">
        <v>794</v>
      </c>
      <c r="Q65" s="191" t="s">
        <v>949</v>
      </c>
      <c r="R65" s="191" t="s">
        <v>795</v>
      </c>
      <c r="S65" s="178"/>
      <c r="T65" s="178"/>
      <c r="U65" s="178"/>
      <c r="V65" s="178"/>
      <c r="W65" s="210">
        <v>41974</v>
      </c>
      <c r="X65" s="178" t="s">
        <v>478</v>
      </c>
      <c r="Y65" s="178"/>
      <c r="Z65" s="178" t="s">
        <v>1012</v>
      </c>
      <c r="AA65" s="178"/>
    </row>
    <row r="66" spans="1:27" ht="175.5">
      <c r="A66" s="724" t="s">
        <v>796</v>
      </c>
      <c r="B66" s="263" t="s">
        <v>797</v>
      </c>
      <c r="C66" s="186" t="s">
        <v>798</v>
      </c>
      <c r="D66" s="210">
        <v>40391</v>
      </c>
      <c r="E66" s="191" t="s">
        <v>799</v>
      </c>
      <c r="F66" s="191" t="s">
        <v>478</v>
      </c>
      <c r="G66" s="178" t="s">
        <v>473</v>
      </c>
      <c r="H66" s="181">
        <v>15000</v>
      </c>
      <c r="I66" s="170"/>
      <c r="J66" s="170"/>
      <c r="K66" s="170"/>
      <c r="L66" s="170"/>
      <c r="M66" s="170" t="s">
        <v>70</v>
      </c>
      <c r="N66" s="174"/>
      <c r="O66" s="191" t="s">
        <v>950</v>
      </c>
      <c r="P66" s="207" t="s">
        <v>476</v>
      </c>
      <c r="Q66" s="178"/>
      <c r="R66" s="191" t="s">
        <v>96</v>
      </c>
      <c r="S66" s="191" t="s">
        <v>800</v>
      </c>
      <c r="T66" s="207" t="s">
        <v>801</v>
      </c>
      <c r="U66" s="178"/>
      <c r="V66" s="178"/>
      <c r="W66" s="178"/>
      <c r="X66" s="178"/>
      <c r="Y66" s="178"/>
      <c r="Z66" s="178" t="s">
        <v>1013</v>
      </c>
      <c r="AA66" s="178"/>
    </row>
    <row r="67" spans="1:27" ht="156">
      <c r="A67" s="725"/>
      <c r="B67" s="263" t="s">
        <v>480</v>
      </c>
      <c r="C67" s="191" t="s">
        <v>481</v>
      </c>
      <c r="D67" s="210">
        <v>40391</v>
      </c>
      <c r="E67" s="191" t="s">
        <v>486</v>
      </c>
      <c r="F67" s="191" t="s">
        <v>213</v>
      </c>
      <c r="G67" s="178" t="s">
        <v>483</v>
      </c>
      <c r="H67" s="191" t="s">
        <v>484</v>
      </c>
      <c r="I67" s="170"/>
      <c r="J67" s="170" t="s">
        <v>70</v>
      </c>
      <c r="K67" s="170"/>
      <c r="L67" s="170"/>
      <c r="M67" s="170"/>
      <c r="N67" s="174" t="s">
        <v>74</v>
      </c>
      <c r="O67" s="178" t="s">
        <v>802</v>
      </c>
      <c r="P67" s="178"/>
      <c r="Q67" s="178"/>
      <c r="R67" s="178" t="s">
        <v>96</v>
      </c>
      <c r="S67" s="178" t="s">
        <v>624</v>
      </c>
      <c r="T67" s="178"/>
      <c r="U67" s="178"/>
      <c r="V67" s="178"/>
      <c r="W67" s="178"/>
      <c r="X67" s="178"/>
      <c r="Y67" s="178"/>
      <c r="Z67" s="178"/>
      <c r="AA67" s="178"/>
    </row>
    <row r="68" spans="1:27" ht="312">
      <c r="A68" s="725"/>
      <c r="B68" s="263" t="s">
        <v>488</v>
      </c>
      <c r="C68" s="191" t="s">
        <v>489</v>
      </c>
      <c r="D68" s="210">
        <v>40544</v>
      </c>
      <c r="E68" s="191" t="s">
        <v>490</v>
      </c>
      <c r="F68" s="191" t="s">
        <v>338</v>
      </c>
      <c r="G68" s="178" t="s">
        <v>803</v>
      </c>
      <c r="H68" s="191" t="s">
        <v>492</v>
      </c>
      <c r="I68" s="170"/>
      <c r="J68" s="170"/>
      <c r="K68" s="170"/>
      <c r="L68" s="170" t="s">
        <v>70</v>
      </c>
      <c r="M68" s="170"/>
      <c r="N68" s="174"/>
      <c r="O68" s="191" t="s">
        <v>1272</v>
      </c>
      <c r="P68" s="191" t="s">
        <v>952</v>
      </c>
      <c r="Q68" s="178"/>
      <c r="R68" s="191" t="s">
        <v>1273</v>
      </c>
      <c r="S68" s="191" t="s">
        <v>951</v>
      </c>
      <c r="T68" s="178"/>
      <c r="U68" s="178"/>
      <c r="V68" s="178"/>
      <c r="W68" s="178"/>
      <c r="X68" s="178"/>
      <c r="Y68" s="178"/>
      <c r="Z68" s="178" t="s">
        <v>1014</v>
      </c>
      <c r="AA68" s="178"/>
    </row>
    <row r="69" spans="1:27" ht="156">
      <c r="A69" s="725"/>
      <c r="B69" s="263" t="s">
        <v>496</v>
      </c>
      <c r="C69" s="191" t="s">
        <v>497</v>
      </c>
      <c r="D69" s="210">
        <v>40422</v>
      </c>
      <c r="E69" s="191" t="s">
        <v>504</v>
      </c>
      <c r="F69" s="191" t="s">
        <v>408</v>
      </c>
      <c r="G69" s="178" t="s">
        <v>499</v>
      </c>
      <c r="H69" s="191" t="s">
        <v>500</v>
      </c>
      <c r="I69" s="170"/>
      <c r="J69" s="170" t="s">
        <v>70</v>
      </c>
      <c r="K69" s="170"/>
      <c r="L69" s="170"/>
      <c r="M69" s="170"/>
      <c r="N69" s="174" t="s">
        <v>74</v>
      </c>
      <c r="O69" s="191" t="s">
        <v>953</v>
      </c>
      <c r="P69" s="178"/>
      <c r="Q69" s="191" t="s">
        <v>804</v>
      </c>
      <c r="R69" s="191" t="s">
        <v>96</v>
      </c>
      <c r="S69" s="191" t="s">
        <v>624</v>
      </c>
      <c r="T69" s="178"/>
      <c r="U69" s="178"/>
      <c r="V69" s="178"/>
      <c r="W69" s="178"/>
      <c r="X69" s="178"/>
      <c r="Y69" s="178"/>
      <c r="Z69" s="178"/>
      <c r="AA69" s="178"/>
    </row>
    <row r="70" spans="1:27" ht="292.5">
      <c r="A70" s="725"/>
      <c r="B70" s="263" t="s">
        <v>506</v>
      </c>
      <c r="C70" s="191" t="s">
        <v>805</v>
      </c>
      <c r="D70" s="210">
        <v>40422</v>
      </c>
      <c r="E70" s="191" t="s">
        <v>514</v>
      </c>
      <c r="F70" s="191" t="s">
        <v>509</v>
      </c>
      <c r="G70" s="178" t="s">
        <v>306</v>
      </c>
      <c r="H70" s="178" t="s">
        <v>510</v>
      </c>
      <c r="I70" s="170"/>
      <c r="J70" s="170"/>
      <c r="K70" s="170"/>
      <c r="L70" s="170" t="s">
        <v>70</v>
      </c>
      <c r="M70" s="170"/>
      <c r="N70" s="174" t="s">
        <v>74</v>
      </c>
      <c r="O70" s="264" t="s">
        <v>806</v>
      </c>
      <c r="P70" s="178"/>
      <c r="Q70" s="178"/>
      <c r="R70" s="191" t="s">
        <v>338</v>
      </c>
      <c r="S70" s="178" t="s">
        <v>624</v>
      </c>
      <c r="T70" s="178"/>
      <c r="U70" s="194"/>
      <c r="V70" s="178"/>
      <c r="W70" s="178"/>
      <c r="X70" s="178"/>
      <c r="Y70" s="178"/>
      <c r="Z70" s="178"/>
      <c r="AA70" s="178"/>
    </row>
    <row r="71" spans="1:27" ht="255" customHeight="1">
      <c r="A71" s="725"/>
      <c r="B71" s="263" t="s">
        <v>516</v>
      </c>
      <c r="C71" s="191" t="s">
        <v>489</v>
      </c>
      <c r="D71" s="210">
        <v>40391</v>
      </c>
      <c r="E71" s="191" t="s">
        <v>490</v>
      </c>
      <c r="F71" s="191" t="s">
        <v>338</v>
      </c>
      <c r="G71" s="178" t="s">
        <v>517</v>
      </c>
      <c r="H71" s="191" t="s">
        <v>492</v>
      </c>
      <c r="I71" s="170"/>
      <c r="J71" s="170"/>
      <c r="K71" s="170"/>
      <c r="L71" s="170"/>
      <c r="M71" s="265" t="s">
        <v>70</v>
      </c>
      <c r="N71" s="174"/>
      <c r="O71" s="191" t="s">
        <v>968</v>
      </c>
      <c r="P71" s="191" t="s">
        <v>967</v>
      </c>
      <c r="Q71" s="178"/>
      <c r="R71" s="178"/>
      <c r="S71" s="178" t="s">
        <v>966</v>
      </c>
      <c r="T71" s="178"/>
      <c r="U71" s="178"/>
      <c r="V71" s="178"/>
      <c r="W71" s="178"/>
      <c r="X71" s="178"/>
      <c r="Y71" s="178"/>
      <c r="Z71" s="178"/>
      <c r="AA71" s="178"/>
    </row>
    <row r="72" spans="1:27" ht="175.5">
      <c r="A72" s="726"/>
      <c r="B72" s="263" t="s">
        <v>520</v>
      </c>
      <c r="C72" s="191" t="s">
        <v>521</v>
      </c>
      <c r="D72" s="210">
        <v>40391</v>
      </c>
      <c r="E72" s="210">
        <v>41183</v>
      </c>
      <c r="F72" s="191" t="s">
        <v>522</v>
      </c>
      <c r="G72" s="178" t="s">
        <v>523</v>
      </c>
      <c r="H72" s="191" t="s">
        <v>524</v>
      </c>
      <c r="I72" s="170"/>
      <c r="J72" s="170"/>
      <c r="K72" s="170"/>
      <c r="L72" s="170" t="s">
        <v>70</v>
      </c>
      <c r="M72" s="170"/>
      <c r="N72" s="174" t="s">
        <v>74</v>
      </c>
      <c r="O72" s="191" t="s">
        <v>954</v>
      </c>
      <c r="P72" s="178"/>
      <c r="Q72" s="178"/>
      <c r="R72" s="178"/>
      <c r="S72" s="178" t="s">
        <v>624</v>
      </c>
      <c r="T72" s="178"/>
      <c r="U72" s="178"/>
      <c r="V72" s="178"/>
      <c r="W72" s="178"/>
      <c r="X72" s="178"/>
      <c r="Y72" s="178"/>
      <c r="Z72" s="178"/>
      <c r="AA72" s="178"/>
    </row>
    <row r="74" spans="1:27" ht="154.5" customHeight="1">
      <c r="A74" s="727" t="s">
        <v>807</v>
      </c>
      <c r="B74" s="727"/>
    </row>
    <row r="75" spans="1:27" ht="15.75" thickBot="1"/>
    <row r="76" spans="1:27" ht="43.5" customHeight="1" thickTop="1" thickBot="1">
      <c r="A76" s="91" t="s">
        <v>59</v>
      </c>
      <c r="B76" s="56">
        <f>COUNTA(B81:B83,B86:B89,B92:B96,B99:B101)</f>
        <v>4</v>
      </c>
    </row>
    <row r="77" spans="1:27" ht="15.75" thickTop="1"/>
    <row r="79" spans="1:27" ht="15.75" thickBot="1"/>
    <row r="80" spans="1:27" ht="17.25" thickTop="1" thickBot="1">
      <c r="A80" s="91" t="s">
        <v>62</v>
      </c>
      <c r="B80" s="91" t="s">
        <v>61</v>
      </c>
      <c r="C80" s="92" t="s">
        <v>6</v>
      </c>
      <c r="D80" s="92" t="s">
        <v>10</v>
      </c>
      <c r="E80" s="92" t="s">
        <v>11</v>
      </c>
      <c r="F80" s="306" t="s">
        <v>1029</v>
      </c>
      <c r="G80" s="306" t="s">
        <v>9</v>
      </c>
      <c r="H80" s="306" t="s">
        <v>8</v>
      </c>
      <c r="I80" s="266" t="s">
        <v>80</v>
      </c>
    </row>
    <row r="81" spans="1:9" ht="303" customHeight="1" thickTop="1">
      <c r="A81" s="217" t="s">
        <v>809</v>
      </c>
      <c r="B81" s="218" t="s">
        <v>810</v>
      </c>
      <c r="C81" s="219" t="s">
        <v>811</v>
      </c>
      <c r="D81" s="220">
        <v>41609</v>
      </c>
      <c r="E81" s="220">
        <v>41974</v>
      </c>
      <c r="F81" s="221" t="s">
        <v>672</v>
      </c>
      <c r="G81" s="222" t="s">
        <v>812</v>
      </c>
      <c r="H81" s="223">
        <v>40000</v>
      </c>
      <c r="I81" s="307" t="s">
        <v>813</v>
      </c>
    </row>
    <row r="82" spans="1:9">
      <c r="A82" s="73"/>
      <c r="B82" s="55"/>
      <c r="C82" s="55"/>
      <c r="D82" s="55"/>
      <c r="E82" s="55"/>
      <c r="F82" s="55"/>
      <c r="G82" s="55"/>
      <c r="H82" s="55"/>
    </row>
    <row r="83" spans="1:9">
      <c r="A83" s="74"/>
      <c r="B83" s="55"/>
      <c r="C83" s="55"/>
      <c r="D83" s="55"/>
      <c r="E83" s="55"/>
      <c r="F83" s="55"/>
      <c r="G83" s="55"/>
      <c r="H83" s="55"/>
    </row>
    <row r="84" spans="1:9" ht="15.75" thickBot="1"/>
    <row r="85" spans="1:9" ht="17.25" thickTop="1" thickBot="1">
      <c r="A85" s="91" t="s">
        <v>62</v>
      </c>
      <c r="B85" s="91" t="s">
        <v>61</v>
      </c>
      <c r="C85" s="91" t="s">
        <v>6</v>
      </c>
      <c r="D85" s="91" t="s">
        <v>10</v>
      </c>
      <c r="E85" s="91" t="s">
        <v>11</v>
      </c>
      <c r="F85" s="306" t="s">
        <v>1029</v>
      </c>
      <c r="G85" s="306" t="s">
        <v>9</v>
      </c>
      <c r="H85" s="306" t="s">
        <v>8</v>
      </c>
    </row>
    <row r="86" spans="1:9" ht="156.75" thickTop="1">
      <c r="A86" s="224" t="s">
        <v>814</v>
      </c>
      <c r="B86" s="225" t="s">
        <v>815</v>
      </c>
      <c r="C86" s="226" t="s">
        <v>816</v>
      </c>
      <c r="D86" s="227">
        <v>41518</v>
      </c>
      <c r="E86" s="227">
        <v>41609</v>
      </c>
      <c r="F86" s="228" t="s">
        <v>817</v>
      </c>
      <c r="G86" s="226" t="s">
        <v>818</v>
      </c>
      <c r="H86" s="229" t="s">
        <v>819</v>
      </c>
    </row>
    <row r="87" spans="1:9">
      <c r="A87" s="73"/>
      <c r="B87" s="55"/>
      <c r="C87" s="55"/>
      <c r="D87" s="55"/>
      <c r="E87" s="55"/>
      <c r="F87" s="55"/>
      <c r="G87" s="55"/>
      <c r="H87" s="55"/>
    </row>
    <row r="88" spans="1:9">
      <c r="A88" s="73"/>
      <c r="B88" s="55"/>
      <c r="C88" s="55"/>
      <c r="D88" s="55"/>
      <c r="E88" s="55"/>
      <c r="F88" s="55"/>
      <c r="G88" s="55"/>
      <c r="H88" s="55"/>
    </row>
    <row r="89" spans="1:9">
      <c r="A89" s="74"/>
      <c r="B89" s="55"/>
      <c r="C89" s="55"/>
      <c r="D89" s="55"/>
      <c r="E89" s="55"/>
      <c r="F89" s="55"/>
      <c r="G89" s="55"/>
      <c r="H89" s="55"/>
    </row>
    <row r="90" spans="1:9" ht="15.75" thickBot="1"/>
    <row r="91" spans="1:9" ht="17.25" thickTop="1" thickBot="1">
      <c r="A91" s="91" t="s">
        <v>62</v>
      </c>
      <c r="B91" s="91" t="s">
        <v>61</v>
      </c>
      <c r="C91" s="91" t="s">
        <v>6</v>
      </c>
      <c r="D91" s="91" t="s">
        <v>10</v>
      </c>
      <c r="E91" s="91" t="s">
        <v>11</v>
      </c>
      <c r="F91" s="91" t="s">
        <v>8</v>
      </c>
      <c r="G91" s="91" t="s">
        <v>7</v>
      </c>
      <c r="H91" s="91" t="s">
        <v>9</v>
      </c>
    </row>
    <row r="92" spans="1:9" ht="137.25" thickTop="1">
      <c r="A92" s="230" t="s">
        <v>820</v>
      </c>
      <c r="B92" s="231" t="s">
        <v>821</v>
      </c>
      <c r="C92" s="225" t="s">
        <v>822</v>
      </c>
      <c r="D92" s="232">
        <v>41518</v>
      </c>
      <c r="E92" s="225" t="s">
        <v>972</v>
      </c>
      <c r="F92" s="233" t="s">
        <v>823</v>
      </c>
      <c r="G92" s="225" t="s">
        <v>824</v>
      </c>
      <c r="H92" s="234">
        <v>10000</v>
      </c>
    </row>
    <row r="93" spans="1:9">
      <c r="A93" s="73"/>
      <c r="B93" s="55"/>
      <c r="C93" s="55"/>
      <c r="D93" s="55"/>
      <c r="E93" s="55"/>
      <c r="F93" s="55"/>
      <c r="G93" s="55"/>
      <c r="H93" s="55"/>
    </row>
    <row r="94" spans="1:9">
      <c r="A94" s="73"/>
      <c r="B94" s="55"/>
      <c r="C94" s="55"/>
      <c r="D94" s="55"/>
      <c r="E94" s="55"/>
      <c r="F94" s="55"/>
      <c r="G94" s="55"/>
      <c r="H94" s="55"/>
    </row>
    <row r="95" spans="1:9">
      <c r="A95" s="73"/>
      <c r="B95" s="55"/>
      <c r="C95" s="55"/>
      <c r="D95" s="55"/>
      <c r="E95" s="55"/>
      <c r="F95" s="55"/>
      <c r="G95" s="55"/>
      <c r="H95" s="55"/>
    </row>
    <row r="96" spans="1:9">
      <c r="A96" s="74"/>
      <c r="B96" s="55"/>
      <c r="C96" s="55"/>
      <c r="D96" s="55"/>
      <c r="E96" s="55"/>
      <c r="F96" s="55"/>
      <c r="G96" s="55"/>
      <c r="H96" s="55"/>
    </row>
    <row r="97" spans="1:9" ht="15.75" thickBot="1"/>
    <row r="98" spans="1:9" ht="17.25" thickTop="1" thickBot="1">
      <c r="A98" s="91" t="s">
        <v>62</v>
      </c>
      <c r="B98" s="91" t="s">
        <v>61</v>
      </c>
      <c r="C98" s="91" t="s">
        <v>6</v>
      </c>
      <c r="D98" s="91" t="s">
        <v>10</v>
      </c>
      <c r="E98" s="91" t="s">
        <v>11</v>
      </c>
      <c r="F98" s="306" t="s">
        <v>1029</v>
      </c>
      <c r="G98" s="306" t="s">
        <v>9</v>
      </c>
      <c r="H98" s="306" t="s">
        <v>8</v>
      </c>
    </row>
    <row r="99" spans="1:9" ht="156.75" thickTop="1">
      <c r="A99" s="230" t="s">
        <v>825</v>
      </c>
      <c r="B99" s="235" t="s">
        <v>826</v>
      </c>
      <c r="C99" s="225" t="s">
        <v>827</v>
      </c>
      <c r="D99" s="232">
        <v>41426</v>
      </c>
      <c r="E99" s="232">
        <v>42186</v>
      </c>
      <c r="F99" s="236" t="s">
        <v>823</v>
      </c>
      <c r="G99" s="225" t="s">
        <v>828</v>
      </c>
      <c r="H99" s="234">
        <v>50000</v>
      </c>
      <c r="I99" s="237" t="s">
        <v>829</v>
      </c>
    </row>
    <row r="100" spans="1:9">
      <c r="A100" s="73"/>
      <c r="B100" s="55"/>
      <c r="C100" s="55"/>
      <c r="D100" s="55"/>
      <c r="E100" s="55"/>
      <c r="F100" s="55"/>
      <c r="G100" s="55"/>
      <c r="H100" s="55"/>
    </row>
    <row r="101" spans="1:9">
      <c r="A101" s="73"/>
      <c r="B101" s="55"/>
      <c r="C101" s="55"/>
      <c r="D101" s="55"/>
      <c r="E101" s="55"/>
      <c r="F101" s="55"/>
      <c r="G101" s="55"/>
      <c r="H101" s="55"/>
    </row>
  </sheetData>
  <sheetProtection password="ECFE" sheet="1" objects="1" scenarios="1"/>
  <autoFilter ref="A10:AF72"/>
  <mergeCells count="17">
    <mergeCell ref="T9:AA9"/>
    <mergeCell ref="A59:A65"/>
    <mergeCell ref="A25:A30"/>
    <mergeCell ref="A31:A32"/>
    <mergeCell ref="A33:A35"/>
    <mergeCell ref="I9:R9"/>
    <mergeCell ref="A74:B74"/>
    <mergeCell ref="A36:A49"/>
    <mergeCell ref="A50:A52"/>
    <mergeCell ref="A53:A56"/>
    <mergeCell ref="A57:A58"/>
    <mergeCell ref="A66:A72"/>
    <mergeCell ref="A6:E6"/>
    <mergeCell ref="D8:E8"/>
    <mergeCell ref="A11:A19"/>
    <mergeCell ref="A20:A21"/>
    <mergeCell ref="A22:A24"/>
  </mergeCells>
  <conditionalFormatting sqref="AF7:AF8">
    <cfRule type="cellIs" dxfId="91" priority="349" stopIfTrue="1" operator="equal">
      <formula>$AF$7</formula>
    </cfRule>
  </conditionalFormatting>
  <conditionalFormatting sqref="I11:I72">
    <cfRule type="cellIs" dxfId="90" priority="348" stopIfTrue="1" operator="equal">
      <formula>"x"</formula>
    </cfRule>
  </conditionalFormatting>
  <conditionalFormatting sqref="J11:J72">
    <cfRule type="cellIs" dxfId="89" priority="347" operator="equal">
      <formula>"x"</formula>
    </cfRule>
  </conditionalFormatting>
  <conditionalFormatting sqref="K11:K72">
    <cfRule type="cellIs" dxfId="88" priority="346" operator="equal">
      <formula>"x"</formula>
    </cfRule>
  </conditionalFormatting>
  <conditionalFormatting sqref="L11:L72">
    <cfRule type="cellIs" dxfId="87" priority="345" stopIfTrue="1" operator="equal">
      <formula>"x"</formula>
    </cfRule>
  </conditionalFormatting>
  <conditionalFormatting sqref="M11:M72">
    <cfRule type="cellIs" dxfId="86" priority="344" operator="equal">
      <formula>"x"</formula>
    </cfRule>
  </conditionalFormatting>
  <conditionalFormatting sqref="N59:N69">
    <cfRule type="cellIs" dxfId="85" priority="123" stopIfTrue="1" operator="equal">
      <formula>"x"</formula>
    </cfRule>
  </conditionalFormatting>
  <conditionalFormatting sqref="N11:N72">
    <cfRule type="cellIs" dxfId="84" priority="85" stopIfTrue="1" operator="equal">
      <formula>$AF$8</formula>
    </cfRule>
    <cfRule type="cellIs" dxfId="83" priority="86" stopIfTrue="1" operator="equal">
      <formula>$AF$7</formula>
    </cfRule>
  </conditionalFormatting>
  <dataValidations count="1">
    <dataValidation type="list" allowBlank="1" showInputMessage="1" showErrorMessage="1" sqref="N11:N72">
      <formula1>$AF$7:$AF$8</formula1>
    </dataValidation>
  </dataValidations>
  <pageMargins left="0.511811024" right="0.511811024" top="0.78740157499999996" bottom="0.78740157499999996" header="0.31496062000000002" footer="0.31496062000000002"/>
  <pageSetup orientation="portrait"/>
  <drawing r:id="rId1"/>
</worksheet>
</file>

<file path=xl/worksheets/sheet6.xml><?xml version="1.0" encoding="utf-8"?>
<worksheet xmlns="http://schemas.openxmlformats.org/spreadsheetml/2006/main" xmlns:r="http://schemas.openxmlformats.org/officeDocument/2006/relationships">
  <dimension ref="A1:S43"/>
  <sheetViews>
    <sheetView showGridLines="0" topLeftCell="B1" zoomScale="90" zoomScaleNormal="90" workbookViewId="0">
      <selection activeCell="E20" sqref="E20"/>
    </sheetView>
  </sheetViews>
  <sheetFormatPr defaultColWidth="8.85546875" defaultRowHeight="15"/>
  <cols>
    <col min="1" max="1" width="0.85546875" customWidth="1"/>
    <col min="2" max="2" width="36.7109375" customWidth="1"/>
    <col min="3" max="3" width="14.28515625" customWidth="1"/>
    <col min="5" max="5" width="13.28515625" customWidth="1"/>
    <col min="6" max="6" width="11.85546875" customWidth="1"/>
  </cols>
  <sheetData>
    <row r="1" spans="1:19" s="2" customFormat="1">
      <c r="A1" s="3" t="s">
        <v>0</v>
      </c>
      <c r="H1" s="16"/>
      <c r="I1" s="16"/>
      <c r="J1" s="16"/>
      <c r="K1" s="16"/>
      <c r="L1" s="16"/>
      <c r="M1" s="16"/>
    </row>
    <row r="2" spans="1:19" s="4" customFormat="1" ht="4.3499999999999996" customHeight="1">
      <c r="H2" s="17"/>
      <c r="I2" s="17"/>
      <c r="J2" s="17"/>
      <c r="K2" s="17"/>
      <c r="L2" s="17"/>
      <c r="M2" s="17"/>
    </row>
    <row r="3" spans="1:19" s="5" customFormat="1" ht="15.75" thickBot="1">
      <c r="A3" s="733" t="str">
        <f>'Monitoria Anual 1'!A3</f>
        <v>PLANO DE AÇÃO NACIONAL PARA A CONSERVAÇÃO DA HERPETOFAUNA INSULAR AMEAÇADA DE EXTINÇÃO - PAN HERPETOFAUNA INSULAR</v>
      </c>
      <c r="B3" s="733"/>
      <c r="C3" s="733"/>
      <c r="D3" s="733"/>
      <c r="E3" s="733"/>
      <c r="F3" s="733"/>
      <c r="G3" s="733"/>
      <c r="H3" s="733"/>
      <c r="I3" s="733"/>
      <c r="J3" s="733"/>
      <c r="K3" s="733"/>
      <c r="L3" s="733"/>
      <c r="M3" s="733"/>
      <c r="N3" s="733"/>
      <c r="O3" s="733"/>
      <c r="P3" s="733"/>
    </row>
    <row r="4" spans="1:19" s="1" customFormat="1" ht="15.75" thickTop="1">
      <c r="H4" s="18"/>
      <c r="I4" s="18"/>
      <c r="J4" s="18"/>
      <c r="K4" s="18"/>
      <c r="L4" s="18"/>
      <c r="M4" s="18"/>
    </row>
    <row r="5" spans="1:19" s="6" customFormat="1" ht="40.5" customHeight="1" thickBot="1">
      <c r="A5" s="7" t="s">
        <v>1</v>
      </c>
      <c r="B5" s="7"/>
      <c r="C5" s="735" t="s">
        <v>84</v>
      </c>
      <c r="D5" s="735"/>
      <c r="E5" s="735"/>
      <c r="F5" s="735"/>
      <c r="G5" s="735"/>
      <c r="H5" s="735"/>
      <c r="I5" s="735"/>
      <c r="J5" s="735"/>
      <c r="K5" s="735"/>
      <c r="L5" s="735"/>
      <c r="M5" s="735"/>
      <c r="N5" s="735"/>
      <c r="O5" s="735"/>
      <c r="P5" s="735"/>
    </row>
    <row r="6" spans="1:19" s="1" customFormat="1" ht="38.25" customHeight="1" thickTop="1">
      <c r="C6" s="736"/>
      <c r="D6" s="736"/>
      <c r="E6" s="736"/>
      <c r="F6" s="736"/>
      <c r="G6" s="736"/>
      <c r="H6" s="736"/>
      <c r="I6" s="736"/>
      <c r="J6" s="736"/>
      <c r="K6" s="736"/>
      <c r="L6" s="736"/>
      <c r="M6" s="736"/>
      <c r="N6" s="736"/>
      <c r="O6" s="736"/>
      <c r="P6" s="736"/>
    </row>
    <row r="7" spans="1:19" s="1" customFormat="1" ht="15.75" thickBot="1">
      <c r="A7" s="7" t="s">
        <v>530</v>
      </c>
      <c r="B7" s="7"/>
      <c r="C7" s="9" t="s">
        <v>835</v>
      </c>
      <c r="D7" s="9"/>
      <c r="E7" s="10"/>
      <c r="F7" s="10"/>
      <c r="G7" s="11"/>
      <c r="H7" s="18"/>
      <c r="I7" s="18"/>
      <c r="J7" s="18"/>
      <c r="K7" s="18"/>
      <c r="L7" s="18"/>
      <c r="M7" s="18"/>
    </row>
    <row r="8" spans="1:19" ht="15.75" thickTop="1"/>
    <row r="9" spans="1:19" ht="18.75">
      <c r="A9" s="52" t="s">
        <v>33</v>
      </c>
      <c r="B9" s="52"/>
      <c r="C9" s="52"/>
      <c r="D9" s="52"/>
      <c r="E9" s="52"/>
      <c r="F9" s="52"/>
      <c r="G9" s="52"/>
      <c r="H9" s="52"/>
      <c r="I9" s="52"/>
      <c r="J9" s="52"/>
      <c r="K9" s="52"/>
      <c r="L9" s="52"/>
      <c r="M9" s="52"/>
      <c r="N9" s="52"/>
      <c r="O9" s="52"/>
      <c r="P9" s="52"/>
      <c r="Q9" s="52"/>
      <c r="R9" s="52"/>
      <c r="S9" s="52"/>
    </row>
    <row r="11" spans="1:19">
      <c r="B11" s="29" t="s">
        <v>44</v>
      </c>
      <c r="C11" s="30"/>
      <c r="D11" s="30"/>
    </row>
    <row r="12" spans="1:19" ht="15.75" thickBot="1">
      <c r="E12" s="716" t="s">
        <v>82</v>
      </c>
      <c r="F12" s="717"/>
    </row>
    <row r="13" spans="1:19" ht="58.5" customHeight="1" thickTop="1" thickBot="1">
      <c r="B13" s="710" t="s">
        <v>35</v>
      </c>
      <c r="C13" s="711"/>
      <c r="D13" s="734"/>
      <c r="E13" s="714" t="s">
        <v>81</v>
      </c>
      <c r="F13" s="715"/>
    </row>
    <row r="14" spans="1:19" s="79" customFormat="1" ht="32.1" customHeight="1" thickTop="1" thickBot="1">
      <c r="B14" s="80" t="s">
        <v>41</v>
      </c>
      <c r="C14" s="82" t="s">
        <v>79</v>
      </c>
      <c r="D14" s="81" t="s">
        <v>42</v>
      </c>
      <c r="E14" s="82" t="s">
        <v>72</v>
      </c>
      <c r="F14" s="81" t="s">
        <v>42</v>
      </c>
    </row>
    <row r="15" spans="1:19" ht="16.5" thickTop="1">
      <c r="B15" s="53" t="s">
        <v>36</v>
      </c>
      <c r="C15" s="93"/>
      <c r="D15" s="94"/>
      <c r="E15" s="93">
        <f>COUNTA('Monitoria Anual 2'!N11:N72)</f>
        <v>12</v>
      </c>
      <c r="F15" s="94"/>
    </row>
    <row r="16" spans="1:19" ht="15.75">
      <c r="B16" s="38" t="s">
        <v>48</v>
      </c>
      <c r="C16" s="95">
        <f>COUNTA('Monitoria Anual 2'!I11:I72)</f>
        <v>0</v>
      </c>
      <c r="D16" s="96">
        <f>C16/C22</f>
        <v>0</v>
      </c>
      <c r="E16" s="215">
        <f>C16-0</f>
        <v>0</v>
      </c>
      <c r="F16" s="96">
        <f t="shared" ref="F16:F21" si="0">E16/$E$22</f>
        <v>0</v>
      </c>
    </row>
    <row r="17" spans="2:17" ht="15.75">
      <c r="B17" s="31" t="s">
        <v>37</v>
      </c>
      <c r="C17" s="97">
        <f>COUNTA('Monitoria Anual 2'!J11:J72)</f>
        <v>30</v>
      </c>
      <c r="D17" s="98">
        <f>C17/C22</f>
        <v>0.4838709677419355</v>
      </c>
      <c r="E17" s="216">
        <f>C17-7</f>
        <v>23</v>
      </c>
      <c r="F17" s="96">
        <f t="shared" si="0"/>
        <v>0.42592592592592593</v>
      </c>
    </row>
    <row r="18" spans="2:17" ht="15.75">
      <c r="B18" s="32" t="s">
        <v>38</v>
      </c>
      <c r="C18" s="97">
        <f>COUNTA('Monitoria Anual 2'!K11:K72)</f>
        <v>3</v>
      </c>
      <c r="D18" s="98">
        <f>C18/C22</f>
        <v>4.8387096774193547E-2</v>
      </c>
      <c r="E18" s="216">
        <f>C18-0</f>
        <v>3</v>
      </c>
      <c r="F18" s="96">
        <f t="shared" si="0"/>
        <v>5.5555555555555552E-2</v>
      </c>
    </row>
    <row r="19" spans="2:17" ht="15.75">
      <c r="B19" s="33" t="s">
        <v>39</v>
      </c>
      <c r="C19" s="97">
        <f>COUNTA('Monitoria Anual 2'!L11:L72)</f>
        <v>20</v>
      </c>
      <c r="D19" s="98">
        <f>C19/C22</f>
        <v>0.32258064516129031</v>
      </c>
      <c r="E19" s="216">
        <f>C19-5</f>
        <v>15</v>
      </c>
      <c r="F19" s="96">
        <f t="shared" si="0"/>
        <v>0.27777777777777779</v>
      </c>
    </row>
    <row r="20" spans="2:17" ht="16.5" thickBot="1">
      <c r="B20" s="34" t="s">
        <v>40</v>
      </c>
      <c r="C20" s="97">
        <f>COUNTA('Monitoria Anual 2'!M11:M72)</f>
        <v>9</v>
      </c>
      <c r="D20" s="98">
        <f>C20/C22</f>
        <v>0.14516129032258066</v>
      </c>
      <c r="E20" s="216">
        <f>COUNTA('Monitoria Anual 2'!M11:M72)</f>
        <v>9</v>
      </c>
      <c r="F20" s="96">
        <f t="shared" si="0"/>
        <v>0.16666666666666666</v>
      </c>
    </row>
    <row r="21" spans="2:17" ht="17.25" thickTop="1" thickBot="1">
      <c r="B21" s="90" t="s">
        <v>63</v>
      </c>
      <c r="C21" s="97"/>
      <c r="D21" s="98"/>
      <c r="E21" s="97">
        <f>'Monitoria Anual 2'!B76</f>
        <v>4</v>
      </c>
      <c r="F21" s="96">
        <f t="shared" si="0"/>
        <v>7.407407407407407E-2</v>
      </c>
    </row>
    <row r="22" spans="2:17" ht="16.5" thickTop="1" thickBot="1">
      <c r="B22" s="100" t="s">
        <v>43</v>
      </c>
      <c r="C22" s="101">
        <f>C16+C17+C18+C19+C20</f>
        <v>62</v>
      </c>
      <c r="D22" s="102">
        <f>SUM(D15:D21)</f>
        <v>0.99999999999999989</v>
      </c>
      <c r="E22" s="101">
        <f>SUM(E16:E21)</f>
        <v>54</v>
      </c>
      <c r="F22" s="99">
        <f>SUM(F16:F21)</f>
        <v>1</v>
      </c>
    </row>
    <row r="23" spans="2:17" ht="16.5" thickTop="1" thickBot="1">
      <c r="B23" s="713" t="s">
        <v>78</v>
      </c>
      <c r="C23" s="713"/>
      <c r="D23" s="713"/>
      <c r="E23" s="105">
        <f>COUNTIF('Monitoria Anual 2'!N11:N58,'Monitoria Anual 2'!AF7)</f>
        <v>0</v>
      </c>
      <c r="F23" s="103"/>
    </row>
    <row r="24" spans="2:17" ht="16.5" thickTop="1" thickBot="1">
      <c r="B24" s="713" t="s">
        <v>77</v>
      </c>
      <c r="C24" s="713"/>
      <c r="D24" s="713"/>
      <c r="E24" s="105">
        <f>COUNTIF('Monitoria Anual 2'!N11:N72,'Monitoria Anual 2'!AF8)</f>
        <v>12</v>
      </c>
      <c r="F24" s="104"/>
    </row>
    <row r="25" spans="2:17" ht="15.75" thickTop="1"/>
    <row r="26" spans="2:17">
      <c r="B26" s="29" t="s">
        <v>45</v>
      </c>
      <c r="C26" s="30"/>
      <c r="D26" s="30"/>
    </row>
    <row r="27" spans="2:17" ht="3" customHeight="1"/>
    <row r="28" spans="2:17" ht="36" customHeight="1">
      <c r="B28" s="51" t="s">
        <v>34</v>
      </c>
      <c r="C28" s="37">
        <f>COUNTA('Monitoria Anual 2'!A11:A69)</f>
        <v>12</v>
      </c>
      <c r="O28" t="s">
        <v>75</v>
      </c>
      <c r="Q28" t="s">
        <v>76</v>
      </c>
    </row>
    <row r="29" spans="2:17" ht="6.6" customHeight="1" thickBot="1"/>
    <row r="30" spans="2:17" ht="16.5" thickTop="1" thickBot="1">
      <c r="B30" s="35" t="s">
        <v>46</v>
      </c>
      <c r="C30" s="85" t="s">
        <v>47</v>
      </c>
      <c r="D30" s="39"/>
      <c r="E30" s="40"/>
      <c r="F30" s="41"/>
      <c r="G30" s="42"/>
      <c r="H30" s="43"/>
      <c r="I30" s="44"/>
      <c r="L30" s="213" t="s">
        <v>808</v>
      </c>
    </row>
    <row r="31" spans="2:17" ht="15.75" thickTop="1">
      <c r="B31" s="45" t="s">
        <v>49</v>
      </c>
      <c r="C31" s="47">
        <f>COUNTA('Monitoria Anual 2'!B11:B19)</f>
        <v>9</v>
      </c>
      <c r="D31" s="50">
        <f>COUNTA('Monitoria Anual 2'!N11:N19)</f>
        <v>1</v>
      </c>
      <c r="E31" s="50">
        <f>COUNTA('Monitoria Anual 2'!I11:I19)</f>
        <v>0</v>
      </c>
      <c r="F31" s="50">
        <f>COUNTA('Monitoria Anual 2'!J11:J19)</f>
        <v>2</v>
      </c>
      <c r="G31" s="50">
        <f>COUNTA('Monitoria Anual 2'!K11:K19)</f>
        <v>2</v>
      </c>
      <c r="H31" s="50">
        <f>COUNTA('Monitoria Anual 2'!L11:L19)</f>
        <v>4</v>
      </c>
      <c r="I31" s="50">
        <f>COUNTA('Monitoria Anual 2'!M11:M19)</f>
        <v>1</v>
      </c>
      <c r="J31">
        <v>8</v>
      </c>
      <c r="K31">
        <v>1</v>
      </c>
      <c r="L31" s="214">
        <f>SUM(J31:K31)</f>
        <v>9</v>
      </c>
    </row>
    <row r="32" spans="2:17">
      <c r="B32" s="46" t="s">
        <v>50</v>
      </c>
      <c r="C32" s="48">
        <f>COUNTA('Monitoria Anual 2'!B20:B21)</f>
        <v>2</v>
      </c>
      <c r="D32" s="48">
        <f>COUNTA('Monitoria Anual 2'!N20:N21)</f>
        <v>0</v>
      </c>
      <c r="E32" s="48">
        <f>COUNTA('Monitoria Anual 2'!I20:I21)</f>
        <v>0</v>
      </c>
      <c r="F32" s="48">
        <f>COUNTA('Monitoria Anual 2'!J20:J21)</f>
        <v>2</v>
      </c>
      <c r="G32" s="48">
        <f>COUNTA('Monitoria Anual 2'!K20:K21)</f>
        <v>0</v>
      </c>
      <c r="H32" s="48">
        <f>COUNTA('Monitoria Anual 2'!L20:L21)</f>
        <v>0</v>
      </c>
      <c r="I32" s="48">
        <f>COUNTA('Monitoria Anual 2'!M20:M21)</f>
        <v>0</v>
      </c>
      <c r="J32">
        <v>2</v>
      </c>
      <c r="L32" s="214">
        <v>2</v>
      </c>
    </row>
    <row r="33" spans="2:12">
      <c r="B33" s="46" t="s">
        <v>51</v>
      </c>
      <c r="C33" s="48">
        <f>COUNTA('Monitoria Anual 2'!B22:B24)</f>
        <v>3</v>
      </c>
      <c r="D33" s="48">
        <f>COUNTA('Monitoria Anual 2'!N22:N24)</f>
        <v>0</v>
      </c>
      <c r="E33" s="48">
        <f>COUNTA('Monitoria Anual 2'!I22:I24)</f>
        <v>0</v>
      </c>
      <c r="F33" s="48">
        <f>COUNTA('Monitoria Anual 2'!J22:J24)</f>
        <v>1</v>
      </c>
      <c r="G33" s="48">
        <f>COUNTA('Monitoria Anual 2'!K22:K24)</f>
        <v>0</v>
      </c>
      <c r="H33" s="48">
        <f>COUNTA('Monitoria Anual 2'!L22:L24)</f>
        <v>0</v>
      </c>
      <c r="I33" s="48">
        <f>COUNTA('Monitoria Anual 2'!M22:M24)</f>
        <v>2</v>
      </c>
      <c r="J33">
        <v>3</v>
      </c>
      <c r="L33" s="214">
        <v>3</v>
      </c>
    </row>
    <row r="34" spans="2:12">
      <c r="B34" s="46" t="s">
        <v>52</v>
      </c>
      <c r="C34" s="48">
        <f>COUNTA('Monitoria Anual 2'!B25:B30)</f>
        <v>6</v>
      </c>
      <c r="D34" s="48">
        <f>COUNTA('Monitoria Anual 2'!N25:N30)</f>
        <v>1</v>
      </c>
      <c r="E34" s="48">
        <f>COUNTA('Monitoria Anual 2'!I25:I30)</f>
        <v>0</v>
      </c>
      <c r="F34" s="48">
        <f>COUNTA('Monitoria Anual 2'!J25:J30)</f>
        <v>5</v>
      </c>
      <c r="G34" s="48">
        <f>COUNTA('Monitoria Anual 2'!K25:K30)</f>
        <v>0</v>
      </c>
      <c r="H34" s="48">
        <f>COUNTA('Monitoria Anual 2'!L25:L30)</f>
        <v>1</v>
      </c>
      <c r="I34" s="48">
        <f>COUNTA('Monitoria Anual 2'!M25:M30)</f>
        <v>0</v>
      </c>
      <c r="J34">
        <v>5</v>
      </c>
      <c r="K34">
        <v>1</v>
      </c>
      <c r="L34" s="214">
        <f>SUM(J34:K34)</f>
        <v>6</v>
      </c>
    </row>
    <row r="35" spans="2:12">
      <c r="B35" s="46" t="s">
        <v>53</v>
      </c>
      <c r="C35" s="48">
        <f>COUNTA('Monitoria Anual 2'!B31:B32)</f>
        <v>2</v>
      </c>
      <c r="D35" s="48">
        <f>COUNTA('Monitoria Anual 2'!N31:N32)</f>
        <v>0</v>
      </c>
      <c r="E35" s="48">
        <f>COUNTA('Monitoria Anual 2'!I31:I32)</f>
        <v>0</v>
      </c>
      <c r="F35" s="48">
        <f>COUNTA('Monitoria Anual 2'!J31:J32)</f>
        <v>2</v>
      </c>
      <c r="G35" s="48">
        <f>COUNTA('Monitoria Anual 2'!K31:K32)</f>
        <v>0</v>
      </c>
      <c r="H35" s="48">
        <f>COUNTA('Monitoria Anual 2'!L31:L32)</f>
        <v>0</v>
      </c>
      <c r="I35" s="48">
        <f>COUNTA('Monitoria Anual 2'!M31:M32)</f>
        <v>0</v>
      </c>
      <c r="J35">
        <v>2</v>
      </c>
      <c r="K35">
        <v>1</v>
      </c>
      <c r="L35" s="214">
        <f>SUM(J35:K35)</f>
        <v>3</v>
      </c>
    </row>
    <row r="36" spans="2:12">
      <c r="B36" s="46" t="s">
        <v>54</v>
      </c>
      <c r="C36" s="48">
        <f>COUNTA('Monitoria Anual 2'!B33:B35)</f>
        <v>3</v>
      </c>
      <c r="D36" s="48">
        <f>COUNTA('Monitoria Anual 2'!N33:N35)</f>
        <v>0</v>
      </c>
      <c r="E36" s="48">
        <f>COUNTA('Monitoria Anual 2'!I33:I35)</f>
        <v>0</v>
      </c>
      <c r="F36" s="48">
        <f>COUNTA('Monitoria Anual 2'!J33:J35)</f>
        <v>1</v>
      </c>
      <c r="G36" s="48">
        <f>COUNTA('Monitoria Anual 2'!K33:K35)</f>
        <v>0</v>
      </c>
      <c r="H36" s="48">
        <f>COUNTA('Monitoria Anual 2'!L33:L35)</f>
        <v>2</v>
      </c>
      <c r="I36" s="48">
        <f>COUNTA('Monitoria Anual 2'!M33:M35)</f>
        <v>0</v>
      </c>
      <c r="J36">
        <v>3</v>
      </c>
      <c r="L36" s="214">
        <v>3</v>
      </c>
    </row>
    <row r="37" spans="2:12">
      <c r="B37" s="46" t="s">
        <v>55</v>
      </c>
      <c r="C37" s="48">
        <f>COUNTA('Monitoria Anual 2'!B36:B49)</f>
        <v>14</v>
      </c>
      <c r="D37" s="48">
        <f>COUNTA('Monitoria Anual 2'!N36:N49)</f>
        <v>6</v>
      </c>
      <c r="E37" s="48">
        <f>COUNTA('Monitoria Anual 2'!I36:I49)</f>
        <v>0</v>
      </c>
      <c r="F37" s="48">
        <f>COUNTA('Monitoria Anual 2'!J36:J49)</f>
        <v>7</v>
      </c>
      <c r="G37" s="48">
        <f>COUNTA('Monitoria Anual 2'!K36:K49)</f>
        <v>0</v>
      </c>
      <c r="H37" s="48">
        <f>COUNTA('Monitoria Anual 2'!L36:L49)</f>
        <v>5</v>
      </c>
      <c r="I37" s="48">
        <f>COUNTA('Monitoria Anual 2'!M36:M49)</f>
        <v>2</v>
      </c>
      <c r="J37">
        <v>9</v>
      </c>
      <c r="L37" s="214">
        <v>9</v>
      </c>
    </row>
    <row r="38" spans="2:12">
      <c r="B38" s="46" t="s">
        <v>56</v>
      </c>
      <c r="C38" s="48">
        <f>COUNTA('Monitoria Anual 2'!B50:B52)</f>
        <v>3</v>
      </c>
      <c r="D38" s="48">
        <f>COUNTA('Monitoria Anual 2'!N50:N52)</f>
        <v>0</v>
      </c>
      <c r="E38" s="48">
        <f>COUNTA('Monitoria Anual 2'!I50:I52)</f>
        <v>0</v>
      </c>
      <c r="F38" s="48">
        <f>COUNTA('Monitoria Anual 2'!J50:J52)</f>
        <v>2</v>
      </c>
      <c r="G38" s="48">
        <f>COUNTA('Monitoria Anual 2'!K50:K52)</f>
        <v>0</v>
      </c>
      <c r="H38" s="48">
        <f>COUNTA('Monitoria Anual 2'!L50:L52)</f>
        <v>1</v>
      </c>
      <c r="I38" s="48">
        <f>COUNTA('Monitoria Anual 2'!M50:M52)</f>
        <v>0</v>
      </c>
      <c r="J38">
        <v>3</v>
      </c>
      <c r="L38" s="214">
        <v>3</v>
      </c>
    </row>
    <row r="39" spans="2:12">
      <c r="B39" s="46" t="s">
        <v>57</v>
      </c>
      <c r="C39" s="48">
        <f>COUNTA('Monitoria Anual 2'!B53:B56)</f>
        <v>4</v>
      </c>
      <c r="D39" s="48">
        <f>COUNTA('Monitoria Anual 2'!N53:N56)</f>
        <v>0</v>
      </c>
      <c r="E39" s="48">
        <f>COUNTA('Monitoria Anual 2'!I53:I56)</f>
        <v>0</v>
      </c>
      <c r="F39" s="48">
        <f>COUNTA('Monitoria Anual 2'!J53:J56)</f>
        <v>0</v>
      </c>
      <c r="G39" s="48">
        <f>COUNTA('Monitoria Anual 2'!K53:K56)</f>
        <v>0</v>
      </c>
      <c r="H39" s="48">
        <f>COUNTA('Monitoria Anual 2'!L53:L56)</f>
        <v>2</v>
      </c>
      <c r="I39" s="48">
        <f>COUNTA('Monitoria Anual 2'!M53:M56)</f>
        <v>2</v>
      </c>
      <c r="J39">
        <v>4</v>
      </c>
      <c r="L39" s="214">
        <v>4</v>
      </c>
    </row>
    <row r="40" spans="2:12">
      <c r="B40" s="46" t="s">
        <v>58</v>
      </c>
      <c r="C40" s="48">
        <f>COUNTA('Monitoria Anual 2'!B57:B58)</f>
        <v>2</v>
      </c>
      <c r="D40" s="48">
        <f>COUNTA('Monitoria Anual 2'!N57:N58)</f>
        <v>0</v>
      </c>
      <c r="E40" s="48">
        <f>COUNTA('Monitoria Anual 2'!I57:I58)</f>
        <v>0</v>
      </c>
      <c r="F40" s="48">
        <f>COUNTA('Monitoria Anual 2'!J57:J58)</f>
        <v>1</v>
      </c>
      <c r="G40" s="48">
        <f>COUNTA('Monitoria Anual 2'!K57:K58)</f>
        <v>0</v>
      </c>
      <c r="H40" s="48">
        <f>COUNTA('Monitoria Anual 2'!L57:L58)</f>
        <v>1</v>
      </c>
      <c r="I40" s="48">
        <f>COUNTA('Monitoria Anual 2'!M57:M58)</f>
        <v>0</v>
      </c>
      <c r="J40">
        <v>2</v>
      </c>
      <c r="L40" s="214">
        <v>2</v>
      </c>
    </row>
    <row r="41" spans="2:12">
      <c r="B41" s="46" t="s">
        <v>528</v>
      </c>
      <c r="C41" s="48">
        <f>COUNTA('Monitoria Anual 2'!B59:B65)</f>
        <v>7</v>
      </c>
      <c r="D41" s="48">
        <f>COUNTA('Monitoria Anual 2'!N59:N65)</f>
        <v>0</v>
      </c>
      <c r="E41" s="48">
        <f>COUNTA('Monitoria Anual 2'!I59:I65)</f>
        <v>0</v>
      </c>
      <c r="F41" s="48">
        <f>COUNTA('Monitoria Anual 2'!J59:J65)</f>
        <v>5</v>
      </c>
      <c r="G41" s="48">
        <f>COUNTA('Monitoria Anual 2'!K59:K65)</f>
        <v>1</v>
      </c>
      <c r="H41" s="48">
        <f>COUNTA('Monitoria Anual 2'!L59:L65)</f>
        <v>1</v>
      </c>
      <c r="I41" s="48">
        <f>COUNTA('Monitoria Anual 2'!M59:M65)</f>
        <v>0</v>
      </c>
      <c r="J41">
        <v>7</v>
      </c>
      <c r="K41">
        <v>1</v>
      </c>
      <c r="L41" s="214">
        <f>SUM(J41:K41)</f>
        <v>8</v>
      </c>
    </row>
    <row r="42" spans="2:12" ht="15.75" thickBot="1">
      <c r="B42" s="54" t="s">
        <v>529</v>
      </c>
      <c r="C42" s="49">
        <f>COUNTA('Monitoria Anual 2'!B66:B72)</f>
        <v>7</v>
      </c>
      <c r="D42" s="49">
        <f>COUNTA('Monitoria Anual 2'!N66:N72)</f>
        <v>4</v>
      </c>
      <c r="E42" s="49">
        <f>COUNTA('Monitoria Anual 2'!I66:I72)</f>
        <v>0</v>
      </c>
      <c r="F42" s="49">
        <f>COUNTA('Monitoria Anual 2'!J66:J72)</f>
        <v>2</v>
      </c>
      <c r="G42" s="49">
        <f>COUNTA('Monitoria Anual 2'!K66:K72)</f>
        <v>0</v>
      </c>
      <c r="H42" s="49">
        <f>COUNTA('Monitoria Anual 2'!L66:L72)</f>
        <v>3</v>
      </c>
      <c r="I42" s="49">
        <f>COUNTA('Monitoria Anual 2'!M66:M72)</f>
        <v>2</v>
      </c>
      <c r="J42">
        <v>2</v>
      </c>
      <c r="L42" s="214">
        <v>2</v>
      </c>
    </row>
    <row r="43" spans="2:12" ht="15.75" thickTop="1">
      <c r="C43">
        <f>SUM(C31:C42)</f>
        <v>62</v>
      </c>
      <c r="D43">
        <f t="shared" ref="D43:I43" si="1">SUM(D31:D42)</f>
        <v>12</v>
      </c>
      <c r="E43">
        <f t="shared" si="1"/>
        <v>0</v>
      </c>
      <c r="F43">
        <f t="shared" si="1"/>
        <v>30</v>
      </c>
      <c r="G43">
        <f t="shared" si="1"/>
        <v>3</v>
      </c>
      <c r="H43">
        <f t="shared" si="1"/>
        <v>20</v>
      </c>
      <c r="I43">
        <f t="shared" si="1"/>
        <v>9</v>
      </c>
      <c r="J43" s="75">
        <f>SUM(J31:J42)</f>
        <v>50</v>
      </c>
      <c r="L43" s="214">
        <f>SUM(L31:L42)</f>
        <v>54</v>
      </c>
    </row>
  </sheetData>
  <sheetProtection password="ECFE" sheet="1" objects="1" scenarios="1"/>
  <mergeCells count="7">
    <mergeCell ref="A3:P3"/>
    <mergeCell ref="B13:D13"/>
    <mergeCell ref="B23:D23"/>
    <mergeCell ref="B24:D24"/>
    <mergeCell ref="E12:F12"/>
    <mergeCell ref="E13:F13"/>
    <mergeCell ref="C5:P6"/>
  </mergeCells>
  <conditionalFormatting sqref="D31:I42">
    <cfRule type="cellIs" dxfId="82" priority="10" stopIfTrue="1" operator="equal">
      <formula>0</formula>
    </cfRule>
  </conditionalFormatting>
  <pageMargins left="0.511811024" right="0.511811024" top="0.78740157499999996" bottom="0.78740157499999996" header="0.31496062000000002" footer="0.31496062000000002"/>
  <pageSetup scale="95" orientation="portrait"/>
  <colBreaks count="1" manualBreakCount="1">
    <brk id="9" max="1048575" man="1"/>
  </colBreaks>
  <drawing r:id="rId1"/>
  <legacyDrawing r:id="rId2"/>
</worksheet>
</file>

<file path=xl/worksheets/sheet7.xml><?xml version="1.0" encoding="utf-8"?>
<worksheet xmlns="http://schemas.openxmlformats.org/spreadsheetml/2006/main" xmlns:r="http://schemas.openxmlformats.org/officeDocument/2006/relationships">
  <dimension ref="A1:BH115"/>
  <sheetViews>
    <sheetView showGridLines="0" zoomScale="90" zoomScaleNormal="90" workbookViewId="0">
      <selection activeCell="A4" sqref="A4:C4"/>
    </sheetView>
  </sheetViews>
  <sheetFormatPr defaultColWidth="8.85546875" defaultRowHeight="15"/>
  <cols>
    <col min="1" max="1" width="35.28515625" style="431" customWidth="1"/>
    <col min="2" max="2" width="38" style="431" customWidth="1"/>
    <col min="3" max="3" width="18.7109375" style="305" customWidth="1"/>
    <col min="4" max="4" width="12.28515625" style="305" customWidth="1"/>
    <col min="5" max="5" width="11.42578125" style="305" customWidth="1"/>
    <col min="6" max="6" width="21.28515625" style="305" customWidth="1"/>
    <col min="7" max="7" width="42.85546875" style="426" customWidth="1"/>
    <col min="8" max="8" width="20" style="305" customWidth="1"/>
    <col min="9" max="10" width="26.7109375" style="305" customWidth="1"/>
    <col min="11" max="11" width="25" style="305" customWidth="1"/>
    <col min="12" max="12" width="22.42578125" style="305" customWidth="1"/>
    <col min="13" max="13" width="16.42578125" style="305" customWidth="1"/>
    <col min="14" max="14" width="18.42578125" style="305" customWidth="1"/>
    <col min="15" max="15" width="97.42578125" style="425" customWidth="1"/>
    <col min="16" max="16" width="35.42578125" style="305" customWidth="1"/>
    <col min="17" max="17" width="40" style="305" customWidth="1"/>
    <col min="18" max="18" width="26.7109375" style="305" customWidth="1"/>
    <col min="19" max="19" width="71.140625" style="426" customWidth="1"/>
    <col min="20" max="21" width="28.85546875" style="305" customWidth="1"/>
    <col min="22" max="26" width="18.7109375" style="305" customWidth="1"/>
    <col min="27" max="27" width="22.7109375" style="305" customWidth="1"/>
    <col min="28" max="31" width="8.85546875" style="18"/>
    <col min="32" max="32" width="0" style="18" hidden="1" customWidth="1"/>
    <col min="33" max="16384" width="8.85546875" style="18"/>
  </cols>
  <sheetData>
    <row r="1" spans="1:32" s="16" customFormat="1">
      <c r="A1" s="689" t="s">
        <v>0</v>
      </c>
      <c r="B1" s="414"/>
      <c r="C1" s="328"/>
      <c r="D1" s="328"/>
      <c r="E1" s="328"/>
      <c r="F1" s="328"/>
      <c r="G1" s="415"/>
      <c r="H1" s="328"/>
      <c r="I1" s="328"/>
      <c r="J1" s="328"/>
      <c r="K1" s="328"/>
      <c r="L1" s="328"/>
      <c r="M1" s="328"/>
      <c r="N1" s="328"/>
      <c r="O1" s="416"/>
      <c r="P1" s="328"/>
      <c r="Q1" s="328"/>
      <c r="R1" s="328"/>
      <c r="S1" s="415"/>
      <c r="T1" s="328"/>
      <c r="U1" s="328"/>
      <c r="V1" s="328"/>
      <c r="W1" s="328"/>
      <c r="X1" s="328"/>
      <c r="Y1" s="328"/>
      <c r="Z1" s="328"/>
      <c r="AA1" s="328"/>
    </row>
    <row r="2" spans="1:32" s="421" customFormat="1" ht="26.25" customHeight="1" thickBot="1">
      <c r="A2" s="690" t="s">
        <v>83</v>
      </c>
      <c r="B2" s="417"/>
      <c r="C2" s="418"/>
      <c r="D2" s="418"/>
      <c r="E2" s="418"/>
      <c r="F2" s="418"/>
      <c r="G2" s="417"/>
      <c r="H2" s="418"/>
      <c r="I2" s="418"/>
      <c r="J2" s="418"/>
      <c r="K2" s="418"/>
      <c r="L2" s="418"/>
      <c r="M2" s="418"/>
      <c r="N2" s="419"/>
      <c r="O2" s="418"/>
      <c r="P2" s="418"/>
      <c r="Q2" s="418"/>
      <c r="R2" s="419"/>
      <c r="S2" s="420"/>
      <c r="T2" s="419"/>
      <c r="U2" s="419"/>
      <c r="V2" s="419"/>
      <c r="W2" s="419"/>
      <c r="X2" s="419"/>
      <c r="Y2" s="419"/>
      <c r="Z2" s="419"/>
      <c r="AA2" s="419"/>
    </row>
    <row r="3" spans="1:32" s="427" customFormat="1" ht="26.1" customHeight="1" thickTop="1" thickBot="1">
      <c r="A3" s="422" t="s">
        <v>1</v>
      </c>
      <c r="B3" s="422"/>
      <c r="C3" s="423"/>
      <c r="D3" s="302"/>
      <c r="E3" s="302"/>
      <c r="F3" s="302"/>
      <c r="G3" s="303"/>
      <c r="H3" s="302"/>
      <c r="I3" s="302"/>
      <c r="J3" s="302"/>
      <c r="K3" s="302"/>
      <c r="L3" s="302"/>
      <c r="M3" s="329"/>
      <c r="N3" s="424"/>
      <c r="O3" s="425"/>
      <c r="P3" s="424"/>
      <c r="Q3" s="424"/>
      <c r="R3" s="424"/>
      <c r="S3" s="426"/>
      <c r="T3" s="424"/>
      <c r="U3" s="424"/>
      <c r="V3" s="424"/>
      <c r="W3" s="424"/>
      <c r="X3" s="424"/>
      <c r="Y3" s="424"/>
      <c r="Z3" s="424"/>
      <c r="AA3" s="424"/>
    </row>
    <row r="4" spans="1:32" ht="72" customHeight="1" thickTop="1">
      <c r="A4" s="746" t="s">
        <v>84</v>
      </c>
      <c r="B4" s="746"/>
      <c r="C4" s="746"/>
    </row>
    <row r="5" spans="1:32" ht="30.75" thickBot="1">
      <c r="A5" s="422" t="s">
        <v>2</v>
      </c>
      <c r="B5" s="422"/>
      <c r="C5" s="423"/>
      <c r="D5" s="691" t="s">
        <v>1071</v>
      </c>
      <c r="E5" s="428"/>
      <c r="F5" s="428"/>
      <c r="G5" s="429"/>
      <c r="AF5" s="18" t="s">
        <v>73</v>
      </c>
    </row>
    <row r="6" spans="1:32" ht="15.75" thickTop="1">
      <c r="A6" s="430" t="s">
        <v>1070</v>
      </c>
      <c r="AF6" s="432" t="s">
        <v>74</v>
      </c>
    </row>
    <row r="7" spans="1:32" ht="15.75" thickBot="1">
      <c r="A7" s="433" t="s">
        <v>12</v>
      </c>
      <c r="B7" s="434"/>
      <c r="C7" s="435"/>
      <c r="D7" s="435"/>
      <c r="E7" s="435"/>
      <c r="F7" s="435"/>
      <c r="G7" s="436"/>
      <c r="H7" s="437"/>
      <c r="I7" s="740" t="s">
        <v>68</v>
      </c>
      <c r="J7" s="741"/>
      <c r="K7" s="741"/>
      <c r="L7" s="741"/>
      <c r="M7" s="741"/>
      <c r="N7" s="741"/>
      <c r="O7" s="741"/>
      <c r="P7" s="741"/>
      <c r="Q7" s="741"/>
      <c r="R7" s="742"/>
      <c r="S7" s="438"/>
      <c r="T7" s="743" t="s">
        <v>31</v>
      </c>
      <c r="U7" s="744"/>
      <c r="V7" s="744"/>
      <c r="W7" s="744"/>
      <c r="X7" s="744"/>
      <c r="Y7" s="744"/>
      <c r="Z7" s="744"/>
      <c r="AA7" s="745"/>
    </row>
    <row r="8" spans="1:32" s="441" customFormat="1" ht="46.5" thickTop="1" thickBot="1">
      <c r="A8" s="439" t="s">
        <v>4</v>
      </c>
      <c r="B8" s="439" t="s">
        <v>5</v>
      </c>
      <c r="C8" s="439" t="s">
        <v>6</v>
      </c>
      <c r="D8" s="439" t="s">
        <v>10</v>
      </c>
      <c r="E8" s="439" t="s">
        <v>11</v>
      </c>
      <c r="F8" s="439" t="s">
        <v>7</v>
      </c>
      <c r="G8" s="440" t="s">
        <v>9</v>
      </c>
      <c r="H8" s="439" t="s">
        <v>71</v>
      </c>
      <c r="I8" s="330" t="s">
        <v>13</v>
      </c>
      <c r="J8" s="331" t="s">
        <v>14</v>
      </c>
      <c r="K8" s="332" t="s">
        <v>15</v>
      </c>
      <c r="L8" s="333" t="s">
        <v>16</v>
      </c>
      <c r="M8" s="334" t="s">
        <v>17</v>
      </c>
      <c r="N8" s="335" t="s">
        <v>18</v>
      </c>
      <c r="O8" s="360" t="s">
        <v>19</v>
      </c>
      <c r="P8" s="336" t="s">
        <v>20</v>
      </c>
      <c r="Q8" s="336" t="s">
        <v>21</v>
      </c>
      <c r="R8" s="336" t="s">
        <v>22</v>
      </c>
      <c r="S8" s="356" t="s">
        <v>69</v>
      </c>
      <c r="T8" s="337" t="s">
        <v>23</v>
      </c>
      <c r="U8" s="338" t="s">
        <v>24</v>
      </c>
      <c r="V8" s="338" t="s">
        <v>25</v>
      </c>
      <c r="W8" s="338" t="s">
        <v>26</v>
      </c>
      <c r="X8" s="338" t="s">
        <v>27</v>
      </c>
      <c r="Y8" s="338" t="s">
        <v>28</v>
      </c>
      <c r="Z8" s="338" t="s">
        <v>29</v>
      </c>
      <c r="AA8" s="338" t="s">
        <v>30</v>
      </c>
    </row>
    <row r="9" spans="1:32" ht="273" customHeight="1" thickTop="1">
      <c r="A9" s="477" t="s">
        <v>1311</v>
      </c>
      <c r="B9" s="293" t="s">
        <v>1315</v>
      </c>
      <c r="C9" s="319" t="s">
        <v>1018</v>
      </c>
      <c r="D9" s="288">
        <v>40513</v>
      </c>
      <c r="E9" s="321" t="s">
        <v>539</v>
      </c>
      <c r="F9" s="326" t="s">
        <v>1297</v>
      </c>
      <c r="G9" s="304" t="s">
        <v>1081</v>
      </c>
      <c r="H9" s="320">
        <v>3000</v>
      </c>
      <c r="I9" s="319"/>
      <c r="J9" s="319"/>
      <c r="K9" s="319"/>
      <c r="L9" s="394" t="s">
        <v>70</v>
      </c>
      <c r="M9" s="319"/>
      <c r="N9" s="368"/>
      <c r="O9" s="387" t="s">
        <v>1085</v>
      </c>
      <c r="P9" s="326" t="s">
        <v>1077</v>
      </c>
      <c r="Q9" s="398"/>
      <c r="R9" s="326" t="s">
        <v>1079</v>
      </c>
      <c r="S9" s="355" t="s">
        <v>1078</v>
      </c>
      <c r="T9" s="358"/>
      <c r="U9" s="442"/>
      <c r="V9" s="442"/>
      <c r="W9" s="442"/>
      <c r="X9" s="365" t="s">
        <v>1080</v>
      </c>
      <c r="Y9" s="442"/>
      <c r="Z9" s="442"/>
      <c r="AA9" s="737" t="s">
        <v>1367</v>
      </c>
    </row>
    <row r="10" spans="1:32" s="410" customFormat="1" ht="381" customHeight="1">
      <c r="A10" s="409"/>
      <c r="B10" s="294" t="s">
        <v>98</v>
      </c>
      <c r="C10" s="285" t="s">
        <v>1296</v>
      </c>
      <c r="D10" s="400">
        <v>40513</v>
      </c>
      <c r="E10" s="317" t="s">
        <v>1294</v>
      </c>
      <c r="F10" s="285" t="s">
        <v>1295</v>
      </c>
      <c r="G10" s="397" t="s">
        <v>1283</v>
      </c>
      <c r="H10" s="402">
        <v>1000000</v>
      </c>
      <c r="I10" s="397"/>
      <c r="J10" s="397"/>
      <c r="K10" s="397" t="s">
        <v>70</v>
      </c>
      <c r="L10" s="395"/>
      <c r="M10" s="397"/>
      <c r="N10" s="397"/>
      <c r="O10" s="314" t="s">
        <v>1284</v>
      </c>
      <c r="P10" s="286" t="s">
        <v>544</v>
      </c>
      <c r="Q10" s="291" t="s">
        <v>1082</v>
      </c>
      <c r="R10" s="291" t="s">
        <v>1084</v>
      </c>
      <c r="S10" s="355" t="s">
        <v>1083</v>
      </c>
      <c r="T10" s="316"/>
      <c r="U10" s="316" t="s">
        <v>1285</v>
      </c>
      <c r="V10" s="316"/>
      <c r="W10" s="317">
        <v>42156</v>
      </c>
      <c r="X10" s="308" t="s">
        <v>1080</v>
      </c>
      <c r="Y10" s="316"/>
      <c r="Z10" s="316"/>
      <c r="AA10" s="738"/>
    </row>
    <row r="11" spans="1:32" s="410" customFormat="1" ht="308.25" customHeight="1" thickBot="1">
      <c r="A11" s="409"/>
      <c r="B11" s="294" t="s">
        <v>1086</v>
      </c>
      <c r="C11" s="292" t="s">
        <v>108</v>
      </c>
      <c r="D11" s="400">
        <v>40452</v>
      </c>
      <c r="E11" s="397" t="s">
        <v>552</v>
      </c>
      <c r="F11" s="291" t="s">
        <v>553</v>
      </c>
      <c r="G11" s="291" t="s">
        <v>1023</v>
      </c>
      <c r="H11" s="403">
        <v>10000</v>
      </c>
      <c r="I11" s="397"/>
      <c r="J11" s="397"/>
      <c r="K11" s="397"/>
      <c r="L11" s="404" t="s">
        <v>70</v>
      </c>
      <c r="M11" s="397"/>
      <c r="N11" s="397"/>
      <c r="O11" s="314" t="s">
        <v>1091</v>
      </c>
      <c r="P11" s="291" t="s">
        <v>1087</v>
      </c>
      <c r="Q11" s="291" t="s">
        <v>1088</v>
      </c>
      <c r="R11" s="291" t="s">
        <v>1089</v>
      </c>
      <c r="S11" s="355" t="s">
        <v>1090</v>
      </c>
      <c r="T11" s="308"/>
      <c r="U11" s="316"/>
      <c r="V11" s="316"/>
      <c r="W11" s="316"/>
      <c r="X11" s="316"/>
      <c r="Y11" s="316"/>
      <c r="Z11" s="316"/>
      <c r="AA11" s="738"/>
    </row>
    <row r="12" spans="1:32" ht="150" customHeight="1" thickTop="1">
      <c r="A12" s="409"/>
      <c r="B12" s="294" t="s">
        <v>1054</v>
      </c>
      <c r="C12" s="367" t="s">
        <v>564</v>
      </c>
      <c r="D12" s="288">
        <v>40179</v>
      </c>
      <c r="E12" s="288" t="s">
        <v>1298</v>
      </c>
      <c r="F12" s="319" t="s">
        <v>562</v>
      </c>
      <c r="G12" s="397" t="s">
        <v>1019</v>
      </c>
      <c r="H12" s="361">
        <v>4000</v>
      </c>
      <c r="I12" s="319"/>
      <c r="J12" s="319"/>
      <c r="K12" s="319" t="s">
        <v>70</v>
      </c>
      <c r="L12" s="394"/>
      <c r="M12" s="319"/>
      <c r="N12" s="368"/>
      <c r="O12" s="314" t="s">
        <v>1093</v>
      </c>
      <c r="P12" s="319"/>
      <c r="Q12" s="326" t="s">
        <v>1095</v>
      </c>
      <c r="R12" s="326" t="s">
        <v>1094</v>
      </c>
      <c r="S12" s="355" t="s">
        <v>1092</v>
      </c>
      <c r="T12" s="144"/>
      <c r="U12" s="144"/>
      <c r="V12" s="144"/>
      <c r="W12" s="478">
        <v>42156</v>
      </c>
      <c r="X12" s="144"/>
      <c r="Y12" s="144"/>
      <c r="Z12" s="144"/>
      <c r="AA12" s="738"/>
    </row>
    <row r="13" spans="1:32" s="410" customFormat="1" ht="217.5" customHeight="1" thickBot="1">
      <c r="A13" s="409"/>
      <c r="B13" s="294" t="s">
        <v>1055</v>
      </c>
      <c r="C13" s="291" t="s">
        <v>857</v>
      </c>
      <c r="D13" s="400">
        <v>40148</v>
      </c>
      <c r="E13" s="397" t="s">
        <v>571</v>
      </c>
      <c r="F13" s="285" t="s">
        <v>562</v>
      </c>
      <c r="G13" s="397" t="s">
        <v>1096</v>
      </c>
      <c r="H13" s="397" t="s">
        <v>122</v>
      </c>
      <c r="I13" s="397"/>
      <c r="J13" s="397"/>
      <c r="K13" s="397"/>
      <c r="L13" s="404" t="s">
        <v>70</v>
      </c>
      <c r="M13" s="397"/>
      <c r="N13" s="397"/>
      <c r="O13" s="314" t="s">
        <v>1097</v>
      </c>
      <c r="P13" s="397" t="s">
        <v>569</v>
      </c>
      <c r="Q13" s="397"/>
      <c r="R13" s="291" t="s">
        <v>1098</v>
      </c>
      <c r="S13" s="354" t="s">
        <v>1099</v>
      </c>
      <c r="T13" s="406"/>
      <c r="U13" s="316"/>
      <c r="V13" s="316"/>
      <c r="W13" s="316"/>
      <c r="X13" s="308"/>
      <c r="Y13" s="316"/>
      <c r="Z13" s="316"/>
      <c r="AA13" s="738"/>
    </row>
    <row r="14" spans="1:32" s="410" customFormat="1" ht="235.5" customHeight="1" thickTop="1">
      <c r="A14" s="409"/>
      <c r="B14" s="294" t="s">
        <v>1056</v>
      </c>
      <c r="C14" s="285" t="s">
        <v>1291</v>
      </c>
      <c r="D14" s="400">
        <v>40179</v>
      </c>
      <c r="E14" s="292" t="s">
        <v>552</v>
      </c>
      <c r="F14" s="397" t="s">
        <v>578</v>
      </c>
      <c r="G14" s="397" t="s">
        <v>1024</v>
      </c>
      <c r="H14" s="407" t="s">
        <v>151</v>
      </c>
      <c r="I14" s="397"/>
      <c r="J14" s="397"/>
      <c r="K14" s="397"/>
      <c r="L14" s="395" t="s">
        <v>70</v>
      </c>
      <c r="M14" s="397"/>
      <c r="N14" s="397"/>
      <c r="O14" s="314" t="s">
        <v>1100</v>
      </c>
      <c r="P14" s="291" t="s">
        <v>1101</v>
      </c>
      <c r="Q14" s="314" t="s">
        <v>1103</v>
      </c>
      <c r="R14" s="291" t="s">
        <v>1102</v>
      </c>
      <c r="S14" s="408"/>
      <c r="T14" s="316"/>
      <c r="U14" s="481" t="s">
        <v>1290</v>
      </c>
      <c r="V14" s="316"/>
      <c r="W14" s="316"/>
      <c r="X14" s="316"/>
      <c r="Y14" s="316"/>
      <c r="Z14" s="316"/>
      <c r="AA14" s="738"/>
    </row>
    <row r="15" spans="1:32" s="410" customFormat="1" ht="184.5" customHeight="1">
      <c r="A15" s="409"/>
      <c r="B15" s="294" t="s">
        <v>1057</v>
      </c>
      <c r="C15" s="285" t="s">
        <v>1293</v>
      </c>
      <c r="D15" s="400">
        <v>40179</v>
      </c>
      <c r="E15" s="292" t="s">
        <v>552</v>
      </c>
      <c r="F15" s="292" t="s">
        <v>105</v>
      </c>
      <c r="G15" s="395" t="s">
        <v>1104</v>
      </c>
      <c r="H15" s="407" t="s">
        <v>151</v>
      </c>
      <c r="I15" s="397"/>
      <c r="J15" s="397"/>
      <c r="K15" s="397"/>
      <c r="L15" s="395" t="s">
        <v>70</v>
      </c>
      <c r="M15" s="397"/>
      <c r="N15" s="397"/>
      <c r="O15" s="314" t="s">
        <v>1105</v>
      </c>
      <c r="P15" s="291" t="s">
        <v>1107</v>
      </c>
      <c r="Q15" s="291" t="s">
        <v>1072</v>
      </c>
      <c r="R15" s="291" t="s">
        <v>1106</v>
      </c>
      <c r="S15" s="316"/>
      <c r="T15" s="316"/>
      <c r="U15" s="480" t="s">
        <v>1292</v>
      </c>
      <c r="V15" s="316"/>
      <c r="W15" s="316"/>
      <c r="X15" s="316"/>
      <c r="Y15" s="316"/>
      <c r="Z15" s="316"/>
      <c r="AA15" s="738"/>
    </row>
    <row r="16" spans="1:32" ht="149.25" customHeight="1">
      <c r="A16" s="409"/>
      <c r="B16" s="294" t="s">
        <v>1058</v>
      </c>
      <c r="C16" s="289" t="s">
        <v>162</v>
      </c>
      <c r="D16" s="297">
        <v>40391</v>
      </c>
      <c r="E16" s="367" t="s">
        <v>552</v>
      </c>
      <c r="F16" s="367" t="s">
        <v>105</v>
      </c>
      <c r="G16" s="285" t="s">
        <v>1108</v>
      </c>
      <c r="H16" s="289" t="s">
        <v>164</v>
      </c>
      <c r="I16" s="319"/>
      <c r="J16" s="319"/>
      <c r="K16" s="319"/>
      <c r="L16" s="394" t="s">
        <v>70</v>
      </c>
      <c r="M16" s="319"/>
      <c r="N16" s="368"/>
      <c r="O16" s="301" t="s">
        <v>1111</v>
      </c>
      <c r="P16" s="301" t="s">
        <v>1109</v>
      </c>
      <c r="Q16" s="367" t="s">
        <v>1110</v>
      </c>
      <c r="R16" s="299" t="s">
        <v>1112</v>
      </c>
      <c r="S16" s="357"/>
      <c r="T16" s="144"/>
      <c r="U16" s="144"/>
      <c r="V16" s="144"/>
      <c r="W16" s="144"/>
      <c r="X16" s="144"/>
      <c r="Y16" s="144"/>
      <c r="Z16" s="144"/>
      <c r="AA16" s="738"/>
    </row>
    <row r="17" spans="1:27" s="410" customFormat="1" ht="146.25" customHeight="1">
      <c r="A17" s="409"/>
      <c r="B17" s="296" t="s">
        <v>1059</v>
      </c>
      <c r="C17" s="396" t="s">
        <v>822</v>
      </c>
      <c r="D17" s="411">
        <v>41518</v>
      </c>
      <c r="E17" s="396" t="s">
        <v>972</v>
      </c>
      <c r="F17" s="412" t="s">
        <v>823</v>
      </c>
      <c r="G17" s="347" t="s">
        <v>1113</v>
      </c>
      <c r="H17" s="413">
        <v>10000</v>
      </c>
      <c r="I17" s="397"/>
      <c r="J17" s="397"/>
      <c r="K17" s="397"/>
      <c r="L17" s="397" t="s">
        <v>70</v>
      </c>
      <c r="M17" s="397"/>
      <c r="N17" s="397"/>
      <c r="O17" s="301" t="s">
        <v>1114</v>
      </c>
      <c r="P17" s="308" t="s">
        <v>1115</v>
      </c>
      <c r="Q17" s="388" t="s">
        <v>1393</v>
      </c>
      <c r="R17" s="316"/>
      <c r="S17" s="406"/>
      <c r="T17" s="316"/>
      <c r="U17" s="316"/>
      <c r="V17" s="316"/>
      <c r="W17" s="316"/>
      <c r="X17" s="316"/>
      <c r="Y17" s="316"/>
      <c r="Z17" s="316"/>
      <c r="AA17" s="739"/>
    </row>
    <row r="18" spans="1:27" ht="172.5" customHeight="1" thickBot="1">
      <c r="A18" s="747" t="s">
        <v>1369</v>
      </c>
      <c r="B18" s="295" t="s">
        <v>1020</v>
      </c>
      <c r="C18" s="299" t="s">
        <v>589</v>
      </c>
      <c r="D18" s="297">
        <v>40391</v>
      </c>
      <c r="E18" s="322">
        <v>42156</v>
      </c>
      <c r="F18" s="367" t="s">
        <v>593</v>
      </c>
      <c r="G18" s="292" t="s">
        <v>865</v>
      </c>
      <c r="H18" s="367" t="s">
        <v>122</v>
      </c>
      <c r="I18" s="319"/>
      <c r="J18" s="394" t="s">
        <v>70</v>
      </c>
      <c r="K18" s="319"/>
      <c r="L18" s="319"/>
      <c r="M18" s="319"/>
      <c r="N18" s="464" t="s">
        <v>1073</v>
      </c>
      <c r="O18" s="301" t="s">
        <v>1116</v>
      </c>
      <c r="P18" s="367"/>
      <c r="Q18" s="301" t="s">
        <v>1191</v>
      </c>
      <c r="R18" s="367" t="s">
        <v>1117</v>
      </c>
      <c r="S18" s="354"/>
      <c r="T18" s="144"/>
      <c r="U18" s="144"/>
      <c r="V18" s="144"/>
      <c r="W18" s="144"/>
      <c r="X18" s="144"/>
      <c r="Y18" s="144"/>
      <c r="Z18" s="144"/>
      <c r="AA18" s="750" t="s">
        <v>1368</v>
      </c>
    </row>
    <row r="19" spans="1:27" ht="210.75" thickTop="1">
      <c r="A19" s="748"/>
      <c r="B19" s="295" t="s">
        <v>1021</v>
      </c>
      <c r="C19" s="299" t="s">
        <v>960</v>
      </c>
      <c r="D19" s="297">
        <v>40422</v>
      </c>
      <c r="E19" s="322">
        <v>41974</v>
      </c>
      <c r="F19" s="367" t="s">
        <v>593</v>
      </c>
      <c r="G19" s="292" t="s">
        <v>869</v>
      </c>
      <c r="H19" s="323">
        <v>50000</v>
      </c>
      <c r="I19" s="319"/>
      <c r="J19" s="394" t="s">
        <v>70</v>
      </c>
      <c r="K19" s="319"/>
      <c r="L19" s="319"/>
      <c r="M19" s="319"/>
      <c r="N19" s="399" t="s">
        <v>74</v>
      </c>
      <c r="O19" s="301" t="s">
        <v>1118</v>
      </c>
      <c r="P19" s="367"/>
      <c r="Q19" s="367" t="s">
        <v>1190</v>
      </c>
      <c r="R19" s="367" t="s">
        <v>1119</v>
      </c>
      <c r="S19" s="354" t="s">
        <v>1189</v>
      </c>
      <c r="T19" s="144"/>
      <c r="U19" s="144"/>
      <c r="V19" s="144"/>
      <c r="W19" s="144"/>
      <c r="X19" s="144"/>
      <c r="Y19" s="144"/>
      <c r="Z19" s="144"/>
      <c r="AA19" s="751"/>
    </row>
    <row r="20" spans="1:27" s="410" customFormat="1" ht="364.5" customHeight="1">
      <c r="A20" s="748"/>
      <c r="B20" s="298" t="s">
        <v>182</v>
      </c>
      <c r="C20" s="285" t="s">
        <v>601</v>
      </c>
      <c r="D20" s="317">
        <v>40391</v>
      </c>
      <c r="E20" s="317" t="s">
        <v>1299</v>
      </c>
      <c r="F20" s="292" t="s">
        <v>605</v>
      </c>
      <c r="G20" s="285" t="s">
        <v>1286</v>
      </c>
      <c r="H20" s="292" t="s">
        <v>122</v>
      </c>
      <c r="I20" s="397"/>
      <c r="J20" s="395" t="s">
        <v>32</v>
      </c>
      <c r="K20" s="397"/>
      <c r="L20" s="395"/>
      <c r="M20" s="397"/>
      <c r="N20" s="397"/>
      <c r="O20" s="301" t="s">
        <v>1120</v>
      </c>
      <c r="P20" s="292"/>
      <c r="Q20" s="292" t="s">
        <v>1122</v>
      </c>
      <c r="R20" s="292" t="s">
        <v>1121</v>
      </c>
      <c r="S20" s="316"/>
      <c r="T20" s="316"/>
      <c r="U20" s="316"/>
      <c r="V20" s="316"/>
      <c r="W20" s="479">
        <v>42156</v>
      </c>
      <c r="X20" s="316"/>
      <c r="Y20" s="316"/>
      <c r="Z20" s="316"/>
      <c r="AA20" s="751"/>
    </row>
    <row r="21" spans="1:27" ht="115.5" customHeight="1">
      <c r="A21" s="748"/>
      <c r="B21" s="298" t="s">
        <v>186</v>
      </c>
      <c r="C21" s="299" t="s">
        <v>606</v>
      </c>
      <c r="D21" s="297">
        <v>40391</v>
      </c>
      <c r="E21" s="322">
        <v>40513</v>
      </c>
      <c r="F21" s="299" t="s">
        <v>120</v>
      </c>
      <c r="G21" s="292" t="s">
        <v>1341</v>
      </c>
      <c r="H21" s="367" t="s">
        <v>122</v>
      </c>
      <c r="I21" s="319"/>
      <c r="J21" s="319"/>
      <c r="K21" s="319"/>
      <c r="L21" s="319"/>
      <c r="M21" s="319" t="s">
        <v>32</v>
      </c>
      <c r="N21" s="368"/>
      <c r="O21" s="341" t="s">
        <v>607</v>
      </c>
      <c r="P21" s="144"/>
      <c r="Q21" s="144"/>
      <c r="R21" s="316" t="s">
        <v>1124</v>
      </c>
      <c r="S21" s="354" t="s">
        <v>1123</v>
      </c>
      <c r="T21" s="144"/>
      <c r="U21" s="144"/>
      <c r="V21" s="144"/>
      <c r="W21" s="144"/>
      <c r="X21" s="144"/>
      <c r="Y21" s="144"/>
      <c r="Z21" s="144"/>
      <c r="AA21" s="751"/>
    </row>
    <row r="22" spans="1:27" ht="159" customHeight="1">
      <c r="A22" s="748"/>
      <c r="B22" s="298" t="s">
        <v>192</v>
      </c>
      <c r="C22" s="299" t="s">
        <v>193</v>
      </c>
      <c r="D22" s="297">
        <v>40391</v>
      </c>
      <c r="E22" s="322">
        <v>40544</v>
      </c>
      <c r="F22" s="299" t="s">
        <v>120</v>
      </c>
      <c r="G22" s="292" t="s">
        <v>1342</v>
      </c>
      <c r="H22" s="323">
        <v>50000</v>
      </c>
      <c r="I22" s="319"/>
      <c r="J22" s="319"/>
      <c r="K22" s="319"/>
      <c r="L22" s="319"/>
      <c r="M22" s="319" t="s">
        <v>32</v>
      </c>
      <c r="N22" s="368"/>
      <c r="O22" s="341" t="s">
        <v>607</v>
      </c>
      <c r="P22" s="144"/>
      <c r="Q22" s="144"/>
      <c r="R22" s="144"/>
      <c r="S22" s="316"/>
      <c r="T22" s="144"/>
      <c r="U22" s="144"/>
      <c r="V22" s="144"/>
      <c r="W22" s="144"/>
      <c r="X22" s="144"/>
      <c r="Y22" s="144"/>
      <c r="Z22" s="144"/>
      <c r="AA22" s="751"/>
    </row>
    <row r="23" spans="1:27" ht="257.25" customHeight="1">
      <c r="A23" s="748"/>
      <c r="B23" s="300" t="s">
        <v>199</v>
      </c>
      <c r="C23" s="367" t="s">
        <v>836</v>
      </c>
      <c r="D23" s="297">
        <v>40391</v>
      </c>
      <c r="E23" s="322">
        <v>42156</v>
      </c>
      <c r="F23" s="367" t="s">
        <v>613</v>
      </c>
      <c r="G23" s="292" t="s">
        <v>1025</v>
      </c>
      <c r="H23" s="320">
        <v>200000</v>
      </c>
      <c r="I23" s="319"/>
      <c r="J23" s="319"/>
      <c r="K23" s="394" t="s">
        <v>70</v>
      </c>
      <c r="L23" s="319"/>
      <c r="M23" s="319"/>
      <c r="N23" s="368"/>
      <c r="O23" s="301" t="s">
        <v>1125</v>
      </c>
      <c r="P23" s="324"/>
      <c r="Q23" s="299" t="s">
        <v>1067</v>
      </c>
      <c r="R23" s="367" t="s">
        <v>611</v>
      </c>
      <c r="S23" s="354" t="s">
        <v>1126</v>
      </c>
      <c r="T23" s="144"/>
      <c r="U23" s="144"/>
      <c r="V23" s="144"/>
      <c r="W23" s="144"/>
      <c r="X23" s="144"/>
      <c r="Y23" s="144"/>
      <c r="Z23" s="144"/>
      <c r="AA23" s="751"/>
    </row>
    <row r="24" spans="1:27" s="410" customFormat="1" ht="293.25" customHeight="1">
      <c r="A24" s="748"/>
      <c r="B24" s="300" t="s">
        <v>1022</v>
      </c>
      <c r="C24" s="285" t="s">
        <v>200</v>
      </c>
      <c r="D24" s="317">
        <v>40391</v>
      </c>
      <c r="E24" s="317" t="s">
        <v>1298</v>
      </c>
      <c r="F24" s="458" t="s">
        <v>1300</v>
      </c>
      <c r="G24" s="327" t="s">
        <v>1343</v>
      </c>
      <c r="H24" s="403">
        <v>400000</v>
      </c>
      <c r="I24" s="397"/>
      <c r="J24" s="395" t="s">
        <v>70</v>
      </c>
      <c r="K24" s="397"/>
      <c r="L24" s="397"/>
      <c r="M24" s="397"/>
      <c r="N24" s="397"/>
      <c r="O24" s="301" t="s">
        <v>1128</v>
      </c>
      <c r="P24" s="292"/>
      <c r="Q24" s="458"/>
      <c r="R24" s="285" t="s">
        <v>1127</v>
      </c>
      <c r="S24" s="316"/>
      <c r="T24" s="316"/>
      <c r="U24" s="316"/>
      <c r="V24" s="316"/>
      <c r="W24" s="478">
        <v>41974</v>
      </c>
      <c r="X24" s="480" t="s">
        <v>1287</v>
      </c>
      <c r="Y24" s="316"/>
      <c r="Z24" s="316"/>
      <c r="AA24" s="751"/>
    </row>
    <row r="25" spans="1:27" ht="178.5" customHeight="1">
      <c r="A25" s="748"/>
      <c r="B25" s="310" t="s">
        <v>1129</v>
      </c>
      <c r="C25" s="324" t="s">
        <v>1301</v>
      </c>
      <c r="D25" s="297">
        <v>41456</v>
      </c>
      <c r="E25" s="297" t="s">
        <v>1302</v>
      </c>
      <c r="F25" s="367" t="s">
        <v>1288</v>
      </c>
      <c r="G25" s="292" t="s">
        <v>1344</v>
      </c>
      <c r="H25" s="319" t="s">
        <v>122</v>
      </c>
      <c r="I25" s="319"/>
      <c r="J25" s="394" t="s">
        <v>70</v>
      </c>
      <c r="K25" s="319"/>
      <c r="L25" s="319"/>
      <c r="M25" s="319"/>
      <c r="N25" s="368"/>
      <c r="O25" s="301" t="s">
        <v>1132</v>
      </c>
      <c r="P25" s="367"/>
      <c r="Q25" s="527" t="s">
        <v>1395</v>
      </c>
      <c r="R25" s="299" t="s">
        <v>1130</v>
      </c>
      <c r="S25" s="354" t="s">
        <v>1394</v>
      </c>
      <c r="T25" s="144"/>
      <c r="U25" s="316" t="s">
        <v>1131</v>
      </c>
      <c r="V25" s="144"/>
      <c r="W25" s="531">
        <v>41852</v>
      </c>
      <c r="X25" s="144"/>
      <c r="Y25" s="144"/>
      <c r="Z25" s="144"/>
      <c r="AA25" s="751"/>
    </row>
    <row r="26" spans="1:27" ht="170.25" customHeight="1">
      <c r="A26" s="748"/>
      <c r="B26" s="372" t="s">
        <v>1133</v>
      </c>
      <c r="C26" s="367" t="s">
        <v>633</v>
      </c>
      <c r="D26" s="297">
        <v>40391</v>
      </c>
      <c r="E26" s="322">
        <v>42156</v>
      </c>
      <c r="F26" s="299" t="s">
        <v>96</v>
      </c>
      <c r="G26" s="292" t="s">
        <v>1345</v>
      </c>
      <c r="H26" s="320">
        <v>3000000</v>
      </c>
      <c r="I26" s="319"/>
      <c r="J26" s="319"/>
      <c r="K26" s="319"/>
      <c r="L26" s="394" t="s">
        <v>70</v>
      </c>
      <c r="M26" s="319"/>
      <c r="N26" s="368"/>
      <c r="O26" s="301" t="s">
        <v>1135</v>
      </c>
      <c r="P26" s="299" t="s">
        <v>1134</v>
      </c>
      <c r="Q26" s="299" t="s">
        <v>1137</v>
      </c>
      <c r="R26" s="299" t="s">
        <v>1136</v>
      </c>
      <c r="S26" s="316"/>
      <c r="T26" s="144"/>
      <c r="U26" s="144"/>
      <c r="V26" s="144"/>
      <c r="W26" s="144"/>
      <c r="X26" s="144"/>
      <c r="Y26" s="144"/>
      <c r="Z26" s="144"/>
      <c r="AA26" s="751"/>
    </row>
    <row r="27" spans="1:27" ht="112.5" customHeight="1">
      <c r="A27" s="748"/>
      <c r="B27" s="301" t="s">
        <v>1303</v>
      </c>
      <c r="C27" s="367" t="s">
        <v>639</v>
      </c>
      <c r="D27" s="297">
        <v>41426</v>
      </c>
      <c r="E27" s="297" t="s">
        <v>1304</v>
      </c>
      <c r="F27" s="367" t="s">
        <v>882</v>
      </c>
      <c r="G27" s="285" t="s">
        <v>1138</v>
      </c>
      <c r="H27" s="319" t="s">
        <v>233</v>
      </c>
      <c r="I27" s="319"/>
      <c r="J27" s="319"/>
      <c r="K27" s="319"/>
      <c r="L27" s="319" t="s">
        <v>70</v>
      </c>
      <c r="M27" s="319"/>
      <c r="N27" s="368"/>
      <c r="O27" s="301" t="s">
        <v>1141</v>
      </c>
      <c r="P27" s="367"/>
      <c r="Q27" s="469" t="s">
        <v>1139</v>
      </c>
      <c r="R27" s="299" t="s">
        <v>1140</v>
      </c>
      <c r="S27" s="354" t="s">
        <v>1142</v>
      </c>
      <c r="T27" s="316" t="s">
        <v>1289</v>
      </c>
      <c r="U27" s="144"/>
      <c r="V27" s="144"/>
      <c r="W27" s="478">
        <v>42156</v>
      </c>
      <c r="X27" s="144"/>
      <c r="Y27" s="144"/>
      <c r="Z27" s="144"/>
      <c r="AA27" s="751"/>
    </row>
    <row r="28" spans="1:27" s="444" customFormat="1" ht="335.25" customHeight="1">
      <c r="A28" s="749"/>
      <c r="B28" s="342" t="s">
        <v>1305</v>
      </c>
      <c r="C28" s="287" t="s">
        <v>811</v>
      </c>
      <c r="D28" s="343">
        <v>41609</v>
      </c>
      <c r="E28" s="297" t="s">
        <v>1304</v>
      </c>
      <c r="F28" s="344" t="s">
        <v>672</v>
      </c>
      <c r="G28" s="354" t="s">
        <v>1145</v>
      </c>
      <c r="H28" s="345">
        <v>40000</v>
      </c>
      <c r="I28" s="326"/>
      <c r="J28" s="326"/>
      <c r="K28" s="326" t="s">
        <v>70</v>
      </c>
      <c r="L28" s="326"/>
      <c r="M28" s="326"/>
      <c r="N28" s="346"/>
      <c r="O28" s="677" t="s">
        <v>1606</v>
      </c>
      <c r="P28" s="324"/>
      <c r="Q28" s="469" t="s">
        <v>1144</v>
      </c>
      <c r="R28" s="299" t="s">
        <v>1143</v>
      </c>
      <c r="S28" s="388" t="s">
        <v>1397</v>
      </c>
      <c r="T28" s="354" t="s">
        <v>1398</v>
      </c>
      <c r="U28" s="443"/>
      <c r="V28" s="443"/>
      <c r="W28" s="285" t="s">
        <v>1074</v>
      </c>
      <c r="X28" s="443"/>
      <c r="Y28" s="443"/>
      <c r="Z28" s="443"/>
      <c r="AA28" s="752"/>
    </row>
    <row r="29" spans="1:27" s="410" customFormat="1" ht="204.75" customHeight="1">
      <c r="A29" s="750" t="s">
        <v>1370</v>
      </c>
      <c r="B29" s="311" t="s">
        <v>238</v>
      </c>
      <c r="C29" s="285" t="s">
        <v>1075</v>
      </c>
      <c r="D29" s="401">
        <v>41426</v>
      </c>
      <c r="E29" s="317" t="s">
        <v>1306</v>
      </c>
      <c r="F29" s="285" t="s">
        <v>241</v>
      </c>
      <c r="G29" s="292" t="s">
        <v>1032</v>
      </c>
      <c r="H29" s="403">
        <v>3000</v>
      </c>
      <c r="I29" s="397"/>
      <c r="J29" s="395" t="s">
        <v>70</v>
      </c>
      <c r="K29" s="397"/>
      <c r="L29" s="397"/>
      <c r="M29" s="397"/>
      <c r="N29" s="397"/>
      <c r="O29" s="301" t="s">
        <v>1279</v>
      </c>
      <c r="P29" s="292"/>
      <c r="Q29" s="292" t="s">
        <v>1146</v>
      </c>
      <c r="R29" s="292" t="s">
        <v>644</v>
      </c>
      <c r="S29" s="354" t="s">
        <v>1147</v>
      </c>
      <c r="T29" s="316"/>
      <c r="U29" s="388"/>
      <c r="V29" s="316"/>
      <c r="W29" s="478">
        <v>41821</v>
      </c>
      <c r="X29" s="316"/>
      <c r="Y29" s="316"/>
      <c r="Z29" s="316"/>
      <c r="AA29" s="750" t="s">
        <v>1371</v>
      </c>
    </row>
    <row r="30" spans="1:27" s="410" customFormat="1" ht="222" customHeight="1">
      <c r="A30" s="751"/>
      <c r="B30" s="312" t="s">
        <v>1026</v>
      </c>
      <c r="C30" s="291" t="s">
        <v>887</v>
      </c>
      <c r="D30" s="459">
        <v>41518</v>
      </c>
      <c r="E30" s="400" t="s">
        <v>1304</v>
      </c>
      <c r="F30" s="397" t="s">
        <v>652</v>
      </c>
      <c r="G30" s="397" t="s">
        <v>888</v>
      </c>
      <c r="H30" s="397" t="s">
        <v>122</v>
      </c>
      <c r="I30" s="397"/>
      <c r="J30" s="395" t="s">
        <v>70</v>
      </c>
      <c r="K30" s="397"/>
      <c r="L30" s="397"/>
      <c r="M30" s="397"/>
      <c r="N30" s="397"/>
      <c r="O30" s="291" t="s">
        <v>1148</v>
      </c>
      <c r="P30" s="397"/>
      <c r="Q30" s="291" t="s">
        <v>1149</v>
      </c>
      <c r="R30" s="397" t="s">
        <v>1151</v>
      </c>
      <c r="S30" s="355" t="s">
        <v>1150</v>
      </c>
      <c r="T30" s="316"/>
      <c r="U30" s="316"/>
      <c r="V30" s="316"/>
      <c r="W30" s="478">
        <v>41821</v>
      </c>
      <c r="X30" s="316"/>
      <c r="Y30" s="316"/>
      <c r="Z30" s="316"/>
      <c r="AA30" s="751"/>
    </row>
    <row r="31" spans="1:27" s="410" customFormat="1" ht="163.5" customHeight="1">
      <c r="A31" s="752"/>
      <c r="B31" s="296" t="s">
        <v>1152</v>
      </c>
      <c r="C31" s="292" t="s">
        <v>816</v>
      </c>
      <c r="D31" s="401">
        <v>41518</v>
      </c>
      <c r="E31" s="317" t="s">
        <v>1304</v>
      </c>
      <c r="F31" s="285" t="s">
        <v>817</v>
      </c>
      <c r="G31" s="362" t="s">
        <v>1046</v>
      </c>
      <c r="H31" s="397" t="s">
        <v>122</v>
      </c>
      <c r="I31" s="397"/>
      <c r="J31" s="395" t="s">
        <v>70</v>
      </c>
      <c r="K31" s="397"/>
      <c r="L31" s="397"/>
      <c r="M31" s="397"/>
      <c r="N31" s="397"/>
      <c r="O31" s="314" t="s">
        <v>1153</v>
      </c>
      <c r="P31" s="397"/>
      <c r="Q31" s="291" t="s">
        <v>1154</v>
      </c>
      <c r="R31" s="397" t="s">
        <v>1155</v>
      </c>
      <c r="S31" s="355" t="s">
        <v>1396</v>
      </c>
      <c r="T31" s="316"/>
      <c r="U31" s="388"/>
      <c r="V31" s="316"/>
      <c r="W31" s="458"/>
      <c r="X31" s="316"/>
      <c r="Y31" s="316"/>
      <c r="Z31" s="316"/>
      <c r="AA31" s="752"/>
    </row>
    <row r="32" spans="1:27" s="410" customFormat="1" ht="153.75" customHeight="1">
      <c r="A32" s="339" t="s">
        <v>1372</v>
      </c>
      <c r="B32" s="300" t="s">
        <v>1027</v>
      </c>
      <c r="C32" s="285" t="s">
        <v>255</v>
      </c>
      <c r="D32" s="316"/>
      <c r="E32" s="401">
        <v>42156</v>
      </c>
      <c r="F32" s="285" t="s">
        <v>256</v>
      </c>
      <c r="G32" s="395" t="s">
        <v>1337</v>
      </c>
      <c r="H32" s="460">
        <v>250000</v>
      </c>
      <c r="I32" s="397"/>
      <c r="J32" s="395" t="s">
        <v>70</v>
      </c>
      <c r="K32" s="397"/>
      <c r="L32" s="397"/>
      <c r="M32" s="397"/>
      <c r="N32" s="397"/>
      <c r="O32" s="314" t="s">
        <v>1318</v>
      </c>
      <c r="P32" s="397"/>
      <c r="Q32" s="525" t="s">
        <v>1156</v>
      </c>
      <c r="R32" s="291" t="s">
        <v>652</v>
      </c>
      <c r="S32" s="355" t="s">
        <v>1158</v>
      </c>
      <c r="T32" s="316"/>
      <c r="U32" s="316"/>
      <c r="V32" s="316"/>
      <c r="W32" s="316"/>
      <c r="X32" s="316"/>
      <c r="Y32" s="316"/>
      <c r="Z32" s="316"/>
      <c r="AA32" s="750" t="s">
        <v>1373</v>
      </c>
    </row>
    <row r="33" spans="1:60" ht="279" customHeight="1">
      <c r="A33" s="409"/>
      <c r="B33" s="300" t="s">
        <v>1028</v>
      </c>
      <c r="C33" s="299" t="s">
        <v>255</v>
      </c>
      <c r="D33" s="144"/>
      <c r="E33" s="322">
        <v>42156</v>
      </c>
      <c r="F33" s="299" t="s">
        <v>658</v>
      </c>
      <c r="G33" s="363" t="s">
        <v>1159</v>
      </c>
      <c r="H33" s="323">
        <v>250000</v>
      </c>
      <c r="I33" s="319"/>
      <c r="J33" s="319"/>
      <c r="K33" s="319"/>
      <c r="L33" s="394" t="s">
        <v>70</v>
      </c>
      <c r="M33" s="319"/>
      <c r="N33" s="368"/>
      <c r="O33" s="314" t="s">
        <v>1319</v>
      </c>
      <c r="P33" s="314" t="s">
        <v>1613</v>
      </c>
      <c r="Q33" s="319"/>
      <c r="R33" s="319" t="s">
        <v>1157</v>
      </c>
      <c r="S33" s="355" t="s">
        <v>1399</v>
      </c>
      <c r="T33" s="144"/>
      <c r="U33" s="144"/>
      <c r="V33" s="144"/>
      <c r="W33" s="144"/>
      <c r="X33" s="144"/>
      <c r="Y33" s="144"/>
      <c r="Z33" s="144"/>
      <c r="AA33" s="751"/>
    </row>
    <row r="34" spans="1:60" ht="179.25" customHeight="1">
      <c r="A34" s="409"/>
      <c r="B34" s="313" t="s">
        <v>265</v>
      </c>
      <c r="C34" s="299" t="s">
        <v>255</v>
      </c>
      <c r="D34" s="288">
        <v>41487</v>
      </c>
      <c r="E34" s="322">
        <v>42156</v>
      </c>
      <c r="F34" s="299" t="s">
        <v>658</v>
      </c>
      <c r="G34" s="397" t="s">
        <v>1038</v>
      </c>
      <c r="H34" s="323">
        <v>100000</v>
      </c>
      <c r="I34" s="319"/>
      <c r="J34" s="319"/>
      <c r="K34" s="319"/>
      <c r="L34" s="394" t="s">
        <v>70</v>
      </c>
      <c r="M34" s="319"/>
      <c r="N34" s="368"/>
      <c r="O34" s="314" t="s">
        <v>1162</v>
      </c>
      <c r="P34" s="325"/>
      <c r="Q34" s="394"/>
      <c r="R34" s="319" t="s">
        <v>1160</v>
      </c>
      <c r="S34" s="355" t="s">
        <v>1161</v>
      </c>
      <c r="T34" s="144"/>
      <c r="U34" s="144"/>
      <c r="V34" s="144"/>
      <c r="W34" s="144"/>
      <c r="X34" s="144"/>
      <c r="Y34" s="144"/>
      <c r="Z34" s="144"/>
      <c r="AA34" s="752"/>
    </row>
    <row r="35" spans="1:60" s="410" customFormat="1" ht="335.25" customHeight="1">
      <c r="A35" s="339" t="s">
        <v>1374</v>
      </c>
      <c r="B35" s="313" t="s">
        <v>269</v>
      </c>
      <c r="C35" s="285" t="s">
        <v>270</v>
      </c>
      <c r="D35" s="459">
        <v>41487</v>
      </c>
      <c r="E35" s="317" t="s">
        <v>1304</v>
      </c>
      <c r="F35" s="397" t="s">
        <v>672</v>
      </c>
      <c r="G35" s="397" t="s">
        <v>1338</v>
      </c>
      <c r="H35" s="403">
        <v>20000</v>
      </c>
      <c r="I35" s="397"/>
      <c r="J35" s="397"/>
      <c r="K35" s="397"/>
      <c r="L35" s="395" t="s">
        <v>70</v>
      </c>
      <c r="M35" s="397"/>
      <c r="N35" s="397"/>
      <c r="O35" s="314" t="s">
        <v>1163</v>
      </c>
      <c r="P35" s="291" t="s">
        <v>1164</v>
      </c>
      <c r="Q35" s="314" t="s">
        <v>1165</v>
      </c>
      <c r="R35" s="285" t="s">
        <v>1321</v>
      </c>
      <c r="S35" s="358" t="s">
        <v>1322</v>
      </c>
      <c r="T35" s="316"/>
      <c r="U35" s="316"/>
      <c r="V35" s="316"/>
      <c r="W35" s="479">
        <v>42156</v>
      </c>
      <c r="X35" s="316"/>
      <c r="Y35" s="316"/>
      <c r="Z35" s="316"/>
      <c r="AA35" s="750" t="s">
        <v>1375</v>
      </c>
    </row>
    <row r="36" spans="1:60" ht="248.25" customHeight="1">
      <c r="A36" s="409"/>
      <c r="B36" s="314" t="s">
        <v>1030</v>
      </c>
      <c r="C36" s="319" t="s">
        <v>679</v>
      </c>
      <c r="D36" s="321">
        <v>41456</v>
      </c>
      <c r="E36" s="288" t="s">
        <v>1307</v>
      </c>
      <c r="F36" s="319" t="s">
        <v>114</v>
      </c>
      <c r="G36" s="397" t="s">
        <v>1033</v>
      </c>
      <c r="H36" s="319" t="s">
        <v>164</v>
      </c>
      <c r="I36" s="319"/>
      <c r="J36" s="394" t="s">
        <v>70</v>
      </c>
      <c r="K36" s="319"/>
      <c r="L36" s="319"/>
      <c r="M36" s="319"/>
      <c r="N36" s="368"/>
      <c r="O36" s="318" t="s">
        <v>1323</v>
      </c>
      <c r="P36" s="319"/>
      <c r="Q36" s="314" t="s">
        <v>1166</v>
      </c>
      <c r="R36" s="319" t="s">
        <v>1176</v>
      </c>
      <c r="S36" s="355" t="s">
        <v>1400</v>
      </c>
      <c r="T36" s="144"/>
      <c r="U36" s="144"/>
      <c r="V36" s="144"/>
      <c r="W36" s="478"/>
      <c r="X36" s="144"/>
      <c r="Y36" s="144"/>
      <c r="Z36" s="144"/>
      <c r="AA36" s="751"/>
    </row>
    <row r="37" spans="1:60" s="410" customFormat="1" ht="153.75" customHeight="1">
      <c r="A37" s="751"/>
      <c r="B37" s="301" t="s">
        <v>1169</v>
      </c>
      <c r="C37" s="285" t="s">
        <v>255</v>
      </c>
      <c r="D37" s="317">
        <v>40391</v>
      </c>
      <c r="E37" s="288" t="s">
        <v>490</v>
      </c>
      <c r="F37" s="292" t="s">
        <v>1168</v>
      </c>
      <c r="G37" s="285" t="s">
        <v>1167</v>
      </c>
      <c r="H37" s="403">
        <v>50000</v>
      </c>
      <c r="I37" s="463"/>
      <c r="J37" s="463"/>
      <c r="K37" s="463"/>
      <c r="L37" s="462" t="s">
        <v>70</v>
      </c>
      <c r="M37" s="463"/>
      <c r="N37" s="463"/>
      <c r="O37" s="314" t="s">
        <v>1170</v>
      </c>
      <c r="P37" s="285" t="s">
        <v>1076</v>
      </c>
      <c r="Q37" s="362"/>
      <c r="R37" s="285" t="s">
        <v>1198</v>
      </c>
      <c r="S37" s="354" t="s">
        <v>1401</v>
      </c>
      <c r="T37" s="316"/>
      <c r="U37" s="388"/>
      <c r="V37" s="316"/>
      <c r="W37" s="316"/>
      <c r="X37" s="316"/>
      <c r="Y37" s="316"/>
      <c r="Z37" s="316"/>
      <c r="AA37" s="751"/>
    </row>
    <row r="38" spans="1:60" ht="123.75" customHeight="1">
      <c r="A38" s="751"/>
      <c r="B38" s="348" t="s">
        <v>1060</v>
      </c>
      <c r="C38" s="349" t="s">
        <v>305</v>
      </c>
      <c r="D38" s="350">
        <v>40391</v>
      </c>
      <c r="E38" s="290">
        <v>40878</v>
      </c>
      <c r="F38" s="349" t="s">
        <v>306</v>
      </c>
      <c r="G38" s="396" t="s">
        <v>307</v>
      </c>
      <c r="H38" s="351">
        <v>50000</v>
      </c>
      <c r="I38" s="352"/>
      <c r="J38" s="352"/>
      <c r="K38" s="352"/>
      <c r="L38" s="352"/>
      <c r="M38" s="352" t="s">
        <v>70</v>
      </c>
      <c r="N38" s="353"/>
      <c r="O38" s="471" t="s">
        <v>1171</v>
      </c>
      <c r="P38" s="470" t="s">
        <v>1180</v>
      </c>
      <c r="Q38" s="352"/>
      <c r="R38" s="352" t="s">
        <v>231</v>
      </c>
      <c r="S38" s="359"/>
      <c r="T38" s="445"/>
      <c r="U38" s="445"/>
      <c r="V38" s="445"/>
      <c r="W38" s="445"/>
      <c r="X38" s="445"/>
      <c r="Y38" s="445"/>
      <c r="Z38" s="445"/>
      <c r="AA38" s="751"/>
    </row>
    <row r="39" spans="1:60" s="308" customFormat="1" ht="203.25" customHeight="1">
      <c r="A39" s="751"/>
      <c r="B39" s="308" t="s">
        <v>1172</v>
      </c>
      <c r="C39" s="292" t="s">
        <v>827</v>
      </c>
      <c r="D39" s="401">
        <v>41426</v>
      </c>
      <c r="E39" s="317" t="s">
        <v>1308</v>
      </c>
      <c r="F39" s="465" t="s">
        <v>823</v>
      </c>
      <c r="G39" s="285" t="s">
        <v>1173</v>
      </c>
      <c r="H39" s="466">
        <v>50000</v>
      </c>
      <c r="I39" s="292"/>
      <c r="J39" s="292"/>
      <c r="K39" s="292"/>
      <c r="L39" s="362" t="s">
        <v>70</v>
      </c>
      <c r="M39" s="292"/>
      <c r="N39" s="292"/>
      <c r="O39" s="301" t="s">
        <v>1174</v>
      </c>
      <c r="P39" s="458"/>
      <c r="Q39" s="354" t="s">
        <v>1175</v>
      </c>
      <c r="R39" s="292" t="s">
        <v>1177</v>
      </c>
      <c r="S39" s="372" t="s">
        <v>1068</v>
      </c>
      <c r="T39" s="316"/>
      <c r="U39" s="316"/>
      <c r="V39" s="316"/>
      <c r="W39" s="479">
        <v>42156</v>
      </c>
      <c r="X39" s="316"/>
      <c r="Y39" s="316"/>
      <c r="Z39" s="316"/>
      <c r="AA39" s="751"/>
      <c r="AB39" s="467"/>
      <c r="AC39" s="467"/>
      <c r="AD39" s="467"/>
      <c r="AE39" s="467"/>
      <c r="AF39" s="467"/>
      <c r="AG39" s="467"/>
      <c r="AH39" s="467"/>
      <c r="AI39" s="467"/>
      <c r="AJ39" s="467"/>
      <c r="AK39" s="467"/>
      <c r="AL39" s="467"/>
      <c r="AM39" s="467"/>
      <c r="AN39" s="467"/>
      <c r="AO39" s="467"/>
      <c r="AP39" s="467"/>
      <c r="AQ39" s="467"/>
      <c r="AR39" s="467"/>
      <c r="AS39" s="467"/>
      <c r="AT39" s="467"/>
      <c r="AU39" s="467"/>
      <c r="AV39" s="467"/>
      <c r="AW39" s="467"/>
      <c r="AX39" s="467"/>
      <c r="AY39" s="467"/>
      <c r="AZ39" s="467"/>
      <c r="BA39" s="467"/>
      <c r="BB39" s="467"/>
      <c r="BC39" s="467"/>
      <c r="BD39" s="467"/>
      <c r="BE39" s="467"/>
      <c r="BF39" s="467"/>
      <c r="BG39" s="467"/>
      <c r="BH39" s="467"/>
    </row>
    <row r="40" spans="1:60" ht="110.25" customHeight="1">
      <c r="A40" s="751"/>
      <c r="B40" s="364" t="s">
        <v>1178</v>
      </c>
      <c r="C40" s="326" t="s">
        <v>255</v>
      </c>
      <c r="D40" s="288">
        <v>40391</v>
      </c>
      <c r="E40" s="321">
        <v>42156</v>
      </c>
      <c r="F40" s="326" t="s">
        <v>256</v>
      </c>
      <c r="G40" s="397" t="s">
        <v>1179</v>
      </c>
      <c r="H40" s="320">
        <v>20000</v>
      </c>
      <c r="I40" s="319"/>
      <c r="J40" s="319"/>
      <c r="K40" s="319"/>
      <c r="L40" s="461" t="s">
        <v>70</v>
      </c>
      <c r="M40" s="461"/>
      <c r="N40" s="368"/>
      <c r="O40" s="364" t="s">
        <v>1184</v>
      </c>
      <c r="P40" s="470" t="s">
        <v>1181</v>
      </c>
      <c r="Q40" s="291" t="s">
        <v>1183</v>
      </c>
      <c r="R40" s="319" t="s">
        <v>1182</v>
      </c>
      <c r="S40" s="355" t="s">
        <v>1185</v>
      </c>
      <c r="T40" s="472"/>
      <c r="U40" s="112"/>
      <c r="V40" s="442"/>
      <c r="W40" s="442"/>
      <c r="X40" s="442"/>
      <c r="Y40" s="442"/>
      <c r="Z40" s="442"/>
      <c r="AA40" s="751"/>
    </row>
    <row r="41" spans="1:60" s="410" customFormat="1" ht="212.25" customHeight="1">
      <c r="A41" s="409"/>
      <c r="B41" s="372" t="s">
        <v>1061</v>
      </c>
      <c r="C41" s="285" t="s">
        <v>255</v>
      </c>
      <c r="D41" s="400">
        <v>40391</v>
      </c>
      <c r="E41" s="459">
        <v>42156</v>
      </c>
      <c r="F41" s="285" t="s">
        <v>241</v>
      </c>
      <c r="G41" s="462" t="s">
        <v>1047</v>
      </c>
      <c r="H41" s="460">
        <v>50000</v>
      </c>
      <c r="I41" s="463"/>
      <c r="J41" s="463"/>
      <c r="K41" s="463"/>
      <c r="L41" s="462" t="s">
        <v>70</v>
      </c>
      <c r="M41" s="463"/>
      <c r="N41" s="463"/>
      <c r="O41" s="314" t="s">
        <v>1187</v>
      </c>
      <c r="P41" s="292" t="s">
        <v>1192</v>
      </c>
      <c r="Q41" s="291"/>
      <c r="R41" s="462" t="s">
        <v>1188</v>
      </c>
      <c r="S41" s="355" t="s">
        <v>1193</v>
      </c>
      <c r="T41" s="316"/>
      <c r="U41" s="316"/>
      <c r="V41" s="316"/>
      <c r="W41" s="316"/>
      <c r="X41" s="316"/>
      <c r="Y41" s="316"/>
      <c r="Z41" s="316"/>
      <c r="AA41" s="751"/>
    </row>
    <row r="42" spans="1:60" s="410" customFormat="1" ht="259.5" customHeight="1">
      <c r="A42" s="409"/>
      <c r="B42" s="313" t="s">
        <v>1062</v>
      </c>
      <c r="C42" s="285" t="s">
        <v>320</v>
      </c>
      <c r="D42" s="400">
        <v>40391</v>
      </c>
      <c r="E42" s="400" t="s">
        <v>1299</v>
      </c>
      <c r="F42" s="463" t="s">
        <v>114</v>
      </c>
      <c r="G42" s="463" t="s">
        <v>1034</v>
      </c>
      <c r="H42" s="468">
        <v>10000</v>
      </c>
      <c r="I42" s="463"/>
      <c r="J42" s="462" t="s">
        <v>70</v>
      </c>
      <c r="K42" s="463"/>
      <c r="L42" s="463"/>
      <c r="M42" s="463"/>
      <c r="N42" s="463"/>
      <c r="O42" s="389" t="s">
        <v>1194</v>
      </c>
      <c r="P42" s="291" t="s">
        <v>1197</v>
      </c>
      <c r="Q42" s="314" t="s">
        <v>1196</v>
      </c>
      <c r="R42" s="285" t="s">
        <v>1195</v>
      </c>
      <c r="S42" s="355" t="s">
        <v>1280</v>
      </c>
      <c r="T42" s="316"/>
      <c r="U42" s="316"/>
      <c r="V42" s="316"/>
      <c r="W42" s="478">
        <v>42156</v>
      </c>
      <c r="X42" s="316"/>
      <c r="Y42" s="316"/>
      <c r="Z42" s="316"/>
      <c r="AA42" s="751"/>
    </row>
    <row r="43" spans="1:60" ht="93" customHeight="1">
      <c r="A43" s="409"/>
      <c r="B43" s="313" t="s">
        <v>1063</v>
      </c>
      <c r="C43" s="319" t="s">
        <v>706</v>
      </c>
      <c r="D43" s="288">
        <v>40391</v>
      </c>
      <c r="E43" s="319" t="s">
        <v>702</v>
      </c>
      <c r="F43" s="299" t="s">
        <v>306</v>
      </c>
      <c r="G43" s="291" t="s">
        <v>707</v>
      </c>
      <c r="H43" s="319" t="s">
        <v>122</v>
      </c>
      <c r="I43" s="319"/>
      <c r="J43" s="319"/>
      <c r="K43" s="319"/>
      <c r="L43" s="319"/>
      <c r="M43" s="319" t="s">
        <v>70</v>
      </c>
      <c r="N43" s="368"/>
      <c r="O43" s="309" t="s">
        <v>998</v>
      </c>
      <c r="P43" s="319" t="s">
        <v>705</v>
      </c>
      <c r="Q43" s="364" t="s">
        <v>938</v>
      </c>
      <c r="R43" s="299" t="s">
        <v>96</v>
      </c>
      <c r="S43" s="304"/>
      <c r="T43" s="144"/>
      <c r="U43" s="144"/>
      <c r="V43" s="144"/>
      <c r="W43" s="144"/>
      <c r="X43" s="144"/>
      <c r="Y43" s="144"/>
      <c r="Z43" s="144"/>
      <c r="AA43" s="752"/>
    </row>
    <row r="44" spans="1:60" ht="286.5" customHeight="1">
      <c r="A44" s="339" t="s">
        <v>1376</v>
      </c>
      <c r="B44" s="300" t="s">
        <v>1031</v>
      </c>
      <c r="C44" s="299" t="s">
        <v>1039</v>
      </c>
      <c r="D44" s="288">
        <v>40391</v>
      </c>
      <c r="E44" s="322">
        <v>42156</v>
      </c>
      <c r="F44" s="367" t="s">
        <v>719</v>
      </c>
      <c r="G44" s="292" t="s">
        <v>1001</v>
      </c>
      <c r="H44" s="319" t="s">
        <v>164</v>
      </c>
      <c r="I44" s="319"/>
      <c r="J44" s="319"/>
      <c r="K44" s="319"/>
      <c r="L44" s="461" t="s">
        <v>70</v>
      </c>
      <c r="M44" s="319"/>
      <c r="N44" s="368"/>
      <c r="O44" s="301" t="s">
        <v>1200</v>
      </c>
      <c r="P44" s="367" t="s">
        <v>1040</v>
      </c>
      <c r="Q44" s="299" t="s">
        <v>917</v>
      </c>
      <c r="R44" s="367" t="s">
        <v>1199</v>
      </c>
      <c r="S44" s="354" t="s">
        <v>1201</v>
      </c>
      <c r="T44" s="144"/>
      <c r="U44" s="144"/>
      <c r="V44" s="144"/>
      <c r="W44" s="144"/>
      <c r="X44" s="144"/>
      <c r="Y44" s="144"/>
      <c r="Z44" s="144"/>
      <c r="AA44" s="750" t="s">
        <v>1377</v>
      </c>
    </row>
    <row r="45" spans="1:60" ht="190.5" customHeight="1">
      <c r="A45" s="409"/>
      <c r="B45" s="313" t="s">
        <v>1036</v>
      </c>
      <c r="C45" s="367" t="s">
        <v>1041</v>
      </c>
      <c r="D45" s="288">
        <v>40391</v>
      </c>
      <c r="E45" s="297" t="s">
        <v>1309</v>
      </c>
      <c r="F45" s="367" t="s">
        <v>719</v>
      </c>
      <c r="G45" s="292" t="s">
        <v>1002</v>
      </c>
      <c r="H45" s="319" t="s">
        <v>164</v>
      </c>
      <c r="I45" s="319"/>
      <c r="J45" s="461" t="s">
        <v>70</v>
      </c>
      <c r="K45" s="319"/>
      <c r="L45" s="319"/>
      <c r="M45" s="319"/>
      <c r="N45" s="368"/>
      <c r="O45" s="372" t="s">
        <v>1320</v>
      </c>
      <c r="P45" s="367"/>
      <c r="Q45" s="299" t="s">
        <v>1202</v>
      </c>
      <c r="R45" s="367" t="s">
        <v>1203</v>
      </c>
      <c r="S45" s="354" t="s">
        <v>1204</v>
      </c>
      <c r="T45" s="144"/>
      <c r="U45" s="144"/>
      <c r="V45" s="144"/>
      <c r="W45" s="478">
        <v>41883</v>
      </c>
      <c r="X45" s="144"/>
      <c r="Y45" s="144"/>
      <c r="Z45" s="144"/>
      <c r="AA45" s="751"/>
    </row>
    <row r="46" spans="1:60" ht="398.25" customHeight="1">
      <c r="A46" s="409"/>
      <c r="B46" s="293" t="s">
        <v>1042</v>
      </c>
      <c r="C46" s="299" t="s">
        <v>1043</v>
      </c>
      <c r="D46" s="288">
        <v>40391</v>
      </c>
      <c r="E46" s="321">
        <v>42156</v>
      </c>
      <c r="F46" s="367" t="s">
        <v>719</v>
      </c>
      <c r="G46" s="397" t="s">
        <v>1003</v>
      </c>
      <c r="H46" s="320">
        <v>250000</v>
      </c>
      <c r="I46" s="319"/>
      <c r="J46" s="319"/>
      <c r="K46" s="461" t="s">
        <v>70</v>
      </c>
      <c r="L46" s="461"/>
      <c r="M46" s="319"/>
      <c r="N46" s="368"/>
      <c r="O46" s="314" t="s">
        <v>1210</v>
      </c>
      <c r="P46" s="326" t="s">
        <v>1206</v>
      </c>
      <c r="Q46" s="326" t="s">
        <v>1207</v>
      </c>
      <c r="R46" s="319" t="s">
        <v>1208</v>
      </c>
      <c r="S46" s="308" t="s">
        <v>1209</v>
      </c>
      <c r="T46" s="144"/>
      <c r="U46" s="144"/>
      <c r="V46" s="144"/>
      <c r="W46" s="144"/>
      <c r="X46" s="144"/>
      <c r="Y46" s="144"/>
      <c r="Z46" s="144"/>
      <c r="AA46" s="752"/>
    </row>
    <row r="47" spans="1:60" ht="180" customHeight="1">
      <c r="A47" s="339" t="s">
        <v>1383</v>
      </c>
      <c r="B47" s="315" t="s">
        <v>1214</v>
      </c>
      <c r="C47" s="299" t="s">
        <v>1215</v>
      </c>
      <c r="D47" s="288">
        <v>40391</v>
      </c>
      <c r="E47" s="288" t="s">
        <v>1218</v>
      </c>
      <c r="F47" s="299" t="s">
        <v>379</v>
      </c>
      <c r="G47" s="397" t="s">
        <v>1005</v>
      </c>
      <c r="H47" s="323" t="s">
        <v>1217</v>
      </c>
      <c r="I47" s="319"/>
      <c r="J47" s="461"/>
      <c r="K47" s="319" t="s">
        <v>70</v>
      </c>
      <c r="L47" s="319"/>
      <c r="M47" s="319"/>
      <c r="N47" s="368"/>
      <c r="O47" s="314" t="s">
        <v>1223</v>
      </c>
      <c r="P47" s="319" t="s">
        <v>1220</v>
      </c>
      <c r="Q47" s="474" t="s">
        <v>1219</v>
      </c>
      <c r="R47" s="319" t="s">
        <v>379</v>
      </c>
      <c r="S47" s="308" t="s">
        <v>1226</v>
      </c>
      <c r="T47" s="144" t="s">
        <v>1213</v>
      </c>
      <c r="U47" s="144" t="s">
        <v>1212</v>
      </c>
      <c r="V47" s="144"/>
      <c r="W47" s="405" t="s">
        <v>1074</v>
      </c>
      <c r="X47" s="144"/>
      <c r="Y47" s="473">
        <v>25000</v>
      </c>
      <c r="Z47" s="144"/>
      <c r="AA47" s="750" t="s">
        <v>1378</v>
      </c>
    </row>
    <row r="48" spans="1:60" ht="135">
      <c r="A48" s="409"/>
      <c r="B48" s="315" t="s">
        <v>1216</v>
      </c>
      <c r="C48" s="299" t="s">
        <v>1044</v>
      </c>
      <c r="D48" s="288">
        <v>40391</v>
      </c>
      <c r="E48" s="321">
        <v>42156</v>
      </c>
      <c r="F48" s="299" t="s">
        <v>379</v>
      </c>
      <c r="G48" s="395" t="s">
        <v>1048</v>
      </c>
      <c r="H48" s="323">
        <v>5000</v>
      </c>
      <c r="I48" s="319"/>
      <c r="J48" s="319"/>
      <c r="K48" s="461" t="s">
        <v>70</v>
      </c>
      <c r="L48" s="319"/>
      <c r="M48" s="319"/>
      <c r="N48" s="368" t="s">
        <v>73</v>
      </c>
      <c r="O48" s="530" t="s">
        <v>1221</v>
      </c>
      <c r="P48" s="461" t="s">
        <v>1045</v>
      </c>
      <c r="Q48" s="461" t="s">
        <v>1222</v>
      </c>
      <c r="R48" s="319" t="s">
        <v>379</v>
      </c>
      <c r="S48" s="308" t="s">
        <v>1379</v>
      </c>
      <c r="T48" s="144"/>
      <c r="U48" s="144"/>
      <c r="V48" s="144"/>
      <c r="W48" s="144"/>
      <c r="X48" s="144"/>
      <c r="Y48" s="144"/>
      <c r="Z48" s="144"/>
      <c r="AA48" s="751"/>
    </row>
    <row r="49" spans="1:27" ht="275.25" customHeight="1">
      <c r="A49" s="409"/>
      <c r="B49" s="315" t="s">
        <v>1211</v>
      </c>
      <c r="C49" s="299" t="s">
        <v>1228</v>
      </c>
      <c r="D49" s="288">
        <v>40391</v>
      </c>
      <c r="E49" s="321">
        <v>42156</v>
      </c>
      <c r="F49" s="299" t="s">
        <v>379</v>
      </c>
      <c r="G49" s="395" t="s">
        <v>1049</v>
      </c>
      <c r="H49" s="323">
        <v>50000</v>
      </c>
      <c r="I49" s="319"/>
      <c r="J49" s="319"/>
      <c r="K49" s="461" t="s">
        <v>70</v>
      </c>
      <c r="L49" s="319"/>
      <c r="M49" s="319"/>
      <c r="N49" s="368"/>
      <c r="O49" s="314" t="s">
        <v>1227</v>
      </c>
      <c r="P49" s="461" t="s">
        <v>1224</v>
      </c>
      <c r="Q49" s="461" t="s">
        <v>1225</v>
      </c>
      <c r="R49" s="319" t="s">
        <v>379</v>
      </c>
      <c r="S49" s="308"/>
      <c r="T49" s="144"/>
      <c r="U49" s="132" t="s">
        <v>1229</v>
      </c>
      <c r="V49" s="144"/>
      <c r="W49" s="144"/>
      <c r="X49" s="144"/>
      <c r="Y49" s="144"/>
      <c r="Z49" s="144"/>
      <c r="AA49" s="751"/>
    </row>
    <row r="50" spans="1:27" ht="227.25" customHeight="1">
      <c r="A50" s="409"/>
      <c r="B50" s="315" t="s">
        <v>1230</v>
      </c>
      <c r="C50" s="299" t="s">
        <v>1231</v>
      </c>
      <c r="D50" s="288">
        <v>40391</v>
      </c>
      <c r="E50" s="321">
        <v>42156</v>
      </c>
      <c r="F50" s="299" t="s">
        <v>379</v>
      </c>
      <c r="G50" s="397" t="s">
        <v>1008</v>
      </c>
      <c r="H50" s="323">
        <v>40000</v>
      </c>
      <c r="I50" s="319"/>
      <c r="J50" s="319"/>
      <c r="K50" s="461" t="s">
        <v>70</v>
      </c>
      <c r="L50" s="319"/>
      <c r="M50" s="319"/>
      <c r="N50" s="368"/>
      <c r="O50" s="314" t="s">
        <v>1237</v>
      </c>
      <c r="P50" s="319" t="s">
        <v>1234</v>
      </c>
      <c r="Q50" s="326" t="s">
        <v>1236</v>
      </c>
      <c r="R50" s="319" t="s">
        <v>1235</v>
      </c>
      <c r="S50" s="354" t="s">
        <v>1278</v>
      </c>
      <c r="T50" s="316" t="s">
        <v>1233</v>
      </c>
      <c r="U50" s="316" t="s">
        <v>1232</v>
      </c>
      <c r="V50" s="144"/>
      <c r="W50" s="144"/>
      <c r="X50" s="144"/>
      <c r="Y50" s="144"/>
      <c r="Z50" s="144"/>
      <c r="AA50" s="752"/>
    </row>
    <row r="51" spans="1:27" ht="171.75" customHeight="1">
      <c r="A51" s="750" t="s">
        <v>1333</v>
      </c>
      <c r="B51" s="315" t="s">
        <v>1035</v>
      </c>
      <c r="C51" s="299" t="s">
        <v>399</v>
      </c>
      <c r="D51" s="144"/>
      <c r="E51" s="288">
        <v>42156</v>
      </c>
      <c r="F51" s="326" t="s">
        <v>593</v>
      </c>
      <c r="G51" s="397" t="s">
        <v>1339</v>
      </c>
      <c r="H51" s="323">
        <v>100000</v>
      </c>
      <c r="I51" s="319"/>
      <c r="J51" s="461"/>
      <c r="K51" s="461" t="s">
        <v>70</v>
      </c>
      <c r="L51" s="319"/>
      <c r="M51" s="319"/>
      <c r="N51" s="368"/>
      <c r="O51" s="314" t="s">
        <v>1241</v>
      </c>
      <c r="P51" s="319" t="s">
        <v>1238</v>
      </c>
      <c r="Q51" s="314" t="s">
        <v>1239</v>
      </c>
      <c r="R51" s="326" t="s">
        <v>1240</v>
      </c>
      <c r="S51" s="365"/>
      <c r="T51" s="144"/>
      <c r="U51" s="144"/>
      <c r="V51" s="144"/>
      <c r="W51" s="144"/>
      <c r="X51" s="144"/>
      <c r="Y51" s="144"/>
      <c r="Z51" s="144"/>
      <c r="AA51" s="750" t="s">
        <v>1380</v>
      </c>
    </row>
    <row r="52" spans="1:27" ht="230.25" customHeight="1">
      <c r="A52" s="752"/>
      <c r="B52" s="372" t="s">
        <v>1336</v>
      </c>
      <c r="C52" s="299" t="s">
        <v>407</v>
      </c>
      <c r="D52" s="288">
        <v>40391</v>
      </c>
      <c r="E52" s="322">
        <v>42156</v>
      </c>
      <c r="F52" s="299" t="s">
        <v>96</v>
      </c>
      <c r="G52" s="395" t="s">
        <v>1050</v>
      </c>
      <c r="H52" s="367" t="s">
        <v>410</v>
      </c>
      <c r="I52" s="319"/>
      <c r="J52" s="319"/>
      <c r="K52" s="461" t="s">
        <v>32</v>
      </c>
      <c r="L52" s="319"/>
      <c r="M52" s="319"/>
      <c r="N52" s="368"/>
      <c r="O52" s="314" t="s">
        <v>1334</v>
      </c>
      <c r="P52" s="319"/>
      <c r="Q52" s="319" t="s">
        <v>1242</v>
      </c>
      <c r="R52" s="319" t="s">
        <v>1332</v>
      </c>
      <c r="S52" s="355" t="s">
        <v>1324</v>
      </c>
      <c r="T52" s="316" t="s">
        <v>1335</v>
      </c>
      <c r="U52" s="144"/>
      <c r="V52" s="144"/>
      <c r="W52" s="144"/>
      <c r="X52" s="144"/>
      <c r="Y52" s="144"/>
      <c r="Z52" s="144"/>
      <c r="AA52" s="752"/>
    </row>
    <row r="53" spans="1:27" ht="254.25" customHeight="1">
      <c r="A53" s="339" t="s">
        <v>1381</v>
      </c>
      <c r="B53" s="300" t="s">
        <v>1037</v>
      </c>
      <c r="C53" s="367" t="s">
        <v>764</v>
      </c>
      <c r="D53" s="297">
        <v>40513</v>
      </c>
      <c r="E53" s="297" t="s">
        <v>552</v>
      </c>
      <c r="F53" s="367" t="s">
        <v>765</v>
      </c>
      <c r="G53" s="362" t="s">
        <v>1340</v>
      </c>
      <c r="H53" s="367" t="s">
        <v>122</v>
      </c>
      <c r="I53" s="319"/>
      <c r="J53" s="461" t="s">
        <v>70</v>
      </c>
      <c r="K53" s="319"/>
      <c r="L53" s="319"/>
      <c r="M53" s="319"/>
      <c r="N53" s="368"/>
      <c r="O53" s="301" t="s">
        <v>1243</v>
      </c>
      <c r="P53" s="367"/>
      <c r="Q53" s="354" t="s">
        <v>1245</v>
      </c>
      <c r="R53" s="299" t="s">
        <v>1244</v>
      </c>
      <c r="S53" s="308" t="s">
        <v>1246</v>
      </c>
      <c r="T53" s="144"/>
      <c r="U53" s="144"/>
      <c r="V53" s="144"/>
      <c r="W53" s="144"/>
      <c r="X53" s="144"/>
      <c r="Y53" s="144"/>
      <c r="Z53" s="144"/>
      <c r="AA53" s="750" t="s">
        <v>1382</v>
      </c>
    </row>
    <row r="54" spans="1:27" ht="92.25" customHeight="1">
      <c r="A54" s="409"/>
      <c r="B54" s="315" t="s">
        <v>1247</v>
      </c>
      <c r="C54" s="299" t="s">
        <v>421</v>
      </c>
      <c r="D54" s="297">
        <v>40391</v>
      </c>
      <c r="E54" s="367" t="s">
        <v>552</v>
      </c>
      <c r="F54" s="367" t="s">
        <v>765</v>
      </c>
      <c r="G54" s="366" t="s">
        <v>1347</v>
      </c>
      <c r="H54" s="323">
        <v>40000</v>
      </c>
      <c r="I54" s="319"/>
      <c r="J54" s="461"/>
      <c r="K54" s="461" t="s">
        <v>70</v>
      </c>
      <c r="L54" s="319"/>
      <c r="M54" s="319"/>
      <c r="N54" s="368"/>
      <c r="O54" s="301" t="s">
        <v>1249</v>
      </c>
      <c r="P54" s="299"/>
      <c r="Q54" s="299" t="s">
        <v>1248</v>
      </c>
      <c r="R54" s="299" t="s">
        <v>1250</v>
      </c>
      <c r="S54" s="354" t="s">
        <v>1282</v>
      </c>
      <c r="T54" s="144"/>
      <c r="U54" s="144"/>
      <c r="V54" s="144"/>
      <c r="W54" s="144"/>
      <c r="X54" s="144"/>
      <c r="Y54" s="144"/>
      <c r="Z54" s="144"/>
      <c r="AA54" s="751"/>
    </row>
    <row r="55" spans="1:27" ht="158.25" customHeight="1">
      <c r="A55" s="409"/>
      <c r="B55" s="315" t="s">
        <v>772</v>
      </c>
      <c r="C55" s="367" t="s">
        <v>779</v>
      </c>
      <c r="D55" s="297">
        <v>40513</v>
      </c>
      <c r="E55" s="367" t="s">
        <v>552</v>
      </c>
      <c r="F55" s="367" t="s">
        <v>765</v>
      </c>
      <c r="G55" s="362" t="s">
        <v>1346</v>
      </c>
      <c r="H55" s="323">
        <v>2000</v>
      </c>
      <c r="I55" s="319"/>
      <c r="J55" s="319"/>
      <c r="K55" s="319"/>
      <c r="L55" s="319" t="s">
        <v>70</v>
      </c>
      <c r="M55" s="319"/>
      <c r="N55" s="368"/>
      <c r="O55" s="301" t="s">
        <v>1326</v>
      </c>
      <c r="P55" s="299" t="s">
        <v>1252</v>
      </c>
      <c r="Q55" s="367"/>
      <c r="R55" s="299" t="s">
        <v>1251</v>
      </c>
      <c r="S55" s="475" t="s">
        <v>1325</v>
      </c>
      <c r="T55" s="144"/>
      <c r="U55" s="144"/>
      <c r="V55" s="144"/>
      <c r="W55" s="144"/>
      <c r="X55" s="144"/>
      <c r="Y55" s="144"/>
      <c r="Z55" s="144"/>
      <c r="AA55" s="751"/>
    </row>
    <row r="56" spans="1:27" ht="114.75" customHeight="1">
      <c r="A56" s="409"/>
      <c r="B56" s="315" t="s">
        <v>440</v>
      </c>
      <c r="C56" s="299" t="s">
        <v>441</v>
      </c>
      <c r="D56" s="322">
        <v>40544</v>
      </c>
      <c r="E56" s="322" t="s">
        <v>1253</v>
      </c>
      <c r="F56" s="367" t="s">
        <v>785</v>
      </c>
      <c r="G56" s="292" t="s">
        <v>1348</v>
      </c>
      <c r="H56" s="367" t="s">
        <v>164</v>
      </c>
      <c r="I56" s="319"/>
      <c r="J56" s="461" t="s">
        <v>70</v>
      </c>
      <c r="K56" s="319"/>
      <c r="L56" s="319"/>
      <c r="M56" s="319"/>
      <c r="N56" s="368"/>
      <c r="O56" s="372" t="s">
        <v>1327</v>
      </c>
      <c r="P56" s="367"/>
      <c r="Q56" s="367" t="s">
        <v>1254</v>
      </c>
      <c r="R56" s="367" t="s">
        <v>1255</v>
      </c>
      <c r="S56" s="354" t="s">
        <v>1256</v>
      </c>
      <c r="T56" s="144"/>
      <c r="U56" s="144"/>
      <c r="V56" s="144"/>
      <c r="W56" s="135" t="s">
        <v>1074</v>
      </c>
      <c r="X56" s="144"/>
      <c r="Y56" s="144"/>
      <c r="Z56" s="144"/>
      <c r="AA56" s="751"/>
    </row>
    <row r="57" spans="1:27" s="410" customFormat="1" ht="349.5" customHeight="1">
      <c r="A57" s="409"/>
      <c r="B57" s="315" t="s">
        <v>448</v>
      </c>
      <c r="C57" s="285" t="s">
        <v>449</v>
      </c>
      <c r="D57" s="317">
        <v>40603</v>
      </c>
      <c r="E57" s="292" t="s">
        <v>552</v>
      </c>
      <c r="F57" s="285" t="s">
        <v>451</v>
      </c>
      <c r="G57" s="292" t="s">
        <v>1349</v>
      </c>
      <c r="H57" s="460">
        <v>40000</v>
      </c>
      <c r="I57" s="463"/>
      <c r="J57" s="463"/>
      <c r="K57" s="462" t="s">
        <v>70</v>
      </c>
      <c r="L57" s="463"/>
      <c r="M57" s="463"/>
      <c r="N57" s="463"/>
      <c r="O57" s="301" t="s">
        <v>1261</v>
      </c>
      <c r="P57" s="285"/>
      <c r="Q57" s="301" t="s">
        <v>1260</v>
      </c>
      <c r="R57" s="285" t="s">
        <v>1259</v>
      </c>
      <c r="S57" s="316"/>
      <c r="T57" s="316"/>
      <c r="U57" s="316"/>
      <c r="V57" s="316"/>
      <c r="W57" s="316"/>
      <c r="X57" s="316"/>
      <c r="Y57" s="316"/>
      <c r="Z57" s="316"/>
      <c r="AA57" s="751"/>
    </row>
    <row r="58" spans="1:27" s="410" customFormat="1" ht="264.75" customHeight="1">
      <c r="A58" s="409"/>
      <c r="B58" s="315" t="s">
        <v>455</v>
      </c>
      <c r="C58" s="285" t="s">
        <v>456</v>
      </c>
      <c r="D58" s="317">
        <v>40603</v>
      </c>
      <c r="E58" s="317" t="s">
        <v>1262</v>
      </c>
      <c r="F58" s="292" t="s">
        <v>478</v>
      </c>
      <c r="G58" s="362" t="s">
        <v>1053</v>
      </c>
      <c r="H58" s="460">
        <v>30000</v>
      </c>
      <c r="I58" s="463"/>
      <c r="J58" s="462"/>
      <c r="K58" s="462" t="s">
        <v>70</v>
      </c>
      <c r="L58" s="463"/>
      <c r="M58" s="463"/>
      <c r="N58" s="463"/>
      <c r="O58" s="390" t="s">
        <v>1266</v>
      </c>
      <c r="P58" s="292"/>
      <c r="Q58" s="285" t="s">
        <v>1264</v>
      </c>
      <c r="R58" s="285" t="s">
        <v>1263</v>
      </c>
      <c r="S58" s="316" t="s">
        <v>1265</v>
      </c>
      <c r="T58" s="316"/>
      <c r="U58" s="316"/>
      <c r="V58" s="316"/>
      <c r="W58" s="308" t="s">
        <v>1074</v>
      </c>
      <c r="X58" s="316"/>
      <c r="Y58" s="316"/>
      <c r="Z58" s="316"/>
      <c r="AA58" s="751"/>
    </row>
    <row r="59" spans="1:27" ht="189" customHeight="1">
      <c r="A59" s="409"/>
      <c r="B59" s="315" t="s">
        <v>463</v>
      </c>
      <c r="C59" s="299" t="s">
        <v>464</v>
      </c>
      <c r="D59" s="297">
        <v>40603</v>
      </c>
      <c r="E59" s="297">
        <v>41974</v>
      </c>
      <c r="F59" s="367" t="s">
        <v>478</v>
      </c>
      <c r="G59" s="292" t="s">
        <v>1012</v>
      </c>
      <c r="H59" s="323">
        <v>20000</v>
      </c>
      <c r="I59" s="319"/>
      <c r="J59" s="319"/>
      <c r="K59" s="461" t="s">
        <v>70</v>
      </c>
      <c r="L59" s="319"/>
      <c r="M59" s="319"/>
      <c r="N59" s="368"/>
      <c r="O59" s="301" t="s">
        <v>1267</v>
      </c>
      <c r="P59" s="367"/>
      <c r="Q59" s="299" t="s">
        <v>1268</v>
      </c>
      <c r="R59" s="299" t="s">
        <v>1269</v>
      </c>
      <c r="S59" s="354" t="s">
        <v>1281</v>
      </c>
      <c r="T59" s="144"/>
      <c r="U59" s="144"/>
      <c r="V59" s="144"/>
      <c r="W59" s="144"/>
      <c r="X59" s="144"/>
      <c r="Y59" s="144"/>
      <c r="Z59" s="144"/>
      <c r="AA59" s="751"/>
    </row>
    <row r="60" spans="1:27" ht="96.75" customHeight="1">
      <c r="A60" s="339" t="s">
        <v>1066</v>
      </c>
      <c r="B60" s="301" t="s">
        <v>1270</v>
      </c>
      <c r="C60" s="341" t="s">
        <v>798</v>
      </c>
      <c r="D60" s="297">
        <v>40391</v>
      </c>
      <c r="E60" s="299" t="s">
        <v>1310</v>
      </c>
      <c r="F60" s="299" t="s">
        <v>478</v>
      </c>
      <c r="G60" s="292" t="s">
        <v>1350</v>
      </c>
      <c r="H60" s="323">
        <v>15000</v>
      </c>
      <c r="I60" s="319"/>
      <c r="J60" s="319"/>
      <c r="K60" s="319"/>
      <c r="L60" s="319"/>
      <c r="M60" s="319" t="s">
        <v>70</v>
      </c>
      <c r="N60" s="368"/>
      <c r="O60" s="301" t="s">
        <v>1271</v>
      </c>
      <c r="P60" s="318" t="s">
        <v>476</v>
      </c>
      <c r="Q60" s="367"/>
      <c r="R60" s="299" t="s">
        <v>1328</v>
      </c>
      <c r="S60" s="354" t="s">
        <v>1329</v>
      </c>
      <c r="T60" s="144"/>
      <c r="U60" s="144"/>
      <c r="V60" s="144"/>
      <c r="W60" s="144"/>
      <c r="X60" s="144"/>
      <c r="Y60" s="144"/>
      <c r="Z60" s="144"/>
      <c r="AA60" s="316"/>
    </row>
    <row r="61" spans="1:27" ht="155.25" customHeight="1">
      <c r="A61" s="409"/>
      <c r="B61" s="315" t="s">
        <v>1064</v>
      </c>
      <c r="C61" s="299" t="s">
        <v>489</v>
      </c>
      <c r="D61" s="297">
        <v>40544</v>
      </c>
      <c r="E61" s="299" t="s">
        <v>490</v>
      </c>
      <c r="F61" s="299" t="s">
        <v>338</v>
      </c>
      <c r="G61" s="292" t="s">
        <v>1351</v>
      </c>
      <c r="H61" s="299" t="s">
        <v>492</v>
      </c>
      <c r="I61" s="319"/>
      <c r="J61" s="319"/>
      <c r="K61" s="319"/>
      <c r="L61" s="461"/>
      <c r="M61" s="319" t="s">
        <v>70</v>
      </c>
      <c r="N61" s="368"/>
      <c r="O61" s="301" t="s">
        <v>1331</v>
      </c>
      <c r="P61" s="299" t="s">
        <v>1274</v>
      </c>
      <c r="Q61" s="367"/>
      <c r="R61" s="299" t="s">
        <v>1275</v>
      </c>
      <c r="S61" s="354" t="s">
        <v>1330</v>
      </c>
      <c r="T61" s="144"/>
      <c r="U61" s="144"/>
      <c r="V61" s="144"/>
      <c r="W61" s="144"/>
      <c r="X61" s="144"/>
      <c r="Y61" s="144"/>
      <c r="Z61" s="144"/>
      <c r="AA61" s="316"/>
    </row>
    <row r="62" spans="1:27" ht="97.5" customHeight="1">
      <c r="A62" s="340"/>
      <c r="B62" s="315" t="s">
        <v>1065</v>
      </c>
      <c r="C62" s="299" t="s">
        <v>489</v>
      </c>
      <c r="D62" s="297">
        <v>40391</v>
      </c>
      <c r="E62" s="299" t="s">
        <v>490</v>
      </c>
      <c r="F62" s="299" t="s">
        <v>338</v>
      </c>
      <c r="G62" s="292" t="s">
        <v>517</v>
      </c>
      <c r="H62" s="299" t="s">
        <v>492</v>
      </c>
      <c r="I62" s="397"/>
      <c r="J62" s="397"/>
      <c r="K62" s="397"/>
      <c r="L62" s="397"/>
      <c r="M62" s="397" t="s">
        <v>70</v>
      </c>
      <c r="N62" s="397"/>
      <c r="O62" s="301" t="s">
        <v>1276</v>
      </c>
      <c r="P62" s="285" t="s">
        <v>967</v>
      </c>
      <c r="Q62" s="292"/>
      <c r="R62" s="299" t="s">
        <v>96</v>
      </c>
      <c r="S62" s="308" t="s">
        <v>1277</v>
      </c>
      <c r="T62" s="144"/>
      <c r="U62" s="144"/>
      <c r="V62" s="144"/>
      <c r="W62" s="144"/>
      <c r="X62" s="144"/>
      <c r="Y62" s="144"/>
      <c r="Z62" s="144"/>
      <c r="AA62" s="316"/>
    </row>
    <row r="64" spans="1:27" ht="15.75" thickBot="1"/>
    <row r="65" spans="1:8" ht="43.5" customHeight="1" thickTop="1" thickBot="1">
      <c r="A65" s="446" t="s">
        <v>59</v>
      </c>
      <c r="B65" s="447">
        <f>COUNTA(B70:B79,B82:B91,B94:B103,B106:B115)</f>
        <v>0</v>
      </c>
    </row>
    <row r="66" spans="1:8" ht="15.75" thickTop="1"/>
    <row r="68" spans="1:8" ht="15.75" thickBot="1"/>
    <row r="69" spans="1:8" ht="31.5" thickTop="1" thickBot="1">
      <c r="A69" s="446" t="s">
        <v>62</v>
      </c>
      <c r="B69" s="446" t="s">
        <v>61</v>
      </c>
      <c r="C69" s="448" t="s">
        <v>6</v>
      </c>
      <c r="D69" s="448" t="s">
        <v>10</v>
      </c>
      <c r="E69" s="448" t="s">
        <v>11</v>
      </c>
      <c r="F69" s="448" t="s">
        <v>7</v>
      </c>
      <c r="G69" s="449" t="s">
        <v>9</v>
      </c>
      <c r="H69" s="448" t="s">
        <v>80</v>
      </c>
    </row>
    <row r="70" spans="1:8" ht="75.75" customHeight="1" thickTop="1">
      <c r="A70" s="753"/>
      <c r="B70" s="392"/>
      <c r="C70" s="393"/>
      <c r="D70" s="393"/>
      <c r="E70" s="393"/>
      <c r="F70" s="393"/>
      <c r="G70" s="393"/>
      <c r="H70" s="450"/>
    </row>
    <row r="71" spans="1:8">
      <c r="A71" s="754"/>
      <c r="B71" s="451"/>
      <c r="C71" s="452"/>
      <c r="D71" s="452"/>
      <c r="E71" s="452"/>
      <c r="F71" s="452"/>
      <c r="G71" s="450"/>
      <c r="H71" s="452"/>
    </row>
    <row r="72" spans="1:8">
      <c r="A72" s="754"/>
      <c r="B72" s="451"/>
      <c r="C72" s="452"/>
      <c r="D72" s="452"/>
      <c r="E72" s="452"/>
      <c r="F72" s="452"/>
      <c r="G72" s="450"/>
      <c r="H72" s="452"/>
    </row>
    <row r="73" spans="1:8">
      <c r="A73" s="754"/>
      <c r="B73" s="451"/>
      <c r="C73" s="452"/>
      <c r="D73" s="452"/>
      <c r="E73" s="452"/>
      <c r="F73" s="452"/>
      <c r="G73" s="450"/>
      <c r="H73" s="452"/>
    </row>
    <row r="74" spans="1:8">
      <c r="A74" s="754"/>
      <c r="B74" s="451"/>
      <c r="C74" s="452"/>
      <c r="D74" s="452"/>
      <c r="E74" s="452"/>
      <c r="F74" s="452"/>
      <c r="G74" s="450"/>
      <c r="H74" s="452"/>
    </row>
    <row r="75" spans="1:8">
      <c r="A75" s="754"/>
      <c r="B75" s="451"/>
      <c r="C75" s="452"/>
      <c r="D75" s="452"/>
      <c r="E75" s="452"/>
      <c r="F75" s="452"/>
      <c r="G75" s="450"/>
      <c r="H75" s="452"/>
    </row>
    <row r="76" spans="1:8">
      <c r="A76" s="754"/>
      <c r="B76" s="451"/>
      <c r="C76" s="452"/>
      <c r="D76" s="452"/>
      <c r="E76" s="452"/>
      <c r="F76" s="452"/>
      <c r="G76" s="450"/>
      <c r="H76" s="452"/>
    </row>
    <row r="77" spans="1:8">
      <c r="A77" s="754"/>
      <c r="B77" s="451"/>
      <c r="C77" s="452"/>
      <c r="D77" s="452"/>
      <c r="E77" s="452"/>
      <c r="F77" s="452"/>
      <c r="G77" s="450"/>
      <c r="H77" s="452"/>
    </row>
    <row r="78" spans="1:8">
      <c r="A78" s="754"/>
      <c r="B78" s="451"/>
      <c r="C78" s="452"/>
      <c r="D78" s="452"/>
      <c r="E78" s="452"/>
      <c r="F78" s="452"/>
      <c r="G78" s="450"/>
      <c r="H78" s="452"/>
    </row>
    <row r="79" spans="1:8">
      <c r="A79" s="755"/>
      <c r="B79" s="451"/>
      <c r="C79" s="452"/>
      <c r="D79" s="452"/>
      <c r="E79" s="452"/>
      <c r="F79" s="452"/>
      <c r="G79" s="450"/>
      <c r="H79" s="452"/>
    </row>
    <row r="80" spans="1:8" ht="15.75" thickBot="1"/>
    <row r="81" spans="1:8" ht="31.5" thickTop="1" thickBot="1">
      <c r="A81" s="446" t="s">
        <v>62</v>
      </c>
      <c r="B81" s="446" t="s">
        <v>61</v>
      </c>
      <c r="C81" s="453" t="s">
        <v>6</v>
      </c>
      <c r="D81" s="453" t="s">
        <v>10</v>
      </c>
      <c r="E81" s="453" t="s">
        <v>11</v>
      </c>
      <c r="F81" s="448" t="s">
        <v>7</v>
      </c>
      <c r="G81" s="449" t="s">
        <v>9</v>
      </c>
      <c r="H81" s="448" t="s">
        <v>80</v>
      </c>
    </row>
    <row r="82" spans="1:8" ht="15.75" thickTop="1">
      <c r="A82" s="454" t="s">
        <v>60</v>
      </c>
      <c r="B82" s="451"/>
      <c r="C82" s="452"/>
      <c r="D82" s="452"/>
      <c r="E82" s="452"/>
      <c r="F82" s="452"/>
      <c r="G82" s="450"/>
      <c r="H82" s="452"/>
    </row>
    <row r="83" spans="1:8">
      <c r="A83" s="455"/>
      <c r="B83" s="451"/>
      <c r="C83" s="452"/>
      <c r="D83" s="452"/>
      <c r="E83" s="452"/>
      <c r="F83" s="452"/>
      <c r="G83" s="450"/>
      <c r="H83" s="452"/>
    </row>
    <row r="84" spans="1:8">
      <c r="A84" s="455"/>
      <c r="B84" s="451"/>
      <c r="C84" s="452"/>
      <c r="D84" s="452"/>
      <c r="E84" s="452"/>
      <c r="F84" s="452"/>
      <c r="G84" s="450"/>
      <c r="H84" s="452"/>
    </row>
    <row r="85" spans="1:8">
      <c r="A85" s="455"/>
      <c r="B85" s="451"/>
      <c r="C85" s="452"/>
      <c r="D85" s="452"/>
      <c r="E85" s="452"/>
      <c r="F85" s="452"/>
      <c r="G85" s="450"/>
      <c r="H85" s="452"/>
    </row>
    <row r="86" spans="1:8">
      <c r="A86" s="455"/>
      <c r="B86" s="451"/>
      <c r="C86" s="452"/>
      <c r="D86" s="452"/>
      <c r="E86" s="452"/>
      <c r="F86" s="452"/>
      <c r="G86" s="450"/>
      <c r="H86" s="452"/>
    </row>
    <row r="87" spans="1:8">
      <c r="A87" s="455"/>
      <c r="B87" s="451"/>
      <c r="C87" s="452"/>
      <c r="D87" s="452"/>
      <c r="E87" s="452"/>
      <c r="F87" s="452"/>
      <c r="G87" s="450"/>
      <c r="H87" s="452"/>
    </row>
    <row r="88" spans="1:8">
      <c r="A88" s="455"/>
      <c r="B88" s="451"/>
      <c r="C88" s="452"/>
      <c r="D88" s="452"/>
      <c r="E88" s="452"/>
      <c r="F88" s="452"/>
      <c r="G88" s="450"/>
      <c r="H88" s="452"/>
    </row>
    <row r="89" spans="1:8">
      <c r="A89" s="455"/>
      <c r="B89" s="451"/>
      <c r="C89" s="452"/>
      <c r="D89" s="452"/>
      <c r="E89" s="452"/>
      <c r="F89" s="452"/>
      <c r="G89" s="450"/>
      <c r="H89" s="452"/>
    </row>
    <row r="90" spans="1:8">
      <c r="A90" s="455"/>
      <c r="B90" s="451"/>
      <c r="C90" s="452"/>
      <c r="D90" s="452"/>
      <c r="E90" s="452"/>
      <c r="F90" s="452"/>
      <c r="G90" s="450"/>
      <c r="H90" s="452"/>
    </row>
    <row r="91" spans="1:8">
      <c r="A91" s="456"/>
      <c r="B91" s="451"/>
      <c r="C91" s="452"/>
      <c r="D91" s="452"/>
      <c r="E91" s="452"/>
      <c r="F91" s="452"/>
      <c r="G91" s="450"/>
      <c r="H91" s="452"/>
    </row>
    <row r="92" spans="1:8" ht="15.75" thickBot="1"/>
    <row r="93" spans="1:8" ht="31.5" thickTop="1" thickBot="1">
      <c r="A93" s="446" t="s">
        <v>62</v>
      </c>
      <c r="B93" s="446" t="s">
        <v>61</v>
      </c>
      <c r="C93" s="453" t="s">
        <v>6</v>
      </c>
      <c r="D93" s="453" t="s">
        <v>10</v>
      </c>
      <c r="E93" s="453" t="s">
        <v>11</v>
      </c>
      <c r="F93" s="448" t="s">
        <v>7</v>
      </c>
      <c r="G93" s="449" t="s">
        <v>9</v>
      </c>
      <c r="H93" s="448" t="s">
        <v>80</v>
      </c>
    </row>
    <row r="94" spans="1:8" ht="15.75" thickTop="1">
      <c r="A94" s="454" t="s">
        <v>60</v>
      </c>
      <c r="B94" s="451"/>
      <c r="C94" s="452"/>
      <c r="D94" s="452"/>
      <c r="E94" s="452"/>
      <c r="F94" s="452"/>
      <c r="G94" s="450"/>
      <c r="H94" s="452"/>
    </row>
    <row r="95" spans="1:8">
      <c r="A95" s="455"/>
      <c r="B95" s="451"/>
      <c r="C95" s="452"/>
      <c r="D95" s="452"/>
      <c r="E95" s="452"/>
      <c r="F95" s="452"/>
      <c r="G95" s="450"/>
      <c r="H95" s="452"/>
    </row>
    <row r="96" spans="1:8">
      <c r="A96" s="455"/>
      <c r="B96" s="451"/>
      <c r="C96" s="452"/>
      <c r="D96" s="452"/>
      <c r="E96" s="452"/>
      <c r="F96" s="452"/>
      <c r="G96" s="450"/>
      <c r="H96" s="452"/>
    </row>
    <row r="97" spans="1:8">
      <c r="A97" s="455"/>
      <c r="B97" s="451"/>
      <c r="C97" s="452"/>
      <c r="D97" s="452"/>
      <c r="E97" s="452"/>
      <c r="F97" s="452"/>
      <c r="G97" s="450"/>
      <c r="H97" s="452"/>
    </row>
    <row r="98" spans="1:8">
      <c r="A98" s="455"/>
      <c r="B98" s="451"/>
      <c r="C98" s="452"/>
      <c r="D98" s="452"/>
      <c r="E98" s="452"/>
      <c r="F98" s="452"/>
      <c r="G98" s="450"/>
      <c r="H98" s="452"/>
    </row>
    <row r="99" spans="1:8">
      <c r="A99" s="455"/>
      <c r="B99" s="451"/>
      <c r="C99" s="452"/>
      <c r="D99" s="452"/>
      <c r="E99" s="452"/>
      <c r="F99" s="452"/>
      <c r="G99" s="450"/>
      <c r="H99" s="452"/>
    </row>
    <row r="100" spans="1:8">
      <c r="A100" s="455"/>
      <c r="B100" s="451"/>
      <c r="C100" s="452"/>
      <c r="D100" s="452"/>
      <c r="E100" s="452"/>
      <c r="F100" s="452"/>
      <c r="G100" s="450"/>
      <c r="H100" s="452"/>
    </row>
    <row r="101" spans="1:8">
      <c r="A101" s="455"/>
      <c r="B101" s="451"/>
      <c r="C101" s="452"/>
      <c r="D101" s="452"/>
      <c r="E101" s="452"/>
      <c r="F101" s="452"/>
      <c r="G101" s="450"/>
      <c r="H101" s="452"/>
    </row>
    <row r="102" spans="1:8">
      <c r="A102" s="455"/>
      <c r="B102" s="451"/>
      <c r="C102" s="452"/>
      <c r="D102" s="452"/>
      <c r="E102" s="452"/>
      <c r="F102" s="452"/>
      <c r="G102" s="450"/>
      <c r="H102" s="452"/>
    </row>
    <row r="103" spans="1:8">
      <c r="A103" s="456"/>
      <c r="B103" s="451"/>
      <c r="C103" s="452"/>
      <c r="D103" s="452"/>
      <c r="E103" s="452"/>
      <c r="F103" s="452"/>
      <c r="G103" s="450"/>
      <c r="H103" s="452"/>
    </row>
    <row r="104" spans="1:8" ht="15.75" thickBot="1"/>
    <row r="105" spans="1:8" ht="31.5" thickTop="1" thickBot="1">
      <c r="A105" s="446" t="s">
        <v>62</v>
      </c>
      <c r="B105" s="446" t="s">
        <v>61</v>
      </c>
      <c r="C105" s="453" t="s">
        <v>6</v>
      </c>
      <c r="D105" s="453" t="s">
        <v>10</v>
      </c>
      <c r="E105" s="453" t="s">
        <v>11</v>
      </c>
      <c r="F105" s="453" t="s">
        <v>8</v>
      </c>
      <c r="G105" s="457" t="s">
        <v>7</v>
      </c>
      <c r="H105" s="453" t="s">
        <v>9</v>
      </c>
    </row>
    <row r="106" spans="1:8" ht="15.75" thickTop="1">
      <c r="A106" s="454" t="s">
        <v>60</v>
      </c>
      <c r="B106" s="451"/>
      <c r="C106" s="452"/>
      <c r="D106" s="452"/>
      <c r="E106" s="452"/>
      <c r="F106" s="452"/>
      <c r="G106" s="450"/>
      <c r="H106" s="452"/>
    </row>
    <row r="107" spans="1:8">
      <c r="A107" s="455"/>
      <c r="B107" s="451"/>
      <c r="C107" s="452"/>
      <c r="D107" s="452"/>
      <c r="E107" s="452"/>
      <c r="F107" s="452"/>
      <c r="G107" s="450"/>
      <c r="H107" s="452"/>
    </row>
    <row r="108" spans="1:8">
      <c r="A108" s="455"/>
      <c r="B108" s="451"/>
      <c r="C108" s="452"/>
      <c r="D108" s="452"/>
      <c r="E108" s="452"/>
      <c r="F108" s="452"/>
      <c r="G108" s="450"/>
      <c r="H108" s="452"/>
    </row>
    <row r="109" spans="1:8">
      <c r="A109" s="455"/>
      <c r="B109" s="451"/>
      <c r="C109" s="452"/>
      <c r="D109" s="452"/>
      <c r="E109" s="452"/>
      <c r="F109" s="452"/>
      <c r="G109" s="450"/>
      <c r="H109" s="452"/>
    </row>
    <row r="110" spans="1:8">
      <c r="A110" s="455"/>
      <c r="B110" s="451"/>
      <c r="C110" s="452"/>
      <c r="D110" s="452"/>
      <c r="E110" s="452"/>
      <c r="F110" s="452"/>
      <c r="G110" s="450"/>
      <c r="H110" s="452"/>
    </row>
    <row r="111" spans="1:8">
      <c r="A111" s="455"/>
      <c r="B111" s="451"/>
      <c r="C111" s="452"/>
      <c r="D111" s="452"/>
      <c r="E111" s="452"/>
      <c r="F111" s="452"/>
      <c r="G111" s="450"/>
      <c r="H111" s="452"/>
    </row>
    <row r="112" spans="1:8">
      <c r="A112" s="455"/>
      <c r="B112" s="451"/>
      <c r="C112" s="452"/>
      <c r="D112" s="452"/>
      <c r="E112" s="452"/>
      <c r="F112" s="452"/>
      <c r="G112" s="450"/>
      <c r="H112" s="452"/>
    </row>
    <row r="113" spans="1:8">
      <c r="A113" s="455"/>
      <c r="B113" s="451"/>
      <c r="C113" s="452"/>
      <c r="D113" s="452"/>
      <c r="E113" s="452"/>
      <c r="F113" s="452"/>
      <c r="G113" s="450"/>
      <c r="H113" s="452"/>
    </row>
    <row r="114" spans="1:8">
      <c r="A114" s="455"/>
      <c r="B114" s="451"/>
      <c r="C114" s="452"/>
      <c r="D114" s="452"/>
      <c r="E114" s="452"/>
      <c r="F114" s="452"/>
      <c r="G114" s="450"/>
      <c r="H114" s="452"/>
    </row>
    <row r="115" spans="1:8">
      <c r="A115" s="456"/>
      <c r="B115" s="451"/>
      <c r="C115" s="452"/>
      <c r="D115" s="452"/>
      <c r="E115" s="452"/>
      <c r="F115" s="452"/>
      <c r="G115" s="450"/>
      <c r="H115" s="452"/>
    </row>
  </sheetData>
  <sheetProtection password="ECFE" sheet="1" objects="1" scenarios="1"/>
  <mergeCells count="17">
    <mergeCell ref="A70:A79"/>
    <mergeCell ref="A29:A31"/>
    <mergeCell ref="AA29:AA31"/>
    <mergeCell ref="AA32:AA34"/>
    <mergeCell ref="AA35:AA43"/>
    <mergeCell ref="AA53:AA59"/>
    <mergeCell ref="AA44:AA46"/>
    <mergeCell ref="AA47:AA50"/>
    <mergeCell ref="A37:A40"/>
    <mergeCell ref="A51:A52"/>
    <mergeCell ref="AA51:AA52"/>
    <mergeCell ref="AA9:AA17"/>
    <mergeCell ref="I7:R7"/>
    <mergeCell ref="T7:AA7"/>
    <mergeCell ref="A4:C4"/>
    <mergeCell ref="A18:A28"/>
    <mergeCell ref="AA18:AA28"/>
  </mergeCells>
  <conditionalFormatting sqref="AF5:AF6">
    <cfRule type="cellIs" dxfId="81" priority="265" stopIfTrue="1" operator="equal">
      <formula>$AF$5</formula>
    </cfRule>
  </conditionalFormatting>
  <conditionalFormatting sqref="I9:I62">
    <cfRule type="cellIs" dxfId="80" priority="264" stopIfTrue="1" operator="equal">
      <formula>"x"</formula>
    </cfRule>
  </conditionalFormatting>
  <conditionalFormatting sqref="J9:J62">
    <cfRule type="cellIs" dxfId="79" priority="263" operator="equal">
      <formula>"x"</formula>
    </cfRule>
  </conditionalFormatting>
  <conditionalFormatting sqref="K9:K62">
    <cfRule type="cellIs" dxfId="78" priority="262" operator="equal">
      <formula>"x"</formula>
    </cfRule>
  </conditionalFormatting>
  <conditionalFormatting sqref="L9:L10 L12 L14:L62">
    <cfRule type="cellIs" dxfId="77" priority="261" stopIfTrue="1" operator="equal">
      <formula>"x"</formula>
    </cfRule>
  </conditionalFormatting>
  <conditionalFormatting sqref="M9:M62">
    <cfRule type="cellIs" dxfId="76" priority="260" operator="equal">
      <formula>"x"</formula>
    </cfRule>
  </conditionalFormatting>
  <conditionalFormatting sqref="N53:N62">
    <cfRule type="cellIs" dxfId="75" priority="39" stopIfTrue="1" operator="equal">
      <formula>"x"</formula>
    </cfRule>
  </conditionalFormatting>
  <conditionalFormatting sqref="N9:N17 N19:N52">
    <cfRule type="cellIs" dxfId="74" priority="1" stopIfTrue="1" operator="equal">
      <formula>$AF$6</formula>
    </cfRule>
    <cfRule type="cellIs" dxfId="73" priority="2" stopIfTrue="1" operator="equal">
      <formula>$AF$5</formula>
    </cfRule>
  </conditionalFormatting>
  <dataValidations count="1">
    <dataValidation type="list" allowBlank="1" showInputMessage="1" showErrorMessage="1" sqref="N9:N17 N19:N52">
      <formula1>$AF$5:$AF$6</formula1>
    </dataValidation>
  </dataValidations>
  <pageMargins left="0.511811024" right="0.511811024" top="0.78740157499999996" bottom="0.78740157499999996" header="0.31496062000000002" footer="0.31496062000000002"/>
  <pageSetup orientation="portrait"/>
  <drawing r:id="rId1"/>
</worksheet>
</file>

<file path=xl/worksheets/sheet8.xml><?xml version="1.0" encoding="utf-8"?>
<worksheet xmlns="http://schemas.openxmlformats.org/spreadsheetml/2006/main" xmlns:r="http://schemas.openxmlformats.org/officeDocument/2006/relationships">
  <dimension ref="A1:S41"/>
  <sheetViews>
    <sheetView showGridLines="0" topLeftCell="C1" zoomScale="90" zoomScaleNormal="90" workbookViewId="0">
      <selection activeCell="F13" sqref="F13"/>
    </sheetView>
  </sheetViews>
  <sheetFormatPr defaultColWidth="8.85546875" defaultRowHeight="15"/>
  <cols>
    <col min="1" max="1" width="0.85546875" customWidth="1"/>
    <col min="2" max="2" width="36.7109375" customWidth="1"/>
    <col min="3" max="3" width="14.28515625" customWidth="1"/>
    <col min="5" max="5" width="13.28515625" customWidth="1"/>
    <col min="6" max="6" width="11.85546875" customWidth="1"/>
  </cols>
  <sheetData>
    <row r="1" spans="1:19" s="2" customFormat="1">
      <c r="A1" s="3" t="s">
        <v>0</v>
      </c>
      <c r="H1" s="16"/>
      <c r="I1" s="16"/>
      <c r="J1" s="16"/>
      <c r="K1" s="16"/>
      <c r="L1" s="16"/>
      <c r="M1" s="16"/>
    </row>
    <row r="2" spans="1:19" s="4" customFormat="1" ht="18.75" customHeight="1">
      <c r="B2" s="4" t="s">
        <v>83</v>
      </c>
      <c r="H2" s="17"/>
      <c r="I2" s="17"/>
      <c r="J2" s="17"/>
      <c r="K2" s="17"/>
      <c r="L2" s="17"/>
      <c r="M2" s="17"/>
    </row>
    <row r="3" spans="1:19" s="6" customFormat="1" ht="26.1" customHeight="1" thickBot="1">
      <c r="A3" s="7" t="s">
        <v>1</v>
      </c>
      <c r="B3" s="522"/>
      <c r="C3" s="523">
        <f>'Monitoria Anual 1'!D5</f>
        <v>0</v>
      </c>
      <c r="D3" s="523"/>
      <c r="E3" s="523"/>
      <c r="F3" s="523"/>
      <c r="G3" s="523"/>
      <c r="H3" s="523"/>
      <c r="I3" s="523"/>
      <c r="J3" s="523"/>
      <c r="K3" s="12"/>
      <c r="L3" s="12"/>
      <c r="M3" s="12"/>
      <c r="N3" s="12"/>
      <c r="O3" s="12"/>
      <c r="P3" s="13"/>
    </row>
    <row r="4" spans="1:19" s="1" customFormat="1" ht="51" customHeight="1" thickTop="1">
      <c r="B4" s="758" t="s">
        <v>84</v>
      </c>
      <c r="C4" s="758"/>
      <c r="D4" s="758"/>
      <c r="E4" s="758"/>
      <c r="F4" s="758"/>
      <c r="G4" s="758"/>
      <c r="H4" s="758"/>
      <c r="I4" s="758"/>
      <c r="J4" s="758"/>
      <c r="K4" s="18"/>
      <c r="L4" s="18"/>
      <c r="M4" s="18"/>
    </row>
    <row r="5" spans="1:19" s="1" customFormat="1" ht="15.75" thickBot="1">
      <c r="A5" s="7" t="s">
        <v>2</v>
      </c>
      <c r="B5" s="7"/>
      <c r="C5" s="9" t="s">
        <v>1316</v>
      </c>
      <c r="D5" s="9"/>
      <c r="E5" s="10"/>
      <c r="F5" s="10"/>
      <c r="G5" s="11"/>
      <c r="H5" s="18"/>
      <c r="I5" s="18"/>
      <c r="J5" s="18"/>
      <c r="K5" s="18"/>
      <c r="L5" s="18"/>
      <c r="M5" s="18"/>
    </row>
    <row r="6" spans="1:19" ht="15.75" thickTop="1">
      <c r="B6" t="s">
        <v>1317</v>
      </c>
    </row>
    <row r="7" spans="1:19" ht="18.75">
      <c r="A7" s="52" t="s">
        <v>33</v>
      </c>
      <c r="B7" s="52"/>
      <c r="C7" s="52"/>
      <c r="D7" s="52"/>
      <c r="E7" s="52"/>
      <c r="F7" s="52"/>
      <c r="G7" s="52"/>
      <c r="H7" s="52"/>
      <c r="I7" s="52"/>
      <c r="J7" s="52"/>
      <c r="K7" s="52"/>
      <c r="L7" s="52"/>
      <c r="M7" s="52"/>
      <c r="N7" s="52"/>
      <c r="O7" s="52"/>
      <c r="P7" s="52"/>
      <c r="Q7" s="52"/>
      <c r="R7" s="52"/>
      <c r="S7" s="52"/>
    </row>
    <row r="9" spans="1:19">
      <c r="B9" s="29" t="s">
        <v>44</v>
      </c>
      <c r="C9" s="30"/>
      <c r="D9" s="30"/>
    </row>
    <row r="10" spans="1:19" ht="15.75" thickBot="1">
      <c r="E10" s="716" t="s">
        <v>82</v>
      </c>
      <c r="F10" s="717"/>
    </row>
    <row r="11" spans="1:19" ht="59.25" customHeight="1" thickTop="1" thickBot="1">
      <c r="B11" s="710" t="s">
        <v>35</v>
      </c>
      <c r="C11" s="711"/>
      <c r="D11" s="734"/>
      <c r="E11" s="714" t="s">
        <v>81</v>
      </c>
      <c r="F11" s="715"/>
    </row>
    <row r="12" spans="1:19" s="79" customFormat="1" ht="32.1" customHeight="1" thickTop="1" thickBot="1">
      <c r="B12" s="80" t="s">
        <v>41</v>
      </c>
      <c r="C12" s="82" t="s">
        <v>79</v>
      </c>
      <c r="D12" s="81" t="s">
        <v>42</v>
      </c>
      <c r="E12" s="82" t="s">
        <v>72</v>
      </c>
      <c r="F12" s="81" t="s">
        <v>42</v>
      </c>
    </row>
    <row r="13" spans="1:19" ht="16.5" thickTop="1">
      <c r="B13" s="53" t="s">
        <v>36</v>
      </c>
      <c r="C13" s="93"/>
      <c r="D13" s="94"/>
      <c r="E13" s="93">
        <f>COUNTA('Monitoria Anual 3'!N10:N60)</f>
        <v>3</v>
      </c>
      <c r="F13" s="94"/>
    </row>
    <row r="14" spans="1:19" ht="15.75">
      <c r="B14" s="38" t="s">
        <v>48</v>
      </c>
      <c r="C14" s="95">
        <f>COUNTA('Monitoria Anual 3'!I9:I62)</f>
        <v>0</v>
      </c>
      <c r="D14" s="96">
        <f>C14/C20</f>
        <v>0</v>
      </c>
      <c r="E14" s="95">
        <v>0</v>
      </c>
      <c r="F14" s="96">
        <f>E14/$E$20</f>
        <v>0</v>
      </c>
    </row>
    <row r="15" spans="1:19" ht="15.75">
      <c r="B15" s="31" t="s">
        <v>37</v>
      </c>
      <c r="C15" s="97">
        <f>COUNTA('Monitoria Anual 3'!J9:J62)</f>
        <v>14</v>
      </c>
      <c r="D15" s="98">
        <f>C15/C20</f>
        <v>0.25925925925925924</v>
      </c>
      <c r="E15" s="97">
        <v>12</v>
      </c>
      <c r="F15" s="96">
        <f>E15/$E$20</f>
        <v>0.23529411764705882</v>
      </c>
    </row>
    <row r="16" spans="1:19" ht="15.75">
      <c r="B16" s="32" t="s">
        <v>38</v>
      </c>
      <c r="C16" s="97">
        <f>COUNTA('Monitoria Anual 3'!K9:K62)</f>
        <v>15</v>
      </c>
      <c r="D16" s="98">
        <f>C16/C20</f>
        <v>0.27777777777777779</v>
      </c>
      <c r="E16" s="97">
        <v>14</v>
      </c>
      <c r="F16" s="96">
        <f>E16/E20</f>
        <v>0.27450980392156865</v>
      </c>
    </row>
    <row r="17" spans="2:10" ht="15.75">
      <c r="B17" s="33" t="s">
        <v>39</v>
      </c>
      <c r="C17" s="97">
        <f>COUNTA('Monitoria Anual 3'!L9:L62)</f>
        <v>18</v>
      </c>
      <c r="D17" s="98">
        <f>C17/C20</f>
        <v>0.33333333333333331</v>
      </c>
      <c r="E17" s="97">
        <v>18</v>
      </c>
      <c r="F17" s="96">
        <f>E17/$E$20</f>
        <v>0.35294117647058826</v>
      </c>
    </row>
    <row r="18" spans="2:10" ht="16.5" thickBot="1">
      <c r="B18" s="34" t="s">
        <v>40</v>
      </c>
      <c r="C18" s="97">
        <f>COUNTA('Monitoria Anual 3'!M9:M62)</f>
        <v>7</v>
      </c>
      <c r="D18" s="98">
        <f>C18/C20</f>
        <v>0.12962962962962962</v>
      </c>
      <c r="E18" s="97">
        <v>7</v>
      </c>
      <c r="F18" s="96">
        <f>E18/$E$20</f>
        <v>0.13725490196078433</v>
      </c>
    </row>
    <row r="19" spans="2:10" ht="17.25" thickTop="1" thickBot="1">
      <c r="B19" s="90" t="s">
        <v>63</v>
      </c>
      <c r="C19" s="97"/>
      <c r="D19" s="98"/>
      <c r="E19" s="97">
        <f>'Monitoria Anual 3'!B65</f>
        <v>0</v>
      </c>
      <c r="F19" s="96">
        <f>E19/$E$20</f>
        <v>0</v>
      </c>
    </row>
    <row r="20" spans="2:10" ht="16.5" thickTop="1" thickBot="1">
      <c r="B20" s="100" t="s">
        <v>43</v>
      </c>
      <c r="C20" s="101">
        <f>C14+C15+C16+C17+C18</f>
        <v>54</v>
      </c>
      <c r="D20" s="102">
        <f>SUM(D13:D19)</f>
        <v>0.99999999999999989</v>
      </c>
      <c r="E20" s="101">
        <f>SUM(E14:E19)</f>
        <v>51</v>
      </c>
      <c r="F20" s="99">
        <f>SUM(F14:F19)</f>
        <v>1</v>
      </c>
      <c r="G20" t="s">
        <v>544</v>
      </c>
    </row>
    <row r="21" spans="2:10" ht="16.5" thickTop="1" thickBot="1">
      <c r="B21" s="713" t="s">
        <v>78</v>
      </c>
      <c r="C21" s="713"/>
      <c r="D21" s="713"/>
      <c r="E21" s="105">
        <f>COUNTIF('Monitoria Anual 3'!N9:N52,'Monitoria Anual 3'!AF5)</f>
        <v>1</v>
      </c>
      <c r="F21" s="756"/>
    </row>
    <row r="22" spans="2:10" ht="16.5" thickTop="1" thickBot="1">
      <c r="B22" s="713" t="s">
        <v>77</v>
      </c>
      <c r="C22" s="713"/>
      <c r="D22" s="713"/>
      <c r="E22" s="105">
        <f>COUNTIF('Monitoria Anual 3'!N9:N52,'Monitoria Anual 3'!AF6)</f>
        <v>2</v>
      </c>
      <c r="F22" s="757"/>
    </row>
    <row r="23" spans="2:10" ht="15.75" customHeight="1" thickTop="1">
      <c r="F23" s="757"/>
    </row>
    <row r="24" spans="2:10">
      <c r="B24" s="29" t="s">
        <v>45</v>
      </c>
      <c r="C24" s="30"/>
      <c r="D24" s="30"/>
      <c r="F24" s="757"/>
    </row>
    <row r="25" spans="2:10" ht="3" customHeight="1"/>
    <row r="26" spans="2:10" ht="36" customHeight="1">
      <c r="B26" s="51" t="s">
        <v>34</v>
      </c>
      <c r="C26" s="37">
        <f>COUNTA('Monitoria Anual 3'!A9:A62)</f>
        <v>10</v>
      </c>
    </row>
    <row r="27" spans="2:10" ht="6.6" customHeight="1" thickBot="1"/>
    <row r="28" spans="2:10" ht="15.75" thickTop="1">
      <c r="B28" s="100" t="s">
        <v>46</v>
      </c>
      <c r="C28" s="374" t="s">
        <v>47</v>
      </c>
      <c r="D28" s="375"/>
      <c r="E28" s="376"/>
      <c r="F28" s="377"/>
      <c r="G28" s="378"/>
      <c r="H28" s="379"/>
      <c r="I28" s="380"/>
    </row>
    <row r="29" spans="2:10">
      <c r="B29" s="381" t="s">
        <v>49</v>
      </c>
      <c r="C29" s="382">
        <f>COUNTA('Monitoria Anual 3'!B9:B17)</f>
        <v>9</v>
      </c>
      <c r="D29" s="383">
        <f>COUNTA('Monitoria Anual 3'!N9:N17)</f>
        <v>0</v>
      </c>
      <c r="E29" s="383">
        <f>COUNTA('Monitoria Anual 3'!I9:I17)</f>
        <v>0</v>
      </c>
      <c r="F29" s="383">
        <f>COUNTA('Monitoria Anual 3'!J9:J17)</f>
        <v>0</v>
      </c>
      <c r="G29" s="383">
        <f>COUNTA('Monitoria Anual 3'!K9:K17)</f>
        <v>2</v>
      </c>
      <c r="H29" s="383">
        <f>COUNTA('Monitoria Anual 3'!L9:L17)</f>
        <v>7</v>
      </c>
      <c r="I29" s="383">
        <f>COUNTA('Monitoria Anual 3'!M9:M17)</f>
        <v>0</v>
      </c>
      <c r="J29" s="385"/>
    </row>
    <row r="30" spans="2:10">
      <c r="B30" s="381" t="s">
        <v>50</v>
      </c>
      <c r="C30" s="382">
        <f>COUNTA('Monitoria Anual 3'!B18:B19)</f>
        <v>2</v>
      </c>
      <c r="D30" s="382">
        <f>COUNTA('Monitoria Anual 3'!N18:N19)</f>
        <v>2</v>
      </c>
      <c r="E30" s="382">
        <f>COUNTA('Monitoria Anual 3'!I18:I19)</f>
        <v>0</v>
      </c>
      <c r="F30" s="382">
        <f>COUNTA('Monitoria Anual 3'!J18:J19)</f>
        <v>2</v>
      </c>
      <c r="G30" s="382">
        <f>COUNTA('Monitoria Anual 3'!K18:K19)</f>
        <v>0</v>
      </c>
      <c r="H30" s="382">
        <f>COUNTA('Monitoria Anual 3'!L18:L19)</f>
        <v>0</v>
      </c>
      <c r="I30" s="382">
        <f>COUNTA('Monitoria Anual 3'!M18:M19)</f>
        <v>0</v>
      </c>
      <c r="J30" s="385"/>
    </row>
    <row r="31" spans="2:10">
      <c r="B31" s="381" t="s">
        <v>51</v>
      </c>
      <c r="C31" s="382">
        <f>COUNTA('Monitoria Anual 3'!B20:B22)</f>
        <v>3</v>
      </c>
      <c r="D31" s="382">
        <f>COUNTA('Monitoria Anual 3'!N20:N22)</f>
        <v>0</v>
      </c>
      <c r="E31" s="382">
        <f>COUNTA('Monitoria Anual 3'!I20:I22)</f>
        <v>0</v>
      </c>
      <c r="F31" s="382">
        <f>COUNTA('Monitoria Anual 3'!J20:J22)</f>
        <v>1</v>
      </c>
      <c r="G31" s="382">
        <f>COUNTA('Monitoria Anual 3'!K20:K22)</f>
        <v>0</v>
      </c>
      <c r="H31" s="382">
        <f>COUNTA('Monitoria Anual 3'!L20:L22)</f>
        <v>0</v>
      </c>
      <c r="I31" s="382">
        <f>COUNTA('Monitoria Anual 3'!M20:M22)</f>
        <v>2</v>
      </c>
      <c r="J31" s="385"/>
    </row>
    <row r="32" spans="2:10">
      <c r="B32" s="381" t="s">
        <v>52</v>
      </c>
      <c r="C32" s="382">
        <f>COUNTA('Monitoria Anual 3'!B23:B28)</f>
        <v>6</v>
      </c>
      <c r="D32" s="382">
        <f>COUNTA('Monitoria Anual 3'!N23:N27)</f>
        <v>0</v>
      </c>
      <c r="E32" s="382">
        <f>COUNTA('Monitoria Anual 3'!I23:I28)</f>
        <v>0</v>
      </c>
      <c r="F32" s="382">
        <f>COUNTA('Monitoria Anual 3'!J23:J28)</f>
        <v>2</v>
      </c>
      <c r="G32" s="382">
        <f>COUNTA('Monitoria Anual 3'!K23:K28)</f>
        <v>2</v>
      </c>
      <c r="H32" s="382">
        <f>COUNTA('Monitoria Anual 3'!L23:L28)</f>
        <v>2</v>
      </c>
      <c r="I32" s="382">
        <f>COUNTA('Monitoria Anual 3'!M23:M28)</f>
        <v>0</v>
      </c>
      <c r="J32" s="385"/>
    </row>
    <row r="33" spans="2:10">
      <c r="B33" s="381" t="s">
        <v>53</v>
      </c>
      <c r="C33" s="382">
        <f>COUNTA('Monitoria Anual 3'!B29:B31)</f>
        <v>3</v>
      </c>
      <c r="D33" s="382">
        <f>COUNTA('Monitoria Anual 3'!N29:N30)</f>
        <v>0</v>
      </c>
      <c r="E33" s="382">
        <f>COUNTA('Monitoria Anual 3'!I29:I31)</f>
        <v>0</v>
      </c>
      <c r="F33" s="382">
        <f>COUNTA('Monitoria Anual 3'!J29:J31)</f>
        <v>3</v>
      </c>
      <c r="G33" s="382">
        <f>COUNTA('Monitoria Anual 3'!K29:K31)</f>
        <v>0</v>
      </c>
      <c r="H33" s="382">
        <f>COUNTA('Monitoria Anual 3'!L29:L31)</f>
        <v>0</v>
      </c>
      <c r="I33" s="382">
        <f>COUNTA('Monitoria Anual 3'!M29:M31)</f>
        <v>0</v>
      </c>
      <c r="J33" s="385"/>
    </row>
    <row r="34" spans="2:10">
      <c r="B34" s="381" t="s">
        <v>54</v>
      </c>
      <c r="C34" s="382">
        <f>COUNTA('Monitoria Anual 3'!B32:B34)</f>
        <v>3</v>
      </c>
      <c r="D34" s="382">
        <f>COUNTA('Monitoria Anual 3'!N32:N34)</f>
        <v>0</v>
      </c>
      <c r="E34" s="382">
        <f>COUNTA('Monitoria Anual 3'!I32:I34)</f>
        <v>0</v>
      </c>
      <c r="F34" s="382">
        <f>COUNTA('Monitoria Anual 3'!J32:J34)</f>
        <v>1</v>
      </c>
      <c r="G34" s="382">
        <f>COUNTA('Monitoria Anual 3'!K32:K34)</f>
        <v>0</v>
      </c>
      <c r="H34" s="382">
        <f>COUNTA('Monitoria Anual 3'!L32:L34)</f>
        <v>2</v>
      </c>
      <c r="I34" s="382">
        <f>COUNTA('Monitoria Anual 3'!M32:M34)</f>
        <v>0</v>
      </c>
      <c r="J34" s="385"/>
    </row>
    <row r="35" spans="2:10">
      <c r="B35" s="381" t="s">
        <v>55</v>
      </c>
      <c r="C35" s="382">
        <f>COUNTA('Monitoria Anual 3'!B35:B43)</f>
        <v>9</v>
      </c>
      <c r="D35" s="382">
        <f>COUNTA('Monitoria Anual 3'!N35:N43)</f>
        <v>0</v>
      </c>
      <c r="E35" s="382">
        <f>COUNTA('Monitoria Anual 3'!I35:I43)</f>
        <v>0</v>
      </c>
      <c r="F35" s="382">
        <f>COUNTA('Monitoria Anual 3'!J35:J43)</f>
        <v>2</v>
      </c>
      <c r="G35" s="382">
        <f>COUNTA('Monitoria Anual 3'!K35:K43)</f>
        <v>0</v>
      </c>
      <c r="H35" s="382">
        <f>COUNTA('Monitoria Anual 3'!L35:L43)</f>
        <v>5</v>
      </c>
      <c r="I35" s="382">
        <f>COUNTA('Monitoria Anual 3'!M35:M43)</f>
        <v>2</v>
      </c>
      <c r="J35" s="385"/>
    </row>
    <row r="36" spans="2:10">
      <c r="B36" s="381" t="s">
        <v>56</v>
      </c>
      <c r="C36" s="382">
        <f>COUNTA('Monitoria Anual 3'!B44:B46)</f>
        <v>3</v>
      </c>
      <c r="D36" s="382">
        <f>COUNTA('Monitoria Anual 3'!N44:N46)</f>
        <v>0</v>
      </c>
      <c r="E36" s="382">
        <f>COUNTA('Monitoria Anual 3'!I44:I46)</f>
        <v>0</v>
      </c>
      <c r="F36" s="382">
        <f>COUNTA('Monitoria Anual 3'!J44:J46)</f>
        <v>1</v>
      </c>
      <c r="G36" s="382">
        <f>COUNTA('Monitoria Anual 3'!K44:K46)</f>
        <v>1</v>
      </c>
      <c r="H36" s="382">
        <f>COUNTA('Monitoria Anual 3'!L44:L46)</f>
        <v>1</v>
      </c>
      <c r="I36" s="382">
        <f>COUNTA('Monitoria Anual 3'!M44:M46)</f>
        <v>0</v>
      </c>
      <c r="J36" s="385"/>
    </row>
    <row r="37" spans="2:10">
      <c r="B37" s="381" t="s">
        <v>57</v>
      </c>
      <c r="C37" s="382">
        <f>COUNTA('Monitoria Anual 3'!B47:B50)</f>
        <v>4</v>
      </c>
      <c r="D37" s="382">
        <f>COUNTA('Monitoria Anual 3'!N47:N50)</f>
        <v>1</v>
      </c>
      <c r="E37" s="382">
        <f>COUNTA('Monitoria Anual 3'!I47:I50)</f>
        <v>0</v>
      </c>
      <c r="F37" s="382">
        <f>COUNTA('Monitoria Anual 3'!J47:J50)</f>
        <v>0</v>
      </c>
      <c r="G37" s="382">
        <f>COUNTA('Monitoria Anual 3'!K47:K50)</f>
        <v>4</v>
      </c>
      <c r="H37" s="382">
        <f>COUNTA('Monitoria Anual 3'!L47:L50)</f>
        <v>0</v>
      </c>
      <c r="I37" s="382">
        <f>COUNTA('Monitoria Anual 3'!M47:M50)</f>
        <v>0</v>
      </c>
      <c r="J37" s="385"/>
    </row>
    <row r="38" spans="2:10">
      <c r="B38" s="384" t="s">
        <v>58</v>
      </c>
      <c r="C38" s="382">
        <f>COUNTA('Monitoria Anual 3'!B51:B52)</f>
        <v>2</v>
      </c>
      <c r="D38" s="382">
        <f>COUNTA('Monitoria Anual 3'!N51:N62)</f>
        <v>0</v>
      </c>
      <c r="E38" s="382">
        <f>COUNTA('Monitoria Anual 3'!I51:I52)</f>
        <v>0</v>
      </c>
      <c r="F38" s="382">
        <f>COUNTA('Monitoria Anual 3'!J51:J52)</f>
        <v>0</v>
      </c>
      <c r="G38" s="382">
        <f>COUNTA('Monitoria Anual 3'!K51:K52)</f>
        <v>2</v>
      </c>
      <c r="H38" s="382">
        <f>COUNTA('Monitoria Anual 3'!L51:L52)</f>
        <v>0</v>
      </c>
      <c r="I38" s="382">
        <f>COUNTA('Monitoria Anual 3'!M51:M52)</f>
        <v>0</v>
      </c>
      <c r="J38" s="385"/>
    </row>
    <row r="39" spans="2:10">
      <c r="B39" s="384" t="s">
        <v>528</v>
      </c>
      <c r="C39" s="382">
        <f>COUNTA('Monitoria Anual 3'!B53:B59)</f>
        <v>7</v>
      </c>
      <c r="D39" s="382">
        <f>COUNTA('Monitoria Anual 3'!N53:N59)</f>
        <v>0</v>
      </c>
      <c r="E39" s="382">
        <f>COUNTA('Monitoria Anual 3'!I53:I59)</f>
        <v>0</v>
      </c>
      <c r="F39" s="382">
        <f>COUNTA('Monitoria Anual 3'!J53:J59)</f>
        <v>2</v>
      </c>
      <c r="G39" s="382">
        <f>COUNTA('Monitoria Anual 3'!K53:K59)</f>
        <v>4</v>
      </c>
      <c r="H39" s="382">
        <f>COUNTA('Monitoria Anual 3'!L53:L59)</f>
        <v>1</v>
      </c>
      <c r="I39" s="382">
        <f>COUNTA('Monitoria Anual 3'!M53:M59)</f>
        <v>0</v>
      </c>
      <c r="J39" s="385"/>
    </row>
    <row r="40" spans="2:10">
      <c r="B40" s="384" t="s">
        <v>529</v>
      </c>
      <c r="C40" s="382">
        <f>COUNTA('Monitoria Anual 3'!B60:B62)</f>
        <v>3</v>
      </c>
      <c r="D40" s="382">
        <f>COUNTA('Monitoria Anual 3'!N60:N62)</f>
        <v>0</v>
      </c>
      <c r="E40" s="382">
        <f>COUNTA('Monitoria Anual 3'!I60:I62)</f>
        <v>0</v>
      </c>
      <c r="F40" s="382">
        <f>COUNTA('Monitoria Anual 3'!J60:J62)</f>
        <v>0</v>
      </c>
      <c r="G40" s="382">
        <f>COUNTA('Monitoria Anual 3'!K60:K62)</f>
        <v>0</v>
      </c>
      <c r="H40" s="382">
        <f>COUNTA('Monitoria Anual 3'!L60:L62)</f>
        <v>0</v>
      </c>
      <c r="I40" s="382">
        <f>COUNTA('Monitoria Anual 3'!M60:M62)</f>
        <v>3</v>
      </c>
      <c r="J40" s="386"/>
    </row>
    <row r="41" spans="2:10">
      <c r="C41">
        <f>SUM(C29:C40)</f>
        <v>54</v>
      </c>
      <c r="E41">
        <f>SUM(E29:E40)</f>
        <v>0</v>
      </c>
      <c r="F41">
        <f>SUM(F29:F40)</f>
        <v>14</v>
      </c>
      <c r="G41">
        <f>SUM(G29:G40)</f>
        <v>15</v>
      </c>
      <c r="H41">
        <f>SUM(H29:H40)</f>
        <v>18</v>
      </c>
      <c r="I41">
        <f>SUM(I29:I40)</f>
        <v>7</v>
      </c>
      <c r="J41" s="476"/>
    </row>
  </sheetData>
  <sheetProtection password="ECFE" sheet="1" objects="1" scenarios="1"/>
  <mergeCells count="7">
    <mergeCell ref="F21:F24"/>
    <mergeCell ref="B4:J4"/>
    <mergeCell ref="B11:D11"/>
    <mergeCell ref="B21:D21"/>
    <mergeCell ref="B22:D22"/>
    <mergeCell ref="E10:F10"/>
    <mergeCell ref="E11:F11"/>
  </mergeCells>
  <conditionalFormatting sqref="D29:I40 J40">
    <cfRule type="cellIs" dxfId="72" priority="10" stopIfTrue="1" operator="equal">
      <formula>0</formula>
    </cfRule>
  </conditionalFormatting>
  <conditionalFormatting sqref="F29">
    <cfRule type="cellIs" dxfId="71" priority="9" operator="equal">
      <formula>0</formula>
    </cfRule>
  </conditionalFormatting>
  <conditionalFormatting sqref="G29">
    <cfRule type="cellIs" dxfId="70" priority="8" operator="equal">
      <formula>0</formula>
    </cfRule>
  </conditionalFormatting>
  <conditionalFormatting sqref="H29">
    <cfRule type="cellIs" dxfId="69" priority="7" operator="equal">
      <formula>0</formula>
    </cfRule>
  </conditionalFormatting>
  <conditionalFormatting sqref="I29">
    <cfRule type="cellIs" dxfId="68" priority="6" operator="equal">
      <formula>0</formula>
    </cfRule>
  </conditionalFormatting>
  <conditionalFormatting sqref="D29:E29 E30:E40 F29:I40 J40">
    <cfRule type="cellIs" dxfId="67" priority="5" stopIfTrue="1" operator="equal">
      <formula>0</formula>
    </cfRule>
  </conditionalFormatting>
  <conditionalFormatting sqref="F29">
    <cfRule type="cellIs" dxfId="66" priority="4" operator="equal">
      <formula>0</formula>
    </cfRule>
  </conditionalFormatting>
  <conditionalFormatting sqref="G29">
    <cfRule type="cellIs" dxfId="65" priority="3" operator="equal">
      <formula>0</formula>
    </cfRule>
  </conditionalFormatting>
  <conditionalFormatting sqref="H29">
    <cfRule type="cellIs" dxfId="64" priority="2" operator="equal">
      <formula>0</formula>
    </cfRule>
  </conditionalFormatting>
  <conditionalFormatting sqref="I29">
    <cfRule type="cellIs" dxfId="63" priority="1" operator="equal">
      <formula>0</formula>
    </cfRule>
  </conditionalFormatting>
  <pageMargins left="0.511811024" right="0.511811024" top="0.78740157499999996" bottom="0.78740157499999996" header="0.31496062000000002" footer="0.31496062000000002"/>
  <pageSetup scale="95" orientation="portrait"/>
  <colBreaks count="1" manualBreakCount="1">
    <brk id="9" max="1048575" man="1"/>
  </colBreaks>
  <drawing r:id="rId1"/>
  <legacyDrawing r:id="rId2"/>
</worksheet>
</file>

<file path=xl/worksheets/sheet9.xml><?xml version="1.0" encoding="utf-8"?>
<worksheet xmlns="http://schemas.openxmlformats.org/spreadsheetml/2006/main" xmlns:r="http://schemas.openxmlformats.org/officeDocument/2006/relationships">
  <dimension ref="A1:AF116"/>
  <sheetViews>
    <sheetView showGridLines="0" zoomScale="80" zoomScaleNormal="80" workbookViewId="0">
      <selection activeCell="B10" sqref="B10"/>
    </sheetView>
  </sheetViews>
  <sheetFormatPr defaultColWidth="8.85546875" defaultRowHeight="15"/>
  <cols>
    <col min="1" max="1" width="40.140625" style="1" customWidth="1"/>
    <col min="2" max="2" width="38" style="1" customWidth="1"/>
    <col min="3" max="3" width="16.42578125" style="1" customWidth="1"/>
    <col min="4" max="4" width="13" style="1" customWidth="1"/>
    <col min="5" max="5" width="15.85546875" style="1" customWidth="1"/>
    <col min="6" max="6" width="23.140625" style="1" customWidth="1"/>
    <col min="7" max="7" width="35.7109375" style="1" customWidth="1"/>
    <col min="8" max="8" width="18.28515625" style="506" customWidth="1"/>
    <col min="9" max="10" width="26.7109375" style="18" customWidth="1"/>
    <col min="11" max="11" width="15.140625" style="18" customWidth="1"/>
    <col min="12" max="13" width="26.7109375" style="18" customWidth="1"/>
    <col min="14" max="14" width="14" style="18" customWidth="1"/>
    <col min="15" max="15" width="108.85546875" style="1" customWidth="1"/>
    <col min="16" max="16" width="28.7109375" style="1" customWidth="1"/>
    <col min="17" max="17" width="40" style="1" customWidth="1"/>
    <col min="18" max="18" width="26.7109375" style="618" customWidth="1"/>
    <col min="19" max="19" width="73.7109375" style="1" customWidth="1"/>
    <col min="20" max="21" width="28.85546875" style="1" customWidth="1"/>
    <col min="22" max="26" width="18.7109375" style="1" customWidth="1"/>
    <col min="27" max="27" width="22.7109375" style="1" customWidth="1"/>
    <col min="28" max="31" width="8.85546875" style="1"/>
    <col min="32" max="32" width="0" style="1" hidden="1" customWidth="1"/>
    <col min="33" max="16384" width="8.85546875" style="1"/>
  </cols>
  <sheetData>
    <row r="1" spans="1:32" s="2" customFormat="1">
      <c r="A1" s="3" t="s">
        <v>0</v>
      </c>
      <c r="H1" s="503"/>
      <c r="I1" s="16"/>
      <c r="J1" s="16"/>
      <c r="K1" s="16"/>
      <c r="L1" s="16"/>
      <c r="M1" s="16"/>
      <c r="N1" s="16"/>
      <c r="R1" s="615"/>
    </row>
    <row r="2" spans="1:32" s="4" customFormat="1">
      <c r="H2" s="504"/>
      <c r="I2" s="17"/>
      <c r="J2" s="17"/>
      <c r="K2" s="17"/>
      <c r="L2" s="17"/>
      <c r="M2" s="17"/>
      <c r="N2" s="17"/>
      <c r="O2" s="521"/>
      <c r="P2" s="521"/>
      <c r="Q2" s="521"/>
      <c r="R2" s="616"/>
    </row>
    <row r="3" spans="1:32" s="5" customFormat="1" ht="15.75" thickBot="1">
      <c r="A3" s="521" t="s">
        <v>83</v>
      </c>
      <c r="B3" s="89"/>
      <c r="C3" s="89"/>
      <c r="D3" s="89"/>
      <c r="E3" s="89"/>
      <c r="F3" s="89"/>
      <c r="G3" s="89"/>
      <c r="H3" s="505"/>
      <c r="I3" s="605"/>
      <c r="J3" s="605"/>
      <c r="K3" s="605"/>
      <c r="L3" s="605"/>
      <c r="M3" s="605"/>
      <c r="O3" s="605"/>
      <c r="P3" s="605"/>
      <c r="Q3" s="605"/>
      <c r="R3" s="617"/>
    </row>
    <row r="4" spans="1:32" s="6" customFormat="1" ht="20.25" thickTop="1" thickBot="1">
      <c r="A4" s="7" t="s">
        <v>1</v>
      </c>
      <c r="B4" s="7"/>
      <c r="C4" s="8"/>
      <c r="D4" s="12"/>
      <c r="E4" s="12"/>
      <c r="F4" s="12"/>
      <c r="G4" s="12"/>
      <c r="H4" s="507"/>
      <c r="I4" s="523"/>
      <c r="J4" s="523"/>
      <c r="K4" s="523"/>
      <c r="L4" s="523"/>
      <c r="M4" s="13"/>
      <c r="R4" s="618"/>
    </row>
    <row r="5" spans="1:32" ht="15.75" thickTop="1">
      <c r="A5" s="762" t="s">
        <v>84</v>
      </c>
      <c r="B5" s="762"/>
      <c r="C5" s="762"/>
      <c r="D5" s="762"/>
      <c r="E5" s="762"/>
      <c r="F5" s="762"/>
    </row>
    <row r="6" spans="1:32" ht="15.75" thickBot="1">
      <c r="A6" s="7" t="s">
        <v>2</v>
      </c>
      <c r="B6" s="7"/>
      <c r="C6" s="8"/>
      <c r="D6" s="682" t="s">
        <v>1635</v>
      </c>
      <c r="E6" s="10"/>
      <c r="F6" s="10"/>
      <c r="G6" s="11"/>
      <c r="H6" s="508"/>
      <c r="AF6" s="1" t="s">
        <v>73</v>
      </c>
    </row>
    <row r="7" spans="1:32" ht="15.75" thickTop="1">
      <c r="AF7" s="83" t="s">
        <v>74</v>
      </c>
    </row>
    <row r="8" spans="1:32" ht="16.5" thickBot="1">
      <c r="A8" s="70" t="s">
        <v>12</v>
      </c>
      <c r="B8" s="71"/>
      <c r="C8" s="71"/>
      <c r="D8" s="71"/>
      <c r="E8" s="71"/>
      <c r="F8" s="71"/>
      <c r="G8" s="71"/>
      <c r="H8" s="509"/>
      <c r="I8" s="603" t="s">
        <v>68</v>
      </c>
      <c r="J8" s="604"/>
      <c r="K8" s="604"/>
      <c r="L8" s="604"/>
      <c r="M8" s="604"/>
      <c r="N8" s="604"/>
      <c r="O8" s="604"/>
      <c r="P8" s="604"/>
      <c r="Q8" s="604"/>
      <c r="R8" s="613"/>
      <c r="S8" s="87"/>
      <c r="T8" s="705" t="s">
        <v>31</v>
      </c>
      <c r="U8" s="706"/>
      <c r="V8" s="706"/>
      <c r="W8" s="706"/>
      <c r="X8" s="706"/>
      <c r="Y8" s="706"/>
      <c r="Z8" s="706"/>
      <c r="AA8" s="707"/>
    </row>
    <row r="9" spans="1:32" ht="80.25" thickTop="1" thickBot="1">
      <c r="A9" s="24" t="s">
        <v>4</v>
      </c>
      <c r="B9" s="24" t="s">
        <v>5</v>
      </c>
      <c r="C9" s="24" t="s">
        <v>6</v>
      </c>
      <c r="D9" s="24" t="s">
        <v>10</v>
      </c>
      <c r="E9" s="24" t="s">
        <v>11</v>
      </c>
      <c r="F9" s="24" t="s">
        <v>7</v>
      </c>
      <c r="G9" s="24" t="s">
        <v>9</v>
      </c>
      <c r="H9" s="510" t="s">
        <v>71</v>
      </c>
      <c r="I9" s="19" t="s">
        <v>13</v>
      </c>
      <c r="J9" s="639" t="s">
        <v>14</v>
      </c>
      <c r="K9" s="643" t="s">
        <v>15</v>
      </c>
      <c r="L9" s="22" t="s">
        <v>16</v>
      </c>
      <c r="M9" s="640" t="s">
        <v>17</v>
      </c>
      <c r="N9" s="641" t="s">
        <v>18</v>
      </c>
      <c r="O9" s="25" t="s">
        <v>19</v>
      </c>
      <c r="P9" s="25" t="s">
        <v>20</v>
      </c>
      <c r="Q9" s="25" t="s">
        <v>21</v>
      </c>
      <c r="R9" s="614" t="s">
        <v>22</v>
      </c>
      <c r="S9" s="25" t="s">
        <v>69</v>
      </c>
      <c r="T9" s="26" t="s">
        <v>23</v>
      </c>
      <c r="U9" s="27" t="s">
        <v>24</v>
      </c>
      <c r="V9" s="27" t="s">
        <v>25</v>
      </c>
      <c r="W9" s="27" t="s">
        <v>26</v>
      </c>
      <c r="X9" s="27" t="s">
        <v>27</v>
      </c>
      <c r="Y9" s="27" t="s">
        <v>28</v>
      </c>
      <c r="Z9" s="27" t="s">
        <v>29</v>
      </c>
      <c r="AA9" s="27" t="s">
        <v>30</v>
      </c>
    </row>
    <row r="10" spans="1:32" ht="345.75" thickTop="1">
      <c r="A10" s="763" t="s">
        <v>1384</v>
      </c>
      <c r="B10" s="482" t="s">
        <v>1315</v>
      </c>
      <c r="C10" s="540" t="s">
        <v>1018</v>
      </c>
      <c r="D10" s="541">
        <v>40513</v>
      </c>
      <c r="E10" s="546" t="s">
        <v>539</v>
      </c>
      <c r="F10" s="538" t="s">
        <v>1080</v>
      </c>
      <c r="G10" s="536" t="s">
        <v>1081</v>
      </c>
      <c r="H10" s="687">
        <v>3000</v>
      </c>
      <c r="I10" s="15"/>
      <c r="J10" s="15"/>
      <c r="K10" s="15"/>
      <c r="L10" s="15"/>
      <c r="M10" s="15" t="s">
        <v>70</v>
      </c>
      <c r="N10" s="28"/>
      <c r="O10" s="647" t="s">
        <v>1627</v>
      </c>
      <c r="P10" s="608" t="s">
        <v>1446</v>
      </c>
      <c r="Q10" s="559"/>
      <c r="R10" s="607" t="s">
        <v>1447</v>
      </c>
      <c r="S10" s="558"/>
      <c r="T10" s="15"/>
      <c r="U10" s="15"/>
      <c r="V10" s="15"/>
      <c r="W10" s="15"/>
      <c r="X10" s="15"/>
      <c r="Y10" s="15"/>
      <c r="Z10" s="15"/>
      <c r="AA10" s="597"/>
    </row>
    <row r="11" spans="1:32" ht="135">
      <c r="A11" s="760"/>
      <c r="B11" s="646" t="s">
        <v>98</v>
      </c>
      <c r="C11" s="535" t="s">
        <v>1285</v>
      </c>
      <c r="D11" s="541">
        <v>40513</v>
      </c>
      <c r="E11" s="514">
        <v>42156</v>
      </c>
      <c r="F11" s="535" t="s">
        <v>1080</v>
      </c>
      <c r="G11" s="537" t="s">
        <v>1313</v>
      </c>
      <c r="H11" s="688">
        <v>1000000</v>
      </c>
      <c r="I11" s="15"/>
      <c r="J11" s="15" t="s">
        <v>70</v>
      </c>
      <c r="K11" s="15"/>
      <c r="L11" s="15"/>
      <c r="M11" s="15"/>
      <c r="N11" s="28"/>
      <c r="O11" s="612" t="s">
        <v>1599</v>
      </c>
      <c r="P11" s="587"/>
      <c r="Q11" s="607" t="s">
        <v>1449</v>
      </c>
      <c r="R11" s="607" t="s">
        <v>1448</v>
      </c>
      <c r="S11" s="658" t="s">
        <v>1633</v>
      </c>
      <c r="T11" s="14"/>
      <c r="U11" s="14"/>
      <c r="V11" s="14"/>
      <c r="W11" s="14"/>
      <c r="X11" s="14"/>
      <c r="Y11" s="14"/>
      <c r="Z11" s="14"/>
      <c r="AA11" s="574"/>
    </row>
    <row r="12" spans="1:32" ht="210">
      <c r="A12" s="760"/>
      <c r="B12" s="483" t="s">
        <v>1086</v>
      </c>
      <c r="C12" s="526" t="s">
        <v>108</v>
      </c>
      <c r="D12" s="541">
        <v>40452</v>
      </c>
      <c r="E12" s="540" t="s">
        <v>552</v>
      </c>
      <c r="F12" s="525" t="s">
        <v>553</v>
      </c>
      <c r="G12" s="530" t="s">
        <v>1314</v>
      </c>
      <c r="H12" s="517">
        <v>10000</v>
      </c>
      <c r="I12" s="15"/>
      <c r="J12" s="15"/>
      <c r="K12" s="15"/>
      <c r="L12" s="15"/>
      <c r="M12" s="15" t="s">
        <v>70</v>
      </c>
      <c r="N12" s="28"/>
      <c r="O12" s="612" t="s">
        <v>1540</v>
      </c>
      <c r="P12" s="607" t="s">
        <v>1451</v>
      </c>
      <c r="Q12" s="645" t="s">
        <v>1450</v>
      </c>
      <c r="R12" s="607" t="s">
        <v>1456</v>
      </c>
      <c r="S12" s="560" t="s">
        <v>1457</v>
      </c>
      <c r="T12" s="14"/>
      <c r="U12" s="14"/>
      <c r="V12" s="14"/>
      <c r="W12" s="14"/>
      <c r="X12" s="14"/>
      <c r="Y12" s="14"/>
      <c r="Z12" s="14"/>
      <c r="AA12" s="14"/>
    </row>
    <row r="13" spans="1:32" ht="150">
      <c r="A13" s="760"/>
      <c r="B13" s="646" t="s">
        <v>1054</v>
      </c>
      <c r="C13" s="526" t="s">
        <v>564</v>
      </c>
      <c r="D13" s="541">
        <v>40179</v>
      </c>
      <c r="E13" s="514">
        <v>42156</v>
      </c>
      <c r="F13" s="540" t="s">
        <v>562</v>
      </c>
      <c r="G13" s="533" t="s">
        <v>1019</v>
      </c>
      <c r="H13" s="684">
        <v>4000</v>
      </c>
      <c r="I13" s="15"/>
      <c r="J13" s="15" t="s">
        <v>70</v>
      </c>
      <c r="K13" s="15"/>
      <c r="L13" s="15"/>
      <c r="M13" s="15"/>
      <c r="N13" s="28"/>
      <c r="O13" s="612" t="s">
        <v>1594</v>
      </c>
      <c r="P13" s="587"/>
      <c r="Q13" s="608" t="s">
        <v>1452</v>
      </c>
      <c r="R13" s="607" t="s">
        <v>1453</v>
      </c>
      <c r="S13" s="561" t="s">
        <v>1454</v>
      </c>
      <c r="T13" s="14"/>
      <c r="U13" s="14"/>
      <c r="V13" s="14"/>
      <c r="W13" s="14"/>
      <c r="X13" s="14"/>
      <c r="Y13" s="14"/>
      <c r="Z13" s="14"/>
      <c r="AA13" s="574"/>
    </row>
    <row r="14" spans="1:32" ht="345">
      <c r="A14" s="760"/>
      <c r="B14" s="646" t="s">
        <v>1055</v>
      </c>
      <c r="C14" s="525" t="s">
        <v>857</v>
      </c>
      <c r="D14" s="541">
        <v>40148</v>
      </c>
      <c r="E14" s="540" t="s">
        <v>571</v>
      </c>
      <c r="F14" s="524" t="s">
        <v>562</v>
      </c>
      <c r="G14" s="533" t="s">
        <v>1096</v>
      </c>
      <c r="H14" s="680" t="s">
        <v>122</v>
      </c>
      <c r="I14" s="15"/>
      <c r="J14" s="15"/>
      <c r="K14" s="15"/>
      <c r="L14" s="15"/>
      <c r="M14" s="15" t="s">
        <v>70</v>
      </c>
      <c r="N14" s="28"/>
      <c r="O14" s="612" t="s">
        <v>1628</v>
      </c>
      <c r="P14" s="609" t="s">
        <v>569</v>
      </c>
      <c r="Q14" s="609"/>
      <c r="R14" s="607" t="s">
        <v>1455</v>
      </c>
      <c r="S14" s="562"/>
      <c r="T14" s="14"/>
      <c r="U14" s="14"/>
      <c r="V14" s="14"/>
      <c r="W14" s="14"/>
      <c r="X14" s="14"/>
      <c r="Y14" s="14"/>
      <c r="Z14" s="14"/>
      <c r="AA14" s="14"/>
    </row>
    <row r="15" spans="1:32" ht="195">
      <c r="A15" s="760"/>
      <c r="B15" s="646" t="s">
        <v>1056</v>
      </c>
      <c r="C15" s="535" t="s">
        <v>1403</v>
      </c>
      <c r="D15" s="541">
        <v>40179</v>
      </c>
      <c r="E15" s="526" t="s">
        <v>552</v>
      </c>
      <c r="F15" s="540" t="s">
        <v>578</v>
      </c>
      <c r="G15" s="533" t="s">
        <v>1024</v>
      </c>
      <c r="H15" s="543" t="s">
        <v>151</v>
      </c>
      <c r="I15" s="15"/>
      <c r="J15" s="15"/>
      <c r="K15" s="15"/>
      <c r="L15" s="15"/>
      <c r="M15" s="15" t="s">
        <v>70</v>
      </c>
      <c r="N15" s="28"/>
      <c r="O15" s="612" t="s">
        <v>1629</v>
      </c>
      <c r="P15" s="676" t="s">
        <v>1595</v>
      </c>
      <c r="Q15" s="648" t="s">
        <v>1458</v>
      </c>
      <c r="R15" s="607" t="s">
        <v>1459</v>
      </c>
      <c r="S15" s="564"/>
      <c r="T15" s="563"/>
      <c r="U15" s="637"/>
      <c r="V15" s="14"/>
      <c r="W15" s="14"/>
      <c r="X15" s="14"/>
      <c r="Y15" s="14"/>
      <c r="Z15" s="14"/>
      <c r="AA15" s="14"/>
    </row>
    <row r="16" spans="1:32" ht="240">
      <c r="A16" s="760"/>
      <c r="B16" s="646" t="s">
        <v>1057</v>
      </c>
      <c r="C16" s="535" t="s">
        <v>1402</v>
      </c>
      <c r="D16" s="541">
        <v>40179</v>
      </c>
      <c r="E16" s="526" t="s">
        <v>552</v>
      </c>
      <c r="F16" s="526" t="s">
        <v>105</v>
      </c>
      <c r="G16" s="536" t="s">
        <v>1104</v>
      </c>
      <c r="H16" s="543" t="s">
        <v>151</v>
      </c>
      <c r="I16" s="15"/>
      <c r="J16" s="15"/>
      <c r="K16" s="15"/>
      <c r="L16" s="15"/>
      <c r="M16" s="15" t="s">
        <v>70</v>
      </c>
      <c r="N16" s="28"/>
      <c r="O16" s="612" t="s">
        <v>1630</v>
      </c>
      <c r="P16" s="675" t="s">
        <v>1600</v>
      </c>
      <c r="Q16" s="608" t="s">
        <v>1460</v>
      </c>
      <c r="R16" s="607" t="s">
        <v>1576</v>
      </c>
      <c r="S16" s="576"/>
      <c r="T16" s="565"/>
      <c r="U16" s="627"/>
      <c r="V16" s="14"/>
      <c r="W16" s="14"/>
      <c r="X16" s="14"/>
      <c r="Y16" s="14"/>
      <c r="Z16" s="601"/>
      <c r="AA16" s="14"/>
    </row>
    <row r="17" spans="1:27" ht="120">
      <c r="A17" s="760"/>
      <c r="B17" s="483" t="s">
        <v>1058</v>
      </c>
      <c r="C17" s="543" t="s">
        <v>162</v>
      </c>
      <c r="D17" s="531">
        <v>40391</v>
      </c>
      <c r="E17" s="526" t="s">
        <v>552</v>
      </c>
      <c r="F17" s="526" t="s">
        <v>105</v>
      </c>
      <c r="G17" s="529" t="s">
        <v>1108</v>
      </c>
      <c r="H17" s="543" t="s">
        <v>164</v>
      </c>
      <c r="I17" s="15"/>
      <c r="J17" s="15"/>
      <c r="K17" s="15"/>
      <c r="L17" s="15"/>
      <c r="M17" s="15" t="s">
        <v>70</v>
      </c>
      <c r="N17" s="28"/>
      <c r="O17" s="557" t="s">
        <v>1631</v>
      </c>
      <c r="P17" s="600" t="s">
        <v>1109</v>
      </c>
      <c r="Q17" s="634" t="s">
        <v>1463</v>
      </c>
      <c r="R17" s="585" t="s">
        <v>1461</v>
      </c>
      <c r="S17" s="638" t="s">
        <v>1462</v>
      </c>
      <c r="T17" s="14"/>
      <c r="U17" s="14"/>
      <c r="V17" s="14"/>
      <c r="W17" s="14"/>
      <c r="X17" s="14"/>
      <c r="Y17" s="14"/>
      <c r="Z17" s="14"/>
      <c r="AA17" s="14"/>
    </row>
    <row r="18" spans="1:27" ht="135">
      <c r="A18" s="760"/>
      <c r="B18" s="484" t="s">
        <v>1059</v>
      </c>
      <c r="C18" s="539" t="s">
        <v>822</v>
      </c>
      <c r="D18" s="544">
        <v>41518</v>
      </c>
      <c r="E18" s="539" t="s">
        <v>972</v>
      </c>
      <c r="F18" s="545" t="s">
        <v>823</v>
      </c>
      <c r="G18" s="553" t="s">
        <v>1352</v>
      </c>
      <c r="H18" s="515">
        <v>10000</v>
      </c>
      <c r="I18" s="15"/>
      <c r="J18" s="15" t="s">
        <v>70</v>
      </c>
      <c r="K18" s="15"/>
      <c r="L18" s="15"/>
      <c r="M18" s="15"/>
      <c r="N18" s="28"/>
      <c r="O18" s="557" t="s">
        <v>1541</v>
      </c>
      <c r="P18" s="601" t="s">
        <v>1465</v>
      </c>
      <c r="Q18" s="576" t="s">
        <v>1464</v>
      </c>
      <c r="R18" s="584" t="s">
        <v>1466</v>
      </c>
      <c r="S18" s="638" t="s">
        <v>1467</v>
      </c>
      <c r="T18" s="14"/>
      <c r="U18" s="14"/>
      <c r="V18" s="14"/>
      <c r="W18" s="14"/>
      <c r="X18" s="14"/>
      <c r="Y18" s="14"/>
      <c r="Z18" s="14"/>
      <c r="AA18" s="14"/>
    </row>
    <row r="19" spans="1:27" ht="225">
      <c r="A19" s="759" t="s">
        <v>1385</v>
      </c>
      <c r="B19" s="555" t="s">
        <v>1404</v>
      </c>
      <c r="C19" s="524" t="s">
        <v>601</v>
      </c>
      <c r="D19" s="531">
        <v>40391</v>
      </c>
      <c r="E19" s="531">
        <v>42156</v>
      </c>
      <c r="F19" s="526" t="s">
        <v>478</v>
      </c>
      <c r="G19" s="529" t="s">
        <v>1286</v>
      </c>
      <c r="H19" s="634" t="s">
        <v>122</v>
      </c>
      <c r="I19" s="15"/>
      <c r="J19" s="15" t="s">
        <v>70</v>
      </c>
      <c r="K19" s="15"/>
      <c r="L19" s="15"/>
      <c r="M19" s="15"/>
      <c r="N19" s="28"/>
      <c r="O19" s="557" t="s">
        <v>1607</v>
      </c>
      <c r="Q19" s="584" t="s">
        <v>1468</v>
      </c>
      <c r="R19" s="584" t="s">
        <v>1480</v>
      </c>
      <c r="S19" s="653" t="s">
        <v>1615</v>
      </c>
      <c r="T19" s="14"/>
      <c r="U19" s="14"/>
      <c r="V19" s="14"/>
      <c r="W19" s="14"/>
      <c r="X19" s="14"/>
      <c r="Y19" s="14"/>
      <c r="Z19" s="14"/>
      <c r="AA19" s="14"/>
    </row>
    <row r="20" spans="1:27" ht="135">
      <c r="A20" s="760"/>
      <c r="B20" s="555" t="s">
        <v>1444</v>
      </c>
      <c r="C20" s="524" t="s">
        <v>606</v>
      </c>
      <c r="D20" s="531">
        <v>40391</v>
      </c>
      <c r="E20" s="542">
        <v>40513</v>
      </c>
      <c r="F20" s="524" t="s">
        <v>120</v>
      </c>
      <c r="G20" s="528" t="s">
        <v>188</v>
      </c>
      <c r="H20" s="634" t="s">
        <v>122</v>
      </c>
      <c r="I20" s="15"/>
      <c r="J20" s="15"/>
      <c r="K20" s="15"/>
      <c r="L20" s="15"/>
      <c r="M20" s="15" t="s">
        <v>70</v>
      </c>
      <c r="N20" s="28"/>
      <c r="O20" s="670" t="s">
        <v>1542</v>
      </c>
      <c r="P20" s="584" t="s">
        <v>1544</v>
      </c>
      <c r="Q20" s="567"/>
      <c r="R20" s="584" t="s">
        <v>1124</v>
      </c>
      <c r="S20" s="566" t="s">
        <v>1123</v>
      </c>
      <c r="T20" s="14"/>
      <c r="U20" s="14"/>
      <c r="V20" s="14"/>
      <c r="W20" s="14"/>
      <c r="X20" s="14"/>
      <c r="Y20" s="14"/>
      <c r="Z20" s="14"/>
      <c r="AA20" s="14"/>
    </row>
    <row r="21" spans="1:27" ht="150">
      <c r="A21" s="760"/>
      <c r="B21" s="555" t="s">
        <v>1405</v>
      </c>
      <c r="C21" s="524" t="s">
        <v>193</v>
      </c>
      <c r="D21" s="531">
        <v>40391</v>
      </c>
      <c r="E21" s="542">
        <v>40544</v>
      </c>
      <c r="F21" s="524" t="s">
        <v>120</v>
      </c>
      <c r="G21" s="528" t="s">
        <v>1353</v>
      </c>
      <c r="H21" s="520">
        <v>50000</v>
      </c>
      <c r="I21" s="15"/>
      <c r="J21" s="15"/>
      <c r="K21" s="15"/>
      <c r="L21" s="15"/>
      <c r="M21" s="15" t="s">
        <v>70</v>
      </c>
      <c r="N21" s="28"/>
      <c r="O21" s="670" t="s">
        <v>1542</v>
      </c>
      <c r="P21" s="627" t="s">
        <v>1543</v>
      </c>
      <c r="Q21" s="567"/>
      <c r="R21" s="584" t="s">
        <v>478</v>
      </c>
      <c r="S21" s="568"/>
      <c r="T21" s="15"/>
      <c r="U21" s="15"/>
      <c r="V21" s="15"/>
      <c r="W21" s="15"/>
      <c r="X21" s="15"/>
      <c r="Y21" s="15"/>
      <c r="Z21" s="15"/>
      <c r="AA21" s="15"/>
    </row>
    <row r="22" spans="1:27" ht="285">
      <c r="A22" s="760"/>
      <c r="B22" s="485" t="s">
        <v>1406</v>
      </c>
      <c r="C22" s="526" t="s">
        <v>836</v>
      </c>
      <c r="D22" s="531">
        <v>40391</v>
      </c>
      <c r="E22" s="542">
        <v>42156</v>
      </c>
      <c r="F22" s="526" t="s">
        <v>613</v>
      </c>
      <c r="G22" s="528" t="s">
        <v>1025</v>
      </c>
      <c r="H22" s="517">
        <v>200000</v>
      </c>
      <c r="I22" s="15"/>
      <c r="J22" s="15" t="s">
        <v>70</v>
      </c>
      <c r="K22" s="15"/>
      <c r="L22" s="15"/>
      <c r="M22" s="15"/>
      <c r="N22" s="28"/>
      <c r="O22" s="557" t="s">
        <v>1608</v>
      </c>
      <c r="P22" s="573"/>
      <c r="Q22" s="557" t="s">
        <v>1469</v>
      </c>
      <c r="R22" s="584" t="s">
        <v>1581</v>
      </c>
      <c r="S22" s="569" t="s">
        <v>1471</v>
      </c>
      <c r="T22" s="15"/>
      <c r="U22" s="15"/>
      <c r="V22" s="15"/>
      <c r="W22" s="15"/>
      <c r="X22" s="15"/>
      <c r="Y22" s="15"/>
      <c r="Z22" s="15"/>
      <c r="AA22" s="15"/>
    </row>
    <row r="23" spans="1:27" ht="240">
      <c r="A23" s="760"/>
      <c r="B23" s="485" t="s">
        <v>1407</v>
      </c>
      <c r="C23" s="524" t="s">
        <v>200</v>
      </c>
      <c r="D23" s="531">
        <v>40391</v>
      </c>
      <c r="E23" s="531">
        <v>41974</v>
      </c>
      <c r="F23" s="524" t="s">
        <v>1354</v>
      </c>
      <c r="G23" s="550" t="s">
        <v>1355</v>
      </c>
      <c r="H23" s="517">
        <v>400000</v>
      </c>
      <c r="I23" s="15"/>
      <c r="J23" s="15" t="s">
        <v>70</v>
      </c>
      <c r="K23" s="15"/>
      <c r="L23" s="15"/>
      <c r="M23" s="15"/>
      <c r="N23" s="28"/>
      <c r="O23" s="557" t="s">
        <v>1545</v>
      </c>
      <c r="P23" s="584"/>
      <c r="Q23" s="633" t="s">
        <v>1472</v>
      </c>
      <c r="R23" s="585" t="s">
        <v>1127</v>
      </c>
      <c r="S23" s="570"/>
      <c r="T23" s="15"/>
      <c r="U23" s="15"/>
      <c r="V23" s="15"/>
      <c r="W23" s="15"/>
      <c r="X23" s="15"/>
      <c r="Y23" s="15"/>
      <c r="Z23" s="15"/>
      <c r="AA23" s="15"/>
    </row>
    <row r="24" spans="1:27" ht="195">
      <c r="A24" s="760"/>
      <c r="B24" s="556" t="s">
        <v>1408</v>
      </c>
      <c r="C24" s="538" t="s">
        <v>1131</v>
      </c>
      <c r="D24" s="531">
        <v>41456</v>
      </c>
      <c r="E24" s="554">
        <v>41974</v>
      </c>
      <c r="F24" s="526" t="s">
        <v>1288</v>
      </c>
      <c r="G24" s="528" t="s">
        <v>1356</v>
      </c>
      <c r="H24" s="680" t="s">
        <v>122</v>
      </c>
      <c r="I24" s="15"/>
      <c r="J24" s="15"/>
      <c r="K24" s="15"/>
      <c r="L24" s="15"/>
      <c r="M24" s="15" t="s">
        <v>70</v>
      </c>
      <c r="N24" s="28"/>
      <c r="O24" s="557" t="s">
        <v>1632</v>
      </c>
      <c r="P24" s="598" t="s">
        <v>1625</v>
      </c>
      <c r="Q24" s="633" t="s">
        <v>1626</v>
      </c>
      <c r="R24" s="585" t="s">
        <v>1470</v>
      </c>
      <c r="S24" s="638" t="s">
        <v>1634</v>
      </c>
      <c r="T24" s="15"/>
      <c r="U24" s="15"/>
      <c r="V24" s="15"/>
      <c r="W24" s="15"/>
      <c r="X24" s="15"/>
      <c r="Y24" s="15"/>
      <c r="Z24" s="15"/>
      <c r="AA24" s="15"/>
    </row>
    <row r="25" spans="1:27" ht="195">
      <c r="A25" s="760"/>
      <c r="B25" s="487" t="s">
        <v>1409</v>
      </c>
      <c r="C25" s="526" t="s">
        <v>633</v>
      </c>
      <c r="D25" s="531">
        <v>40391</v>
      </c>
      <c r="E25" s="542">
        <v>42156</v>
      </c>
      <c r="F25" s="524" t="s">
        <v>96</v>
      </c>
      <c r="G25" s="528" t="s">
        <v>1357</v>
      </c>
      <c r="H25" s="517">
        <v>3000000</v>
      </c>
      <c r="I25" s="15"/>
      <c r="J25" s="15"/>
      <c r="K25" s="15"/>
      <c r="L25" s="15"/>
      <c r="M25" s="15" t="s">
        <v>70</v>
      </c>
      <c r="N25" s="28"/>
      <c r="O25" s="557" t="s">
        <v>1546</v>
      </c>
      <c r="P25" s="599" t="s">
        <v>1473</v>
      </c>
      <c r="Q25" s="599"/>
      <c r="R25" s="585" t="s">
        <v>1136</v>
      </c>
      <c r="S25" s="571"/>
      <c r="T25" s="15"/>
      <c r="U25" s="15"/>
      <c r="V25" s="15"/>
      <c r="W25" s="15"/>
      <c r="X25" s="15"/>
      <c r="Y25" s="15"/>
      <c r="Z25" s="15"/>
      <c r="AA25" s="15"/>
    </row>
    <row r="26" spans="1:27" ht="120">
      <c r="A26" s="760"/>
      <c r="B26" s="486" t="s">
        <v>1445</v>
      </c>
      <c r="C26" s="526" t="s">
        <v>639</v>
      </c>
      <c r="D26" s="531">
        <v>41426</v>
      </c>
      <c r="E26" s="531">
        <v>42156</v>
      </c>
      <c r="F26" s="526" t="s">
        <v>882</v>
      </c>
      <c r="G26" s="529" t="s">
        <v>1138</v>
      </c>
      <c r="H26" s="680" t="s">
        <v>233</v>
      </c>
      <c r="I26" s="15"/>
      <c r="J26" s="15" t="s">
        <v>70</v>
      </c>
      <c r="K26" s="15"/>
      <c r="L26" s="15"/>
      <c r="M26" s="15"/>
      <c r="N26" s="28"/>
      <c r="O26" s="557" t="s">
        <v>1547</v>
      </c>
      <c r="P26" s="598"/>
      <c r="Q26" s="576" t="s">
        <v>1139</v>
      </c>
      <c r="R26" s="585" t="s">
        <v>1474</v>
      </c>
      <c r="S26" s="572"/>
      <c r="T26" s="15"/>
      <c r="U26" s="15"/>
      <c r="V26" s="15"/>
      <c r="W26" s="15"/>
      <c r="X26" s="15"/>
      <c r="Y26" s="15"/>
      <c r="Z26" s="15"/>
      <c r="AA26" s="15"/>
    </row>
    <row r="27" spans="1:27" ht="195">
      <c r="A27" s="760"/>
      <c r="B27" s="342" t="s">
        <v>1410</v>
      </c>
      <c r="C27" s="524" t="s">
        <v>811</v>
      </c>
      <c r="D27" s="531">
        <v>41609</v>
      </c>
      <c r="E27" s="531">
        <v>42156</v>
      </c>
      <c r="F27" s="548" t="s">
        <v>672</v>
      </c>
      <c r="G27" s="529" t="s">
        <v>1145</v>
      </c>
      <c r="H27" s="685">
        <v>40000</v>
      </c>
      <c r="I27" s="15"/>
      <c r="J27" s="15" t="s">
        <v>70</v>
      </c>
      <c r="K27" s="15"/>
      <c r="L27" s="15"/>
      <c r="M27" s="15"/>
      <c r="N27" s="28"/>
      <c r="O27" s="557" t="s">
        <v>1596</v>
      </c>
      <c r="P27" s="573"/>
      <c r="Q27" s="576" t="s">
        <v>1597</v>
      </c>
      <c r="R27" s="585" t="s">
        <v>1459</v>
      </c>
      <c r="S27" s="574"/>
      <c r="T27" s="15"/>
      <c r="U27" s="15"/>
      <c r="V27" s="15"/>
      <c r="W27" s="15"/>
      <c r="X27" s="15"/>
      <c r="Y27" s="15"/>
      <c r="Z27" s="15"/>
      <c r="AA27" s="15"/>
    </row>
    <row r="28" spans="1:27" ht="225">
      <c r="A28" s="516" t="s">
        <v>1386</v>
      </c>
      <c r="B28" s="673" t="s">
        <v>1411</v>
      </c>
      <c r="C28" s="524" t="s">
        <v>1075</v>
      </c>
      <c r="D28" s="542">
        <v>41426</v>
      </c>
      <c r="E28" s="531">
        <v>41852</v>
      </c>
      <c r="F28" s="524" t="s">
        <v>241</v>
      </c>
      <c r="G28" s="528" t="s">
        <v>1032</v>
      </c>
      <c r="H28" s="517">
        <v>3000</v>
      </c>
      <c r="I28" s="15"/>
      <c r="J28" s="15"/>
      <c r="K28" s="15"/>
      <c r="L28" s="15"/>
      <c r="M28" s="15" t="s">
        <v>70</v>
      </c>
      <c r="N28" s="28"/>
      <c r="O28" s="557" t="s">
        <v>1478</v>
      </c>
      <c r="P28" s="634" t="s">
        <v>1477</v>
      </c>
      <c r="Q28" s="584"/>
      <c r="R28" s="584" t="s">
        <v>1588</v>
      </c>
      <c r="S28" s="638" t="s">
        <v>1605</v>
      </c>
      <c r="T28" s="14"/>
      <c r="U28" s="14"/>
      <c r="V28" s="14"/>
      <c r="W28" s="14"/>
      <c r="X28" s="14"/>
      <c r="Y28" s="14"/>
      <c r="Z28" s="14"/>
      <c r="AA28" s="14"/>
    </row>
    <row r="29" spans="1:27" ht="240">
      <c r="A29" s="552"/>
      <c r="B29" s="312" t="s">
        <v>1412</v>
      </c>
      <c r="C29" s="651" t="s">
        <v>887</v>
      </c>
      <c r="D29" s="546">
        <v>41518</v>
      </c>
      <c r="E29" s="541">
        <v>41883</v>
      </c>
      <c r="F29" s="652" t="s">
        <v>652</v>
      </c>
      <c r="G29" s="533" t="s">
        <v>888</v>
      </c>
      <c r="H29" s="680" t="s">
        <v>122</v>
      </c>
      <c r="I29" s="15"/>
      <c r="J29" s="15" t="s">
        <v>70</v>
      </c>
      <c r="K29" s="15"/>
      <c r="L29" s="15"/>
      <c r="M29" s="15"/>
      <c r="N29" s="28"/>
      <c r="O29" s="612" t="s">
        <v>1593</v>
      </c>
      <c r="P29" s="649"/>
      <c r="Q29" s="650" t="s">
        <v>1479</v>
      </c>
      <c r="R29" s="649" t="s">
        <v>1586</v>
      </c>
      <c r="S29" s="597" t="s">
        <v>1603</v>
      </c>
      <c r="T29" s="14"/>
      <c r="U29" s="14"/>
      <c r="V29" s="14"/>
      <c r="W29" s="14"/>
      <c r="X29" s="14"/>
      <c r="Y29" s="14"/>
      <c r="Z29" s="14"/>
      <c r="AA29" s="574"/>
    </row>
    <row r="30" spans="1:27" ht="225">
      <c r="A30" s="552"/>
      <c r="B30" s="672" t="s">
        <v>1413</v>
      </c>
      <c r="C30" s="634" t="s">
        <v>816</v>
      </c>
      <c r="D30" s="542">
        <v>41518</v>
      </c>
      <c r="E30" s="531">
        <v>41852</v>
      </c>
      <c r="F30" s="524" t="s">
        <v>817</v>
      </c>
      <c r="G30" s="537" t="s">
        <v>1046</v>
      </c>
      <c r="H30" s="680" t="s">
        <v>122</v>
      </c>
      <c r="I30" s="15"/>
      <c r="J30" s="15"/>
      <c r="K30" s="15"/>
      <c r="L30" s="15"/>
      <c r="M30" s="15" t="s">
        <v>70</v>
      </c>
      <c r="N30" s="28"/>
      <c r="O30" s="608" t="s">
        <v>1475</v>
      </c>
      <c r="P30" s="587" t="s">
        <v>1476</v>
      </c>
      <c r="Q30" s="607"/>
      <c r="R30" s="634" t="s">
        <v>1587</v>
      </c>
      <c r="S30" s="597" t="s">
        <v>1604</v>
      </c>
      <c r="T30" s="14"/>
      <c r="U30" s="14"/>
      <c r="V30" s="14"/>
      <c r="W30" s="14"/>
      <c r="X30" s="14"/>
      <c r="Y30" s="14"/>
      <c r="Z30" s="14"/>
      <c r="AA30" s="611"/>
    </row>
    <row r="31" spans="1:27" ht="180">
      <c r="A31" s="759" t="s">
        <v>1387</v>
      </c>
      <c r="B31" s="528" t="s">
        <v>1414</v>
      </c>
      <c r="C31" s="633" t="s">
        <v>255</v>
      </c>
      <c r="D31" s="634"/>
      <c r="E31" s="542">
        <v>42156</v>
      </c>
      <c r="F31" s="633" t="s">
        <v>256</v>
      </c>
      <c r="G31" s="657" t="s">
        <v>1358</v>
      </c>
      <c r="H31" s="520">
        <v>250000</v>
      </c>
      <c r="I31" s="15"/>
      <c r="J31" s="15" t="s">
        <v>70</v>
      </c>
      <c r="K31" s="15"/>
      <c r="L31" s="15"/>
      <c r="M31" s="15"/>
      <c r="N31" s="28"/>
      <c r="O31" s="612" t="s">
        <v>1611</v>
      </c>
      <c r="P31" s="656"/>
      <c r="Q31" s="655" t="s">
        <v>1481</v>
      </c>
      <c r="R31" s="655" t="s">
        <v>1582</v>
      </c>
      <c r="S31" s="597" t="s">
        <v>1482</v>
      </c>
      <c r="T31" s="14"/>
      <c r="U31" s="14"/>
      <c r="V31" s="14"/>
      <c r="W31" s="14"/>
      <c r="X31" s="14"/>
      <c r="Y31" s="14"/>
      <c r="Z31" s="14"/>
      <c r="AA31" s="637"/>
    </row>
    <row r="32" spans="1:27" ht="255">
      <c r="A32" s="760"/>
      <c r="B32" s="488" t="s">
        <v>1415</v>
      </c>
      <c r="C32" s="524" t="s">
        <v>255</v>
      </c>
      <c r="D32" s="526"/>
      <c r="E32" s="542">
        <v>42156</v>
      </c>
      <c r="F32" s="524" t="s">
        <v>1618</v>
      </c>
      <c r="G32" s="551" t="s">
        <v>1159</v>
      </c>
      <c r="H32" s="520">
        <v>250000</v>
      </c>
      <c r="I32" s="15"/>
      <c r="J32" s="15"/>
      <c r="K32" s="15"/>
      <c r="L32" s="15"/>
      <c r="M32" s="15" t="s">
        <v>70</v>
      </c>
      <c r="N32" s="28"/>
      <c r="O32" s="612" t="s">
        <v>1505</v>
      </c>
      <c r="P32" s="608" t="s">
        <v>1614</v>
      </c>
      <c r="Q32" s="533"/>
      <c r="R32" s="609" t="s">
        <v>1483</v>
      </c>
      <c r="S32" s="577" t="s">
        <v>1484</v>
      </c>
      <c r="T32" s="14"/>
      <c r="U32" s="14"/>
      <c r="V32" s="14"/>
      <c r="W32" s="14"/>
      <c r="X32" s="14"/>
      <c r="Y32" s="14"/>
      <c r="Z32" s="642"/>
      <c r="AA32" s="575"/>
    </row>
    <row r="33" spans="1:27" ht="225">
      <c r="A33" s="760"/>
      <c r="B33" s="489" t="s">
        <v>1416</v>
      </c>
      <c r="C33" s="524" t="s">
        <v>255</v>
      </c>
      <c r="D33" s="541">
        <v>41487</v>
      </c>
      <c r="E33" s="542">
        <v>42156</v>
      </c>
      <c r="F33" s="524" t="s">
        <v>1618</v>
      </c>
      <c r="G33" s="533" t="s">
        <v>1038</v>
      </c>
      <c r="H33" s="520">
        <v>100000</v>
      </c>
      <c r="I33" s="15"/>
      <c r="J33" s="15"/>
      <c r="K33" s="15"/>
      <c r="L33" s="15"/>
      <c r="M33" s="15" t="s">
        <v>70</v>
      </c>
      <c r="N33" s="28"/>
      <c r="O33" s="612" t="s">
        <v>1548</v>
      </c>
      <c r="P33" s="578"/>
      <c r="Q33" s="654" t="s">
        <v>1486</v>
      </c>
      <c r="R33" s="609" t="s">
        <v>1485</v>
      </c>
      <c r="S33" s="579"/>
      <c r="T33" s="14"/>
      <c r="U33" s="14"/>
      <c r="V33" s="14"/>
      <c r="W33" s="14"/>
      <c r="X33" s="14"/>
      <c r="Y33" s="14"/>
      <c r="Z33" s="14"/>
      <c r="AA33" s="637"/>
    </row>
    <row r="34" spans="1:27" ht="315">
      <c r="A34" s="759" t="s">
        <v>1388</v>
      </c>
      <c r="B34" s="492" t="s">
        <v>1417</v>
      </c>
      <c r="C34" s="524" t="s">
        <v>270</v>
      </c>
      <c r="D34" s="546">
        <v>41487</v>
      </c>
      <c r="E34" s="531">
        <v>42156</v>
      </c>
      <c r="F34" s="540" t="s">
        <v>672</v>
      </c>
      <c r="G34" s="533" t="s">
        <v>1359</v>
      </c>
      <c r="H34" s="517">
        <v>20000</v>
      </c>
      <c r="I34" s="15"/>
      <c r="J34" s="15"/>
      <c r="K34" s="15"/>
      <c r="L34" s="15"/>
      <c r="M34" s="15" t="s">
        <v>70</v>
      </c>
      <c r="N34" s="28"/>
      <c r="O34" s="612" t="s">
        <v>1549</v>
      </c>
      <c r="P34" s="607" t="s">
        <v>1487</v>
      </c>
      <c r="Q34" s="608"/>
      <c r="R34" s="585" t="s">
        <v>1488</v>
      </c>
      <c r="S34" s="658" t="s">
        <v>1493</v>
      </c>
      <c r="T34" s="14"/>
      <c r="U34" s="14"/>
      <c r="V34" s="14"/>
      <c r="W34" s="14"/>
      <c r="X34" s="14"/>
      <c r="Y34" s="14"/>
      <c r="Z34" s="14"/>
      <c r="AA34" s="644"/>
    </row>
    <row r="35" spans="1:27" ht="195">
      <c r="A35" s="760"/>
      <c r="B35" s="493" t="s">
        <v>1418</v>
      </c>
      <c r="C35" s="540" t="s">
        <v>679</v>
      </c>
      <c r="D35" s="546">
        <v>41456</v>
      </c>
      <c r="E35" s="541">
        <v>41852</v>
      </c>
      <c r="F35" s="540" t="s">
        <v>114</v>
      </c>
      <c r="G35" s="533" t="s">
        <v>1033</v>
      </c>
      <c r="H35" s="680" t="s">
        <v>164</v>
      </c>
      <c r="I35" s="15"/>
      <c r="J35" s="15"/>
      <c r="K35" s="15"/>
      <c r="L35" s="15"/>
      <c r="M35" s="15" t="s">
        <v>70</v>
      </c>
      <c r="N35" s="28"/>
      <c r="O35" s="557" t="s">
        <v>1573</v>
      </c>
      <c r="P35" s="596" t="s">
        <v>1489</v>
      </c>
      <c r="Q35" s="608" t="s">
        <v>1490</v>
      </c>
      <c r="R35" s="609" t="s">
        <v>1583</v>
      </c>
      <c r="S35" s="597" t="s">
        <v>1574</v>
      </c>
      <c r="T35" s="14"/>
      <c r="U35" s="14"/>
      <c r="V35" s="14"/>
      <c r="W35" s="14"/>
      <c r="X35" s="14"/>
      <c r="Y35" s="14"/>
      <c r="Z35" s="14"/>
      <c r="AA35" s="574"/>
    </row>
    <row r="36" spans="1:27" ht="210">
      <c r="A36" s="760"/>
      <c r="B36" s="490" t="s">
        <v>1419</v>
      </c>
      <c r="C36" s="524" t="s">
        <v>255</v>
      </c>
      <c r="D36" s="531">
        <v>40391</v>
      </c>
      <c r="E36" s="541" t="s">
        <v>490</v>
      </c>
      <c r="F36" s="526" t="s">
        <v>1168</v>
      </c>
      <c r="G36" s="529" t="s">
        <v>1167</v>
      </c>
      <c r="H36" s="517">
        <v>50000</v>
      </c>
      <c r="I36" s="15"/>
      <c r="J36" s="15" t="s">
        <v>70</v>
      </c>
      <c r="K36" s="15"/>
      <c r="L36" s="15"/>
      <c r="M36" s="15"/>
      <c r="N36" s="28"/>
      <c r="O36" s="612" t="s">
        <v>1619</v>
      </c>
      <c r="P36" s="585"/>
      <c r="Q36" s="581" t="s">
        <v>1492</v>
      </c>
      <c r="R36" s="585" t="s">
        <v>1491</v>
      </c>
      <c r="S36" s="580"/>
      <c r="T36" s="14"/>
      <c r="U36" s="14"/>
      <c r="V36" s="14"/>
      <c r="W36" s="14"/>
      <c r="X36" s="14"/>
      <c r="Y36" s="14"/>
      <c r="Z36" s="14"/>
      <c r="AA36" s="644"/>
    </row>
    <row r="37" spans="1:27" ht="255">
      <c r="A37" s="760"/>
      <c r="B37" s="494" t="s">
        <v>1420</v>
      </c>
      <c r="C37" s="534" t="s">
        <v>305</v>
      </c>
      <c r="D37" s="549">
        <v>40391</v>
      </c>
      <c r="E37" s="544">
        <v>40878</v>
      </c>
      <c r="F37" s="534" t="s">
        <v>306</v>
      </c>
      <c r="G37" s="532" t="s">
        <v>307</v>
      </c>
      <c r="H37" s="686">
        <v>50000</v>
      </c>
      <c r="I37" s="15"/>
      <c r="J37" s="15"/>
      <c r="K37" s="15"/>
      <c r="L37" s="15"/>
      <c r="M37" s="15" t="s">
        <v>70</v>
      </c>
      <c r="N37" s="28"/>
      <c r="O37" s="679" t="s">
        <v>1569</v>
      </c>
      <c r="P37" s="606" t="s">
        <v>1494</v>
      </c>
      <c r="Q37" s="582"/>
      <c r="R37" s="659" t="s">
        <v>1495</v>
      </c>
      <c r="S37" s="661" t="s">
        <v>1496</v>
      </c>
      <c r="T37" s="14"/>
      <c r="U37" s="14"/>
      <c r="V37" s="14"/>
      <c r="W37" s="14"/>
      <c r="X37" s="14"/>
      <c r="Y37" s="14"/>
      <c r="Z37" s="14"/>
      <c r="AA37" s="574"/>
    </row>
    <row r="38" spans="1:27" ht="195">
      <c r="A38" s="760"/>
      <c r="B38" s="491" t="s">
        <v>1421</v>
      </c>
      <c r="C38" s="526" t="s">
        <v>827</v>
      </c>
      <c r="D38" s="542">
        <v>41426</v>
      </c>
      <c r="E38" s="531" t="s">
        <v>490</v>
      </c>
      <c r="F38" s="547" t="s">
        <v>823</v>
      </c>
      <c r="G38" s="529" t="s">
        <v>1173</v>
      </c>
      <c r="H38" s="518">
        <v>50000</v>
      </c>
      <c r="I38" s="15"/>
      <c r="J38" s="15"/>
      <c r="K38" s="15"/>
      <c r="L38" s="15"/>
      <c r="M38" s="15" t="s">
        <v>70</v>
      </c>
      <c r="N38" s="28"/>
      <c r="O38" s="557" t="s">
        <v>1570</v>
      </c>
      <c r="P38" s="633" t="s">
        <v>1497</v>
      </c>
      <c r="Q38" s="602"/>
      <c r="R38" s="584" t="s">
        <v>1177</v>
      </c>
      <c r="S38" s="557" t="s">
        <v>1598</v>
      </c>
      <c r="T38" s="14"/>
      <c r="U38" s="14"/>
      <c r="V38" s="14"/>
      <c r="W38" s="14"/>
      <c r="X38" s="14"/>
      <c r="Y38" s="14"/>
      <c r="Z38" s="14"/>
      <c r="AA38" s="14"/>
    </row>
    <row r="39" spans="1:27" ht="210">
      <c r="A39" s="760"/>
      <c r="B39" s="495" t="s">
        <v>1422</v>
      </c>
      <c r="C39" s="525" t="s">
        <v>255</v>
      </c>
      <c r="D39" s="541">
        <v>40391</v>
      </c>
      <c r="E39" s="546">
        <v>42156</v>
      </c>
      <c r="F39" s="525" t="s">
        <v>256</v>
      </c>
      <c r="G39" s="533" t="s">
        <v>1179</v>
      </c>
      <c r="H39" s="517">
        <v>20000</v>
      </c>
      <c r="I39" s="15"/>
      <c r="J39" s="15"/>
      <c r="K39" s="15"/>
      <c r="L39" s="15"/>
      <c r="M39" s="15" t="s">
        <v>70</v>
      </c>
      <c r="N39" s="28"/>
      <c r="O39" s="678" t="s">
        <v>1571</v>
      </c>
      <c r="P39" s="606" t="s">
        <v>1500</v>
      </c>
      <c r="Q39" s="607"/>
      <c r="R39" s="609" t="s">
        <v>1498</v>
      </c>
      <c r="S39" s="583" t="s">
        <v>1499</v>
      </c>
      <c r="T39" s="14"/>
      <c r="U39" s="14"/>
      <c r="V39" s="14"/>
      <c r="W39" s="14"/>
      <c r="X39" s="14"/>
      <c r="Y39" s="14"/>
      <c r="Z39" s="14"/>
      <c r="AA39" s="14"/>
    </row>
    <row r="40" spans="1:27" ht="270">
      <c r="A40" s="760"/>
      <c r="B40" s="496" t="s">
        <v>1423</v>
      </c>
      <c r="C40" s="524" t="s">
        <v>255</v>
      </c>
      <c r="D40" s="541">
        <v>40391</v>
      </c>
      <c r="E40" s="546">
        <v>42156</v>
      </c>
      <c r="F40" s="524" t="s">
        <v>241</v>
      </c>
      <c r="G40" s="536" t="s">
        <v>1047</v>
      </c>
      <c r="H40" s="520">
        <v>50000</v>
      </c>
      <c r="I40" s="15"/>
      <c r="J40" s="15" t="s">
        <v>70</v>
      </c>
      <c r="K40" s="15"/>
      <c r="L40" s="15"/>
      <c r="M40" s="15"/>
      <c r="N40" s="28"/>
      <c r="O40" s="612" t="s">
        <v>1550</v>
      </c>
      <c r="P40" s="584" t="s">
        <v>1551</v>
      </c>
      <c r="Q40" s="607" t="s">
        <v>1501</v>
      </c>
      <c r="R40" s="674" t="s">
        <v>1584</v>
      </c>
      <c r="S40" s="658" t="s">
        <v>1616</v>
      </c>
      <c r="T40" s="14"/>
      <c r="U40" s="14"/>
      <c r="V40" s="14"/>
      <c r="W40" s="14"/>
      <c r="X40" s="14"/>
      <c r="Y40" s="14"/>
      <c r="Z40" s="14"/>
      <c r="AA40" s="574"/>
    </row>
    <row r="41" spans="1:27" ht="285">
      <c r="A41" s="760"/>
      <c r="B41" s="492" t="s">
        <v>1424</v>
      </c>
      <c r="C41" s="524" t="s">
        <v>320</v>
      </c>
      <c r="D41" s="541">
        <v>40391</v>
      </c>
      <c r="E41" s="541" t="s">
        <v>490</v>
      </c>
      <c r="F41" s="540" t="s">
        <v>114</v>
      </c>
      <c r="G41" s="533" t="s">
        <v>1034</v>
      </c>
      <c r="H41" s="519">
        <v>10000</v>
      </c>
      <c r="I41" s="15"/>
      <c r="J41" s="15"/>
      <c r="K41" s="15"/>
      <c r="L41" s="15"/>
      <c r="M41" s="15" t="s">
        <v>70</v>
      </c>
      <c r="N41" s="28"/>
      <c r="O41" s="662" t="s">
        <v>1552</v>
      </c>
      <c r="P41" s="607" t="s">
        <v>1502</v>
      </c>
      <c r="Q41" s="660" t="s">
        <v>1503</v>
      </c>
      <c r="R41" s="585" t="s">
        <v>1585</v>
      </c>
      <c r="S41" s="586" t="s">
        <v>1504</v>
      </c>
      <c r="T41" s="14"/>
      <c r="U41" s="14"/>
      <c r="V41" s="14"/>
      <c r="W41" s="14"/>
      <c r="X41" s="14"/>
      <c r="Y41" s="14"/>
      <c r="Z41" s="14"/>
      <c r="AA41" s="14"/>
    </row>
    <row r="42" spans="1:27" ht="240">
      <c r="A42" s="761"/>
      <c r="B42" s="492" t="s">
        <v>1425</v>
      </c>
      <c r="C42" s="540" t="s">
        <v>706</v>
      </c>
      <c r="D42" s="541">
        <v>40391</v>
      </c>
      <c r="E42" s="540" t="s">
        <v>702</v>
      </c>
      <c r="F42" s="524" t="s">
        <v>306</v>
      </c>
      <c r="G42" s="530" t="s">
        <v>707</v>
      </c>
      <c r="H42" s="680" t="s">
        <v>122</v>
      </c>
      <c r="I42" s="15"/>
      <c r="J42" s="15"/>
      <c r="K42" s="15"/>
      <c r="L42" s="15"/>
      <c r="M42" s="15" t="s">
        <v>70</v>
      </c>
      <c r="N42" s="28"/>
      <c r="O42" s="612" t="s">
        <v>1612</v>
      </c>
      <c r="P42" s="596" t="s">
        <v>705</v>
      </c>
      <c r="Q42" s="610"/>
      <c r="R42" s="585" t="s">
        <v>1554</v>
      </c>
      <c r="S42" s="588" t="s">
        <v>1553</v>
      </c>
      <c r="T42" s="14"/>
      <c r="U42" s="14"/>
      <c r="V42" s="14"/>
      <c r="W42" s="14"/>
      <c r="X42" s="14"/>
      <c r="Y42" s="14"/>
      <c r="Z42" s="14"/>
      <c r="AA42" s="14"/>
    </row>
    <row r="43" spans="1:27" ht="300">
      <c r="A43" s="759" t="s">
        <v>1389</v>
      </c>
      <c r="B43" s="498" t="s">
        <v>1426</v>
      </c>
      <c r="C43" s="524" t="s">
        <v>1039</v>
      </c>
      <c r="D43" s="541">
        <v>40391</v>
      </c>
      <c r="E43" s="542">
        <v>42156</v>
      </c>
      <c r="F43" s="526" t="s">
        <v>719</v>
      </c>
      <c r="G43" s="528" t="s">
        <v>1001</v>
      </c>
      <c r="H43" s="680" t="s">
        <v>164</v>
      </c>
      <c r="I43" s="15"/>
      <c r="J43" s="15"/>
      <c r="K43" s="15"/>
      <c r="L43" s="15"/>
      <c r="M43" s="15" t="s">
        <v>70</v>
      </c>
      <c r="N43" s="28"/>
      <c r="O43" s="557" t="s">
        <v>1577</v>
      </c>
      <c r="P43" s="634" t="s">
        <v>1555</v>
      </c>
      <c r="Q43" s="633" t="s">
        <v>1509</v>
      </c>
      <c r="R43" s="671" t="s">
        <v>1578</v>
      </c>
      <c r="S43" s="589" t="s">
        <v>1617</v>
      </c>
      <c r="T43" s="14"/>
      <c r="U43" s="14"/>
      <c r="V43" s="14"/>
      <c r="W43" s="14"/>
      <c r="X43" s="14"/>
      <c r="Y43" s="14"/>
      <c r="Z43" s="14"/>
      <c r="AA43" s="637"/>
    </row>
    <row r="44" spans="1:27" ht="225">
      <c r="A44" s="760"/>
      <c r="B44" s="499" t="s">
        <v>1427</v>
      </c>
      <c r="C44" s="526" t="s">
        <v>1041</v>
      </c>
      <c r="D44" s="541">
        <v>40391</v>
      </c>
      <c r="E44" s="531">
        <v>41883</v>
      </c>
      <c r="F44" s="526" t="s">
        <v>719</v>
      </c>
      <c r="G44" s="528" t="s">
        <v>1002</v>
      </c>
      <c r="H44" s="680" t="s">
        <v>164</v>
      </c>
      <c r="I44" s="15"/>
      <c r="J44" s="15" t="s">
        <v>70</v>
      </c>
      <c r="K44" s="15"/>
      <c r="L44" s="15"/>
      <c r="M44" s="15"/>
      <c r="N44" s="28"/>
      <c r="O44" s="591" t="s">
        <v>1556</v>
      </c>
      <c r="P44" s="598"/>
      <c r="Q44" s="634" t="s">
        <v>1557</v>
      </c>
      <c r="R44" s="584" t="s">
        <v>1589</v>
      </c>
      <c r="S44" s="590"/>
      <c r="T44" s="14"/>
      <c r="U44" s="14"/>
      <c r="V44" s="14"/>
      <c r="W44" s="14"/>
      <c r="X44" s="14"/>
      <c r="Y44" s="14"/>
      <c r="Z44" s="14"/>
      <c r="AA44" s="14"/>
    </row>
    <row r="45" spans="1:27" ht="270">
      <c r="A45" s="760"/>
      <c r="B45" s="497" t="s">
        <v>1428</v>
      </c>
      <c r="C45" s="524" t="s">
        <v>367</v>
      </c>
      <c r="D45" s="541">
        <v>40391</v>
      </c>
      <c r="E45" s="546">
        <v>42156</v>
      </c>
      <c r="F45" s="526" t="s">
        <v>719</v>
      </c>
      <c r="G45" s="533" t="s">
        <v>1003</v>
      </c>
      <c r="H45" s="517">
        <v>250000</v>
      </c>
      <c r="I45" s="15"/>
      <c r="J45" s="15" t="s">
        <v>70</v>
      </c>
      <c r="K45" s="15"/>
      <c r="L45" s="15"/>
      <c r="M45" s="15"/>
      <c r="N45" s="28"/>
      <c r="O45" s="612" t="s">
        <v>1558</v>
      </c>
      <c r="P45" s="665" t="s">
        <v>1510</v>
      </c>
      <c r="Q45" s="666" t="s">
        <v>1559</v>
      </c>
      <c r="R45" s="609" t="s">
        <v>1579</v>
      </c>
      <c r="S45" s="592" t="s">
        <v>1560</v>
      </c>
      <c r="T45" s="14"/>
      <c r="U45" s="14"/>
      <c r="V45" s="14"/>
      <c r="W45" s="14"/>
      <c r="X45" s="14"/>
      <c r="Y45" s="14"/>
      <c r="Z45" s="14"/>
      <c r="AA45" s="637"/>
    </row>
    <row r="46" spans="1:27" ht="165">
      <c r="A46" s="759" t="s">
        <v>1390</v>
      </c>
      <c r="B46" s="557" t="s">
        <v>1429</v>
      </c>
      <c r="C46" s="524" t="s">
        <v>1212</v>
      </c>
      <c r="D46" s="541">
        <v>40391</v>
      </c>
      <c r="E46" s="541" t="s">
        <v>490</v>
      </c>
      <c r="F46" s="524" t="s">
        <v>379</v>
      </c>
      <c r="G46" s="533" t="s">
        <v>1005</v>
      </c>
      <c r="H46" s="520">
        <v>25000</v>
      </c>
      <c r="I46" s="15"/>
      <c r="J46" s="15" t="s">
        <v>70</v>
      </c>
      <c r="K46" s="15"/>
      <c r="L46" s="15"/>
      <c r="M46" s="15"/>
      <c r="N46" s="28"/>
      <c r="O46" s="612" t="s">
        <v>1561</v>
      </c>
      <c r="P46" s="664" t="s">
        <v>1511</v>
      </c>
      <c r="Q46" s="594" t="s">
        <v>1506</v>
      </c>
      <c r="R46" s="609" t="s">
        <v>1507</v>
      </c>
      <c r="S46" s="593" t="s">
        <v>1508</v>
      </c>
      <c r="T46" s="14"/>
      <c r="U46" s="14"/>
      <c r="V46" s="14"/>
      <c r="W46" s="14"/>
      <c r="X46" s="14"/>
      <c r="Y46" s="14"/>
      <c r="Z46" s="14"/>
      <c r="AA46" s="14"/>
    </row>
    <row r="47" spans="1:27" ht="180">
      <c r="A47" s="760"/>
      <c r="B47" s="557" t="s">
        <v>1430</v>
      </c>
      <c r="C47" s="524" t="s">
        <v>1229</v>
      </c>
      <c r="D47" s="541">
        <v>40391</v>
      </c>
      <c r="E47" s="546">
        <v>42156</v>
      </c>
      <c r="F47" s="524" t="s">
        <v>379</v>
      </c>
      <c r="G47" s="536" t="s">
        <v>1049</v>
      </c>
      <c r="H47" s="520">
        <v>50000</v>
      </c>
      <c r="I47" s="15"/>
      <c r="J47" s="15" t="s">
        <v>70</v>
      </c>
      <c r="K47" s="15"/>
      <c r="L47" s="15"/>
      <c r="M47" s="15"/>
      <c r="N47" s="28"/>
      <c r="O47" s="612" t="s">
        <v>1518</v>
      </c>
      <c r="P47" s="663" t="s">
        <v>1512</v>
      </c>
      <c r="Q47" s="663" t="s">
        <v>1513</v>
      </c>
      <c r="R47" s="609" t="s">
        <v>1507</v>
      </c>
      <c r="S47" s="14"/>
      <c r="T47" s="14"/>
      <c r="U47" s="14"/>
      <c r="V47" s="14"/>
      <c r="W47" s="14"/>
      <c r="X47" s="14"/>
      <c r="Y47" s="14"/>
      <c r="Z47" s="14"/>
      <c r="AA47" s="14"/>
    </row>
    <row r="48" spans="1:27" ht="255">
      <c r="A48" s="760"/>
      <c r="B48" s="557" t="s">
        <v>1431</v>
      </c>
      <c r="C48" s="524" t="s">
        <v>1232</v>
      </c>
      <c r="D48" s="541">
        <v>40391</v>
      </c>
      <c r="E48" s="546">
        <v>42156</v>
      </c>
      <c r="F48" s="524" t="s">
        <v>379</v>
      </c>
      <c r="G48" s="533" t="s">
        <v>1008</v>
      </c>
      <c r="H48" s="520">
        <v>40000</v>
      </c>
      <c r="I48" s="15"/>
      <c r="J48" s="15" t="s">
        <v>70</v>
      </c>
      <c r="K48" s="15"/>
      <c r="L48" s="15"/>
      <c r="M48" s="15"/>
      <c r="N48" s="28"/>
      <c r="O48" s="612" t="s">
        <v>1519</v>
      </c>
      <c r="P48" s="667" t="s">
        <v>1234</v>
      </c>
      <c r="Q48" s="594" t="s">
        <v>1514</v>
      </c>
      <c r="R48" s="609" t="s">
        <v>1515</v>
      </c>
      <c r="S48" s="595" t="s">
        <v>1516</v>
      </c>
      <c r="T48" s="14"/>
      <c r="U48" s="14"/>
      <c r="V48" s="14"/>
      <c r="W48" s="14"/>
      <c r="X48" s="14"/>
      <c r="Y48" s="14"/>
      <c r="Z48" s="14"/>
      <c r="AA48" s="14"/>
    </row>
    <row r="49" spans="1:27" ht="255">
      <c r="A49" s="759" t="s">
        <v>1391</v>
      </c>
      <c r="B49" s="557" t="s">
        <v>1432</v>
      </c>
      <c r="C49" s="524" t="s">
        <v>399</v>
      </c>
      <c r="D49" s="526"/>
      <c r="E49" s="541">
        <v>42156</v>
      </c>
      <c r="F49" s="525" t="s">
        <v>593</v>
      </c>
      <c r="G49" s="533" t="s">
        <v>1360</v>
      </c>
      <c r="H49" s="520">
        <v>100000</v>
      </c>
      <c r="I49" s="15"/>
      <c r="J49" s="15"/>
      <c r="K49" s="15"/>
      <c r="L49" s="15"/>
      <c r="M49" s="15" t="s">
        <v>70</v>
      </c>
      <c r="N49" s="28"/>
      <c r="O49" s="612" t="s">
        <v>1580</v>
      </c>
      <c r="P49" s="668" t="s">
        <v>1517</v>
      </c>
      <c r="Q49" s="608"/>
      <c r="R49" s="607" t="s">
        <v>1590</v>
      </c>
      <c r="S49" s="597" t="s">
        <v>1575</v>
      </c>
      <c r="T49" s="14"/>
      <c r="U49" s="14"/>
      <c r="V49" s="14"/>
      <c r="W49" s="14"/>
      <c r="X49" s="14"/>
      <c r="Y49" s="14"/>
      <c r="Z49" s="14"/>
      <c r="AA49" s="574"/>
    </row>
    <row r="50" spans="1:27" ht="240">
      <c r="A50" s="761"/>
      <c r="B50" s="500" t="s">
        <v>1433</v>
      </c>
      <c r="C50" s="524" t="s">
        <v>407</v>
      </c>
      <c r="D50" s="541">
        <v>40391</v>
      </c>
      <c r="E50" s="542">
        <v>42156</v>
      </c>
      <c r="F50" s="524" t="s">
        <v>96</v>
      </c>
      <c r="G50" s="536" t="s">
        <v>1050</v>
      </c>
      <c r="H50" s="634" t="s">
        <v>410</v>
      </c>
      <c r="I50" s="15"/>
      <c r="J50" s="15" t="s">
        <v>70</v>
      </c>
      <c r="K50" s="15"/>
      <c r="L50" s="15"/>
      <c r="M50" s="15"/>
      <c r="N50" s="28"/>
      <c r="O50" s="612" t="s">
        <v>1620</v>
      </c>
      <c r="P50" s="596"/>
      <c r="Q50" s="596" t="s">
        <v>1528</v>
      </c>
      <c r="R50" s="609" t="s">
        <v>1591</v>
      </c>
      <c r="S50" s="597" t="s">
        <v>1529</v>
      </c>
      <c r="T50" s="14"/>
      <c r="U50" s="14"/>
      <c r="V50" s="14"/>
      <c r="W50" s="14"/>
      <c r="X50" s="14"/>
      <c r="Y50" s="14"/>
      <c r="Z50" s="14"/>
      <c r="AA50" s="14"/>
    </row>
    <row r="51" spans="1:27" ht="330">
      <c r="A51" s="759" t="s">
        <v>1392</v>
      </c>
      <c r="B51" s="501" t="s">
        <v>1434</v>
      </c>
      <c r="C51" s="526" t="s">
        <v>764</v>
      </c>
      <c r="D51" s="531">
        <v>40513</v>
      </c>
      <c r="E51" s="531" t="s">
        <v>552</v>
      </c>
      <c r="F51" s="526" t="s">
        <v>765</v>
      </c>
      <c r="G51" s="537" t="s">
        <v>1361</v>
      </c>
      <c r="H51" s="634" t="s">
        <v>122</v>
      </c>
      <c r="I51" s="15"/>
      <c r="J51" s="15" t="s">
        <v>70</v>
      </c>
      <c r="K51" s="15"/>
      <c r="L51" s="15"/>
      <c r="M51" s="15"/>
      <c r="N51" s="28"/>
      <c r="O51" s="557" t="s">
        <v>1621</v>
      </c>
      <c r="P51" s="598"/>
      <c r="Q51" s="602" t="s">
        <v>1562</v>
      </c>
      <c r="R51" s="585" t="s">
        <v>1592</v>
      </c>
      <c r="S51" s="601"/>
      <c r="T51" s="14"/>
      <c r="U51" s="14"/>
      <c r="V51" s="14"/>
      <c r="W51" s="14"/>
      <c r="X51" s="14"/>
      <c r="Y51" s="14"/>
      <c r="Z51" s="14"/>
      <c r="AA51" s="14"/>
    </row>
    <row r="52" spans="1:27" ht="375">
      <c r="A52" s="760"/>
      <c r="B52" s="557" t="s">
        <v>1435</v>
      </c>
      <c r="C52" s="524" t="s">
        <v>421</v>
      </c>
      <c r="D52" s="531">
        <v>40391</v>
      </c>
      <c r="E52" s="526" t="s">
        <v>552</v>
      </c>
      <c r="F52" s="526" t="s">
        <v>765</v>
      </c>
      <c r="G52" s="551" t="s">
        <v>1051</v>
      </c>
      <c r="H52" s="520">
        <v>40000</v>
      </c>
      <c r="I52" s="15"/>
      <c r="J52" s="15" t="s">
        <v>70</v>
      </c>
      <c r="K52" s="15"/>
      <c r="L52" s="15"/>
      <c r="M52" s="15"/>
      <c r="N52" s="28"/>
      <c r="O52" s="601" t="s">
        <v>1623</v>
      </c>
      <c r="P52" s="637" t="s">
        <v>1520</v>
      </c>
      <c r="Q52" s="557" t="s">
        <v>1521</v>
      </c>
      <c r="R52" s="619" t="s">
        <v>1522</v>
      </c>
      <c r="S52" s="620"/>
      <c r="T52" s="14"/>
      <c r="U52" s="14"/>
      <c r="V52" s="14"/>
      <c r="W52" s="14"/>
      <c r="X52" s="14"/>
      <c r="Y52" s="14"/>
      <c r="Z52" s="14"/>
      <c r="AA52" s="14"/>
    </row>
    <row r="53" spans="1:27" ht="150">
      <c r="A53" s="760"/>
      <c r="B53" s="557" t="s">
        <v>1436</v>
      </c>
      <c r="C53" s="526" t="s">
        <v>779</v>
      </c>
      <c r="D53" s="531">
        <v>40513</v>
      </c>
      <c r="E53" s="526" t="s">
        <v>552</v>
      </c>
      <c r="F53" s="526" t="s">
        <v>765</v>
      </c>
      <c r="G53" s="537" t="s">
        <v>1362</v>
      </c>
      <c r="H53" s="520">
        <v>2000</v>
      </c>
      <c r="I53" s="15"/>
      <c r="J53" s="15" t="s">
        <v>70</v>
      </c>
      <c r="K53" s="15"/>
      <c r="L53" s="15"/>
      <c r="M53" s="15"/>
      <c r="N53" s="28"/>
      <c r="O53" s="557" t="s">
        <v>1624</v>
      </c>
      <c r="P53" s="636" t="s">
        <v>1530</v>
      </c>
      <c r="Q53" s="636" t="s">
        <v>1601</v>
      </c>
      <c r="R53" s="633" t="s">
        <v>1524</v>
      </c>
      <c r="S53" s="624" t="s">
        <v>1523</v>
      </c>
      <c r="T53" s="14"/>
      <c r="U53" s="14"/>
      <c r="V53" s="14"/>
      <c r="W53" s="14"/>
      <c r="X53" s="14"/>
      <c r="Y53" s="14"/>
      <c r="Z53" s="14"/>
      <c r="AA53" s="14"/>
    </row>
    <row r="54" spans="1:27" ht="165">
      <c r="A54" s="760"/>
      <c r="B54" s="557" t="s">
        <v>1437</v>
      </c>
      <c r="C54" s="524" t="s">
        <v>441</v>
      </c>
      <c r="D54" s="542">
        <v>40544</v>
      </c>
      <c r="E54" s="542" t="s">
        <v>490</v>
      </c>
      <c r="F54" s="526" t="s">
        <v>785</v>
      </c>
      <c r="G54" s="528" t="s">
        <v>1364</v>
      </c>
      <c r="H54" s="634" t="s">
        <v>164</v>
      </c>
      <c r="I54" s="15"/>
      <c r="J54" s="15" t="s">
        <v>70</v>
      </c>
      <c r="K54" s="15"/>
      <c r="L54" s="15"/>
      <c r="M54" s="15"/>
      <c r="N54" s="28"/>
      <c r="O54" s="591" t="s">
        <v>1563</v>
      </c>
      <c r="P54" s="14"/>
      <c r="Q54" s="576" t="s">
        <v>1526</v>
      </c>
      <c r="R54" s="581" t="s">
        <v>1525</v>
      </c>
      <c r="S54" s="601"/>
      <c r="T54" s="14"/>
      <c r="U54" s="14"/>
      <c r="V54" s="14"/>
      <c r="W54" s="14"/>
      <c r="X54" s="14"/>
      <c r="Y54" s="14"/>
      <c r="Z54" s="14"/>
      <c r="AA54" s="14"/>
    </row>
    <row r="55" spans="1:27" ht="225">
      <c r="A55" s="760"/>
      <c r="B55" s="557" t="s">
        <v>1438</v>
      </c>
      <c r="C55" s="524" t="s">
        <v>449</v>
      </c>
      <c r="D55" s="531">
        <v>40603</v>
      </c>
      <c r="E55" s="526" t="s">
        <v>552</v>
      </c>
      <c r="F55" s="524" t="s">
        <v>451</v>
      </c>
      <c r="G55" s="528" t="s">
        <v>1363</v>
      </c>
      <c r="H55" s="520">
        <v>40000</v>
      </c>
      <c r="I55" s="15"/>
      <c r="J55" s="15" t="s">
        <v>70</v>
      </c>
      <c r="K55" s="15"/>
      <c r="L55" s="15"/>
      <c r="M55" s="15"/>
      <c r="N55" s="28"/>
      <c r="O55" s="637" t="s">
        <v>1622</v>
      </c>
      <c r="P55" s="14"/>
      <c r="Q55" s="621" t="s">
        <v>1564</v>
      </c>
      <c r="R55" s="622" t="s">
        <v>1565</v>
      </c>
      <c r="S55" s="623" t="s">
        <v>1527</v>
      </c>
      <c r="T55" s="14"/>
      <c r="U55" s="14"/>
      <c r="V55" s="14"/>
      <c r="W55" s="14"/>
      <c r="X55" s="14"/>
      <c r="Y55" s="14"/>
      <c r="Z55" s="14"/>
      <c r="AA55" s="14"/>
    </row>
    <row r="56" spans="1:27" ht="195">
      <c r="A56" s="760"/>
      <c r="B56" s="557" t="s">
        <v>1439</v>
      </c>
      <c r="C56" s="524" t="s">
        <v>456</v>
      </c>
      <c r="D56" s="531">
        <v>40603</v>
      </c>
      <c r="E56" s="531" t="s">
        <v>490</v>
      </c>
      <c r="F56" s="526" t="s">
        <v>478</v>
      </c>
      <c r="G56" s="537" t="s">
        <v>1053</v>
      </c>
      <c r="H56" s="520">
        <v>30000</v>
      </c>
      <c r="I56" s="15"/>
      <c r="J56" s="15" t="s">
        <v>70</v>
      </c>
      <c r="K56" s="15"/>
      <c r="L56" s="15"/>
      <c r="M56" s="15"/>
      <c r="N56" s="28"/>
      <c r="O56" s="669" t="s">
        <v>1566</v>
      </c>
      <c r="P56" s="626"/>
      <c r="Q56" s="625" t="s">
        <v>1264</v>
      </c>
      <c r="R56" s="625" t="s">
        <v>1531</v>
      </c>
      <c r="S56" s="627" t="s">
        <v>1532</v>
      </c>
      <c r="T56" s="14"/>
      <c r="U56" s="14"/>
      <c r="V56" s="14"/>
      <c r="W56" s="14"/>
      <c r="X56" s="14"/>
      <c r="Y56" s="14"/>
      <c r="Z56" s="14"/>
      <c r="AA56" s="14"/>
    </row>
    <row r="57" spans="1:27" ht="225">
      <c r="A57" s="760"/>
      <c r="B57" s="557" t="s">
        <v>1440</v>
      </c>
      <c r="C57" s="524" t="s">
        <v>464</v>
      </c>
      <c r="D57" s="531">
        <v>40603</v>
      </c>
      <c r="E57" s="531">
        <v>41974</v>
      </c>
      <c r="F57" s="526" t="s">
        <v>478</v>
      </c>
      <c r="G57" s="528" t="s">
        <v>1012</v>
      </c>
      <c r="H57" s="520">
        <v>20000</v>
      </c>
      <c r="I57" s="15"/>
      <c r="J57" s="15" t="s">
        <v>70</v>
      </c>
      <c r="K57" s="15"/>
      <c r="L57" s="15"/>
      <c r="M57" s="15"/>
      <c r="N57" s="28"/>
      <c r="O57" s="557" t="s">
        <v>1567</v>
      </c>
      <c r="P57" s="634" t="s">
        <v>1538</v>
      </c>
      <c r="Q57" s="633" t="s">
        <v>1568</v>
      </c>
      <c r="R57" s="633" t="s">
        <v>1539</v>
      </c>
      <c r="S57" s="628"/>
      <c r="T57" s="14"/>
      <c r="U57" s="14"/>
      <c r="V57" s="14"/>
      <c r="W57" s="14"/>
      <c r="X57" s="14"/>
      <c r="Y57" s="14"/>
      <c r="Z57" s="14"/>
      <c r="AA57" s="14"/>
    </row>
    <row r="58" spans="1:27" ht="105">
      <c r="A58" s="759" t="s">
        <v>1312</v>
      </c>
      <c r="B58" s="502" t="s">
        <v>1441</v>
      </c>
      <c r="C58" s="526" t="s">
        <v>798</v>
      </c>
      <c r="D58" s="531">
        <v>40391</v>
      </c>
      <c r="E58" s="524" t="s">
        <v>1310</v>
      </c>
      <c r="F58" s="524" t="s">
        <v>478</v>
      </c>
      <c r="G58" s="528" t="s">
        <v>1366</v>
      </c>
      <c r="H58" s="520">
        <v>15000</v>
      </c>
      <c r="I58" s="15"/>
      <c r="J58" s="15"/>
      <c r="K58" s="15"/>
      <c r="L58" s="15"/>
      <c r="M58" s="15" t="s">
        <v>70</v>
      </c>
      <c r="N58" s="28"/>
      <c r="O58" s="636" t="s">
        <v>1535</v>
      </c>
      <c r="P58" s="631" t="s">
        <v>476</v>
      </c>
      <c r="Q58" s="629"/>
      <c r="R58" s="630" t="s">
        <v>1533</v>
      </c>
      <c r="S58" s="632"/>
      <c r="T58" s="14"/>
      <c r="U58" s="14"/>
      <c r="V58" s="14"/>
      <c r="W58" s="14"/>
      <c r="X58" s="14"/>
      <c r="Y58" s="14"/>
      <c r="Z58" s="14"/>
      <c r="AA58" s="14"/>
    </row>
    <row r="59" spans="1:27" ht="225">
      <c r="A59" s="760"/>
      <c r="B59" s="557" t="s">
        <v>1442</v>
      </c>
      <c r="C59" s="524" t="s">
        <v>489</v>
      </c>
      <c r="D59" s="531">
        <v>40544</v>
      </c>
      <c r="E59" s="524" t="s">
        <v>490</v>
      </c>
      <c r="F59" s="524" t="s">
        <v>338</v>
      </c>
      <c r="G59" s="528" t="s">
        <v>1365</v>
      </c>
      <c r="H59" s="633" t="s">
        <v>492</v>
      </c>
      <c r="I59" s="15"/>
      <c r="J59" s="15"/>
      <c r="K59" s="15"/>
      <c r="L59" s="15"/>
      <c r="M59" s="15" t="s">
        <v>70</v>
      </c>
      <c r="N59" s="28"/>
      <c r="O59" s="557" t="s">
        <v>1610</v>
      </c>
      <c r="P59" s="635" t="s">
        <v>1274</v>
      </c>
      <c r="Q59" s="629" t="s">
        <v>1602</v>
      </c>
      <c r="R59" s="635" t="s">
        <v>1534</v>
      </c>
      <c r="S59" s="638" t="s">
        <v>1609</v>
      </c>
      <c r="T59" s="14"/>
      <c r="U59" s="14"/>
      <c r="V59" s="14"/>
      <c r="W59" s="14"/>
      <c r="X59" s="14"/>
      <c r="Y59" s="14"/>
      <c r="Z59" s="14"/>
      <c r="AA59" s="14"/>
    </row>
    <row r="60" spans="1:27" ht="105">
      <c r="A60" s="761"/>
      <c r="B60" s="557" t="s">
        <v>1443</v>
      </c>
      <c r="C60" s="524" t="s">
        <v>489</v>
      </c>
      <c r="D60" s="531">
        <v>40391</v>
      </c>
      <c r="E60" s="524" t="s">
        <v>490</v>
      </c>
      <c r="F60" s="524" t="s">
        <v>338</v>
      </c>
      <c r="G60" s="528" t="s">
        <v>517</v>
      </c>
      <c r="H60" s="633" t="s">
        <v>492</v>
      </c>
      <c r="I60" s="15"/>
      <c r="J60" s="15"/>
      <c r="K60" s="15"/>
      <c r="L60" s="15"/>
      <c r="M60" s="15" t="s">
        <v>70</v>
      </c>
      <c r="N60" s="28"/>
      <c r="O60" s="636" t="s">
        <v>1572</v>
      </c>
      <c r="P60" s="633" t="s">
        <v>1536</v>
      </c>
      <c r="Q60" s="634"/>
      <c r="R60" s="635" t="s">
        <v>1537</v>
      </c>
      <c r="S60" s="637"/>
      <c r="T60" s="14"/>
      <c r="U60" s="14"/>
      <c r="V60" s="14"/>
      <c r="W60" s="14"/>
      <c r="X60" s="14"/>
      <c r="Y60" s="14"/>
      <c r="Z60" s="14"/>
      <c r="AA60" s="14"/>
    </row>
    <row r="65" spans="1:8" ht="15.75" thickBot="1"/>
    <row r="66" spans="1:8" ht="35.25" thickTop="1" thickBot="1">
      <c r="A66" s="91" t="s">
        <v>59</v>
      </c>
      <c r="B66" s="56">
        <f>COUNTA(B71:B80,B83:B92,B95:B104,B107:B116)</f>
        <v>0</v>
      </c>
    </row>
    <row r="67" spans="1:8" ht="15.75" thickTop="1"/>
    <row r="69" spans="1:8" ht="15.75" thickBot="1"/>
    <row r="70" spans="1:8" ht="17.25" thickTop="1" thickBot="1">
      <c r="A70" s="91" t="s">
        <v>62</v>
      </c>
      <c r="B70" s="91" t="s">
        <v>61</v>
      </c>
      <c r="C70" s="92" t="s">
        <v>6</v>
      </c>
      <c r="D70" s="92" t="s">
        <v>10</v>
      </c>
      <c r="E70" s="92" t="s">
        <v>11</v>
      </c>
      <c r="F70" s="92" t="s">
        <v>8</v>
      </c>
      <c r="G70" s="92" t="s">
        <v>7</v>
      </c>
      <c r="H70" s="511" t="s">
        <v>9</v>
      </c>
    </row>
    <row r="71" spans="1:8" ht="15.75" thickTop="1">
      <c r="A71" s="76" t="s">
        <v>60</v>
      </c>
      <c r="B71" s="55"/>
      <c r="C71" s="55"/>
      <c r="D71" s="55"/>
      <c r="E71" s="55"/>
      <c r="F71" s="55"/>
      <c r="G71" s="55"/>
      <c r="H71" s="512"/>
    </row>
    <row r="72" spans="1:8">
      <c r="A72" s="73"/>
      <c r="B72" s="55"/>
      <c r="C72" s="55"/>
      <c r="D72" s="55"/>
      <c r="E72" s="55"/>
      <c r="F72" s="55"/>
      <c r="G72" s="55"/>
      <c r="H72" s="512"/>
    </row>
    <row r="73" spans="1:8">
      <c r="A73" s="73"/>
      <c r="B73" s="55"/>
      <c r="C73" s="55"/>
      <c r="D73" s="55"/>
      <c r="E73" s="55"/>
      <c r="F73" s="55"/>
      <c r="G73" s="55"/>
      <c r="H73" s="512"/>
    </row>
    <row r="74" spans="1:8">
      <c r="A74" s="73"/>
      <c r="B74" s="55"/>
      <c r="C74" s="55"/>
      <c r="D74" s="55"/>
      <c r="E74" s="55"/>
      <c r="F74" s="55"/>
      <c r="G74" s="55"/>
      <c r="H74" s="512"/>
    </row>
    <row r="75" spans="1:8">
      <c r="A75" s="73"/>
      <c r="B75" s="55"/>
      <c r="C75" s="55"/>
      <c r="D75" s="55"/>
      <c r="E75" s="55"/>
      <c r="F75" s="55"/>
      <c r="G75" s="55"/>
      <c r="H75" s="512"/>
    </row>
    <row r="76" spans="1:8">
      <c r="A76" s="73"/>
      <c r="B76" s="55"/>
      <c r="C76" s="55"/>
      <c r="D76" s="55"/>
      <c r="E76" s="55"/>
      <c r="F76" s="55"/>
      <c r="G76" s="55"/>
      <c r="H76" s="512"/>
    </row>
    <row r="77" spans="1:8">
      <c r="A77" s="73"/>
      <c r="B77" s="55"/>
      <c r="C77" s="55"/>
      <c r="D77" s="55"/>
      <c r="E77" s="55"/>
      <c r="F77" s="55"/>
      <c r="G77" s="55"/>
      <c r="H77" s="512"/>
    </row>
    <row r="78" spans="1:8">
      <c r="A78" s="73"/>
      <c r="B78" s="55"/>
      <c r="C78" s="55"/>
      <c r="D78" s="55"/>
      <c r="E78" s="55"/>
      <c r="F78" s="55"/>
      <c r="G78" s="55"/>
      <c r="H78" s="512"/>
    </row>
    <row r="79" spans="1:8">
      <c r="A79" s="73"/>
      <c r="B79" s="55"/>
      <c r="C79" s="55"/>
      <c r="D79" s="55"/>
      <c r="E79" s="55"/>
      <c r="F79" s="55"/>
      <c r="G79" s="55"/>
      <c r="H79" s="512"/>
    </row>
    <row r="80" spans="1:8">
      <c r="A80" s="74"/>
      <c r="B80" s="55"/>
      <c r="C80" s="55"/>
      <c r="D80" s="55"/>
      <c r="E80" s="55"/>
      <c r="F80" s="55"/>
      <c r="G80" s="55"/>
      <c r="H80" s="512"/>
    </row>
    <row r="81" spans="1:8" ht="15.75" thickBot="1"/>
    <row r="82" spans="1:8" ht="17.25" thickTop="1" thickBot="1">
      <c r="A82" s="91" t="s">
        <v>62</v>
      </c>
      <c r="B82" s="91" t="s">
        <v>61</v>
      </c>
      <c r="C82" s="91" t="s">
        <v>6</v>
      </c>
      <c r="D82" s="91" t="s">
        <v>10</v>
      </c>
      <c r="E82" s="91" t="s">
        <v>11</v>
      </c>
      <c r="F82" s="91" t="s">
        <v>8</v>
      </c>
      <c r="G82" s="91" t="s">
        <v>7</v>
      </c>
      <c r="H82" s="513" t="s">
        <v>9</v>
      </c>
    </row>
    <row r="83" spans="1:8" ht="15.75" thickTop="1">
      <c r="A83" s="76" t="s">
        <v>60</v>
      </c>
      <c r="B83" s="55"/>
      <c r="C83" s="55"/>
      <c r="D83" s="55"/>
      <c r="E83" s="55"/>
      <c r="F83" s="55"/>
      <c r="G83" s="55"/>
      <c r="H83" s="512"/>
    </row>
    <row r="84" spans="1:8">
      <c r="A84" s="73"/>
      <c r="B84" s="55"/>
      <c r="C84" s="55"/>
      <c r="D84" s="55"/>
      <c r="E84" s="55"/>
      <c r="F84" s="55"/>
      <c r="G84" s="55"/>
      <c r="H84" s="512"/>
    </row>
    <row r="85" spans="1:8">
      <c r="A85" s="73"/>
      <c r="B85" s="55"/>
      <c r="C85" s="55"/>
      <c r="D85" s="55"/>
      <c r="E85" s="55"/>
      <c r="F85" s="55"/>
      <c r="G85" s="55"/>
      <c r="H85" s="512"/>
    </row>
    <row r="86" spans="1:8">
      <c r="A86" s="73"/>
      <c r="B86" s="55"/>
      <c r="C86" s="55"/>
      <c r="D86" s="55"/>
      <c r="E86" s="55"/>
      <c r="F86" s="55"/>
      <c r="G86" s="55"/>
      <c r="H86" s="512"/>
    </row>
    <row r="87" spans="1:8">
      <c r="A87" s="73"/>
      <c r="B87" s="55"/>
      <c r="C87" s="55"/>
      <c r="D87" s="55"/>
      <c r="E87" s="55"/>
      <c r="F87" s="55"/>
      <c r="G87" s="55"/>
      <c r="H87" s="512"/>
    </row>
    <row r="88" spans="1:8">
      <c r="A88" s="73"/>
      <c r="B88" s="55"/>
      <c r="C88" s="55"/>
      <c r="D88" s="55"/>
      <c r="E88" s="55"/>
      <c r="F88" s="55"/>
      <c r="G88" s="55"/>
      <c r="H88" s="512"/>
    </row>
    <row r="89" spans="1:8">
      <c r="A89" s="73"/>
      <c r="B89" s="55"/>
      <c r="C89" s="55"/>
      <c r="D89" s="55"/>
      <c r="E89" s="55"/>
      <c r="F89" s="55"/>
      <c r="G89" s="55"/>
      <c r="H89" s="512"/>
    </row>
    <row r="90" spans="1:8">
      <c r="A90" s="73"/>
      <c r="B90" s="55"/>
      <c r="C90" s="55"/>
      <c r="D90" s="55"/>
      <c r="E90" s="55"/>
      <c r="F90" s="55"/>
      <c r="G90" s="55"/>
      <c r="H90" s="512"/>
    </row>
    <row r="91" spans="1:8">
      <c r="A91" s="73"/>
      <c r="B91" s="55"/>
      <c r="C91" s="55"/>
      <c r="D91" s="55"/>
      <c r="E91" s="55"/>
      <c r="F91" s="55"/>
      <c r="G91" s="55"/>
      <c r="H91" s="512"/>
    </row>
    <row r="92" spans="1:8">
      <c r="A92" s="74"/>
      <c r="B92" s="55"/>
      <c r="C92" s="55"/>
      <c r="D92" s="55"/>
      <c r="E92" s="55"/>
      <c r="F92" s="55"/>
      <c r="G92" s="55"/>
      <c r="H92" s="512"/>
    </row>
    <row r="93" spans="1:8" ht="15.75" thickBot="1"/>
    <row r="94" spans="1:8" ht="17.25" thickTop="1" thickBot="1">
      <c r="A94" s="91" t="s">
        <v>62</v>
      </c>
      <c r="B94" s="91" t="s">
        <v>61</v>
      </c>
      <c r="C94" s="91" t="s">
        <v>6</v>
      </c>
      <c r="D94" s="91" t="s">
        <v>10</v>
      </c>
      <c r="E94" s="91" t="s">
        <v>11</v>
      </c>
      <c r="F94" s="91" t="s">
        <v>8</v>
      </c>
      <c r="G94" s="91" t="s">
        <v>7</v>
      </c>
      <c r="H94" s="513" t="s">
        <v>9</v>
      </c>
    </row>
    <row r="95" spans="1:8" ht="15.75" thickTop="1">
      <c r="A95" s="76" t="s">
        <v>60</v>
      </c>
      <c r="B95" s="55"/>
      <c r="C95" s="55"/>
      <c r="D95" s="55"/>
      <c r="E95" s="55"/>
      <c r="F95" s="55"/>
      <c r="G95" s="55"/>
      <c r="H95" s="512"/>
    </row>
    <row r="96" spans="1:8">
      <c r="A96" s="73"/>
      <c r="B96" s="55"/>
      <c r="C96" s="55"/>
      <c r="D96" s="55"/>
      <c r="E96" s="55"/>
      <c r="F96" s="55"/>
      <c r="G96" s="55"/>
      <c r="H96" s="512"/>
    </row>
    <row r="97" spans="1:8">
      <c r="A97" s="73"/>
      <c r="B97" s="55"/>
      <c r="C97" s="55"/>
      <c r="D97" s="55"/>
      <c r="E97" s="55"/>
      <c r="F97" s="55"/>
      <c r="G97" s="55"/>
      <c r="H97" s="512"/>
    </row>
    <row r="98" spans="1:8">
      <c r="A98" s="73"/>
      <c r="B98" s="55"/>
      <c r="C98" s="55"/>
      <c r="D98" s="55"/>
      <c r="E98" s="55"/>
      <c r="F98" s="55"/>
      <c r="G98" s="55"/>
      <c r="H98" s="512"/>
    </row>
    <row r="99" spans="1:8">
      <c r="A99" s="73"/>
      <c r="B99" s="55"/>
      <c r="C99" s="55"/>
      <c r="D99" s="55"/>
      <c r="E99" s="55"/>
      <c r="F99" s="55"/>
      <c r="G99" s="55"/>
      <c r="H99" s="512"/>
    </row>
    <row r="100" spans="1:8">
      <c r="A100" s="73"/>
      <c r="B100" s="55"/>
      <c r="C100" s="55"/>
      <c r="D100" s="55"/>
      <c r="E100" s="55"/>
      <c r="F100" s="55"/>
      <c r="G100" s="55"/>
      <c r="H100" s="512"/>
    </row>
    <row r="101" spans="1:8">
      <c r="A101" s="73"/>
      <c r="B101" s="55"/>
      <c r="C101" s="55"/>
      <c r="D101" s="55"/>
      <c r="E101" s="55"/>
      <c r="F101" s="55"/>
      <c r="G101" s="55"/>
      <c r="H101" s="512"/>
    </row>
    <row r="102" spans="1:8">
      <c r="A102" s="73"/>
      <c r="B102" s="55"/>
      <c r="C102" s="55"/>
      <c r="D102" s="55"/>
      <c r="E102" s="55"/>
      <c r="F102" s="55"/>
      <c r="G102" s="55"/>
      <c r="H102" s="512"/>
    </row>
    <row r="103" spans="1:8">
      <c r="A103" s="73"/>
      <c r="B103" s="55"/>
      <c r="C103" s="55"/>
      <c r="D103" s="55"/>
      <c r="E103" s="55"/>
      <c r="F103" s="55"/>
      <c r="G103" s="55"/>
      <c r="H103" s="512"/>
    </row>
    <row r="104" spans="1:8">
      <c r="A104" s="74"/>
      <c r="B104" s="55"/>
      <c r="C104" s="55"/>
      <c r="D104" s="55"/>
      <c r="E104" s="55"/>
      <c r="F104" s="55"/>
      <c r="G104" s="55"/>
      <c r="H104" s="512"/>
    </row>
    <row r="105" spans="1:8" ht="15.75" thickBot="1"/>
    <row r="106" spans="1:8" ht="17.25" thickTop="1" thickBot="1">
      <c r="A106" s="91" t="s">
        <v>62</v>
      </c>
      <c r="B106" s="91" t="s">
        <v>61</v>
      </c>
      <c r="C106" s="91" t="s">
        <v>6</v>
      </c>
      <c r="D106" s="91" t="s">
        <v>10</v>
      </c>
      <c r="E106" s="91" t="s">
        <v>11</v>
      </c>
      <c r="F106" s="91" t="s">
        <v>8</v>
      </c>
      <c r="G106" s="91" t="s">
        <v>7</v>
      </c>
      <c r="H106" s="513" t="s">
        <v>9</v>
      </c>
    </row>
    <row r="107" spans="1:8" ht="15.75" thickTop="1">
      <c r="A107" s="76" t="s">
        <v>60</v>
      </c>
      <c r="B107" s="55"/>
      <c r="C107" s="55"/>
      <c r="D107" s="55"/>
      <c r="E107" s="55"/>
      <c r="F107" s="55"/>
      <c r="G107" s="55"/>
      <c r="H107" s="512"/>
    </row>
    <row r="108" spans="1:8">
      <c r="A108" s="73"/>
      <c r="B108" s="55"/>
      <c r="C108" s="55"/>
      <c r="D108" s="55"/>
      <c r="E108" s="55"/>
      <c r="F108" s="55"/>
      <c r="G108" s="55"/>
      <c r="H108" s="512"/>
    </row>
    <row r="109" spans="1:8">
      <c r="A109" s="73"/>
      <c r="B109" s="55"/>
      <c r="C109" s="55"/>
      <c r="D109" s="55"/>
      <c r="E109" s="55"/>
      <c r="F109" s="55"/>
      <c r="G109" s="55"/>
      <c r="H109" s="512"/>
    </row>
    <row r="110" spans="1:8">
      <c r="A110" s="73"/>
      <c r="B110" s="55"/>
      <c r="C110" s="55"/>
      <c r="D110" s="55"/>
      <c r="E110" s="55"/>
      <c r="F110" s="55"/>
      <c r="G110" s="55"/>
      <c r="H110" s="512"/>
    </row>
    <row r="111" spans="1:8">
      <c r="A111" s="73"/>
      <c r="B111" s="55"/>
      <c r="C111" s="55"/>
      <c r="D111" s="55"/>
      <c r="E111" s="55"/>
      <c r="F111" s="55"/>
      <c r="G111" s="55"/>
      <c r="H111" s="512"/>
    </row>
    <row r="112" spans="1:8">
      <c r="A112" s="73"/>
      <c r="B112" s="55"/>
      <c r="C112" s="55"/>
      <c r="D112" s="55"/>
      <c r="E112" s="55"/>
      <c r="F112" s="55"/>
      <c r="G112" s="55"/>
      <c r="H112" s="512"/>
    </row>
    <row r="113" spans="1:8">
      <c r="A113" s="73"/>
      <c r="B113" s="55"/>
      <c r="C113" s="55"/>
      <c r="D113" s="55"/>
      <c r="E113" s="55"/>
      <c r="F113" s="55"/>
      <c r="G113" s="55"/>
      <c r="H113" s="512"/>
    </row>
    <row r="114" spans="1:8">
      <c r="A114" s="73"/>
      <c r="B114" s="55"/>
      <c r="C114" s="55"/>
      <c r="D114" s="55"/>
      <c r="E114" s="55"/>
      <c r="F114" s="55"/>
      <c r="G114" s="55"/>
      <c r="H114" s="512"/>
    </row>
    <row r="115" spans="1:8">
      <c r="A115" s="73"/>
      <c r="B115" s="55"/>
      <c r="C115" s="55"/>
      <c r="D115" s="55"/>
      <c r="E115" s="55"/>
      <c r="F115" s="55"/>
      <c r="G115" s="55"/>
      <c r="H115" s="512"/>
    </row>
    <row r="116" spans="1:8">
      <c r="A116" s="74"/>
      <c r="B116" s="55"/>
      <c r="C116" s="55"/>
      <c r="D116" s="55"/>
      <c r="E116" s="55"/>
      <c r="F116" s="55"/>
      <c r="G116" s="55"/>
      <c r="H116" s="512"/>
    </row>
  </sheetData>
  <sheetProtection password="ECFE" sheet="1" objects="1" scenarios="1"/>
  <mergeCells count="11">
    <mergeCell ref="A5:F5"/>
    <mergeCell ref="T8:AA8"/>
    <mergeCell ref="A10:A18"/>
    <mergeCell ref="A19:A27"/>
    <mergeCell ref="A31:A33"/>
    <mergeCell ref="A58:A60"/>
    <mergeCell ref="A34:A42"/>
    <mergeCell ref="A43:A45"/>
    <mergeCell ref="A46:A48"/>
    <mergeCell ref="A51:A57"/>
    <mergeCell ref="A49:A50"/>
  </mergeCells>
  <conditionalFormatting sqref="AF6:AF7">
    <cfRule type="cellIs" dxfId="62" priority="265" stopIfTrue="1" operator="equal">
      <formula>$AF$6</formula>
    </cfRule>
  </conditionalFormatting>
  <conditionalFormatting sqref="I10:I36 I46:I47">
    <cfRule type="cellIs" dxfId="61" priority="264" stopIfTrue="1" operator="equal">
      <formula>"x"</formula>
    </cfRule>
  </conditionalFormatting>
  <conditionalFormatting sqref="J10:J36 J46:J47">
    <cfRule type="cellIs" dxfId="60" priority="263" operator="equal">
      <formula>"x"</formula>
    </cfRule>
  </conditionalFormatting>
  <conditionalFormatting sqref="K10:K36 K46:K47">
    <cfRule type="cellIs" dxfId="59" priority="262" operator="equal">
      <formula>"x"</formula>
    </cfRule>
  </conditionalFormatting>
  <conditionalFormatting sqref="L10:L36 L46:L47">
    <cfRule type="cellIs" dxfId="58" priority="261" stopIfTrue="1" operator="equal">
      <formula>"x"</formula>
    </cfRule>
  </conditionalFormatting>
  <conditionalFormatting sqref="M10:M36 M46:M47">
    <cfRule type="cellIs" dxfId="57" priority="260" operator="equal">
      <formula>"x"</formula>
    </cfRule>
  </conditionalFormatting>
  <conditionalFormatting sqref="I37:I41">
    <cfRule type="cellIs" dxfId="56" priority="244" stopIfTrue="1" operator="equal">
      <formula>"x"</formula>
    </cfRule>
  </conditionalFormatting>
  <conditionalFormatting sqref="J37:J41">
    <cfRule type="cellIs" dxfId="55" priority="243" operator="equal">
      <formula>"x"</formula>
    </cfRule>
  </conditionalFormatting>
  <conditionalFormatting sqref="K37:K41">
    <cfRule type="cellIs" dxfId="54" priority="242" operator="equal">
      <formula>"x"</formula>
    </cfRule>
  </conditionalFormatting>
  <conditionalFormatting sqref="L37:L41">
    <cfRule type="cellIs" dxfId="53" priority="241" stopIfTrue="1" operator="equal">
      <formula>"x"</formula>
    </cfRule>
  </conditionalFormatting>
  <conditionalFormatting sqref="M37:M41">
    <cfRule type="cellIs" dxfId="52" priority="240" operator="equal">
      <formula>"x"</formula>
    </cfRule>
  </conditionalFormatting>
  <conditionalFormatting sqref="I42">
    <cfRule type="cellIs" dxfId="51" priority="239" stopIfTrue="1" operator="equal">
      <formula>"x"</formula>
    </cfRule>
  </conditionalFormatting>
  <conditionalFormatting sqref="J42">
    <cfRule type="cellIs" dxfId="50" priority="238" operator="equal">
      <formula>"x"</formula>
    </cfRule>
  </conditionalFormatting>
  <conditionalFormatting sqref="K42">
    <cfRule type="cellIs" dxfId="49" priority="237" operator="equal">
      <formula>"x"</formula>
    </cfRule>
  </conditionalFormatting>
  <conditionalFormatting sqref="L42">
    <cfRule type="cellIs" dxfId="48" priority="236" stopIfTrue="1" operator="equal">
      <formula>"x"</formula>
    </cfRule>
  </conditionalFormatting>
  <conditionalFormatting sqref="M42">
    <cfRule type="cellIs" dxfId="47" priority="235" operator="equal">
      <formula>"x"</formula>
    </cfRule>
  </conditionalFormatting>
  <conditionalFormatting sqref="I43:I45">
    <cfRule type="cellIs" dxfId="46" priority="209" stopIfTrue="1" operator="equal">
      <formula>"x"</formula>
    </cfRule>
  </conditionalFormatting>
  <conditionalFormatting sqref="J43:J45">
    <cfRule type="cellIs" dxfId="45" priority="208" operator="equal">
      <formula>"x"</formula>
    </cfRule>
  </conditionalFormatting>
  <conditionalFormatting sqref="K43:K45">
    <cfRule type="cellIs" dxfId="44" priority="207" operator="equal">
      <formula>"x"</formula>
    </cfRule>
  </conditionalFormatting>
  <conditionalFormatting sqref="L43:L45">
    <cfRule type="cellIs" dxfId="43" priority="206" stopIfTrue="1" operator="equal">
      <formula>"x"</formula>
    </cfRule>
  </conditionalFormatting>
  <conditionalFormatting sqref="M43:M45">
    <cfRule type="cellIs" dxfId="42" priority="205" operator="equal">
      <formula>"x"</formula>
    </cfRule>
  </conditionalFormatting>
  <conditionalFormatting sqref="I48">
    <cfRule type="cellIs" dxfId="41" priority="164" stopIfTrue="1" operator="equal">
      <formula>"x"</formula>
    </cfRule>
  </conditionalFormatting>
  <conditionalFormatting sqref="J48">
    <cfRule type="cellIs" dxfId="40" priority="163" operator="equal">
      <formula>"x"</formula>
    </cfRule>
  </conditionalFormatting>
  <conditionalFormatting sqref="K48">
    <cfRule type="cellIs" dxfId="39" priority="162" operator="equal">
      <formula>"x"</formula>
    </cfRule>
  </conditionalFormatting>
  <conditionalFormatting sqref="L48">
    <cfRule type="cellIs" dxfId="38" priority="161" stopIfTrue="1" operator="equal">
      <formula>"x"</formula>
    </cfRule>
  </conditionalFormatting>
  <conditionalFormatting sqref="M48">
    <cfRule type="cellIs" dxfId="37" priority="160" operator="equal">
      <formula>"x"</formula>
    </cfRule>
  </conditionalFormatting>
  <conditionalFormatting sqref="I49:I50">
    <cfRule type="cellIs" dxfId="36" priority="129" stopIfTrue="1" operator="equal">
      <formula>"x"</formula>
    </cfRule>
  </conditionalFormatting>
  <conditionalFormatting sqref="J49:J50">
    <cfRule type="cellIs" dxfId="35" priority="128" operator="equal">
      <formula>"x"</formula>
    </cfRule>
  </conditionalFormatting>
  <conditionalFormatting sqref="K49:K50">
    <cfRule type="cellIs" dxfId="34" priority="127" operator="equal">
      <formula>"x"</formula>
    </cfRule>
  </conditionalFormatting>
  <conditionalFormatting sqref="L49:L50">
    <cfRule type="cellIs" dxfId="33" priority="126" stopIfTrue="1" operator="equal">
      <formula>"x"</formula>
    </cfRule>
  </conditionalFormatting>
  <conditionalFormatting sqref="M49:M50">
    <cfRule type="cellIs" dxfId="32" priority="125" operator="equal">
      <formula>"x"</formula>
    </cfRule>
  </conditionalFormatting>
  <conditionalFormatting sqref="I51:I53">
    <cfRule type="cellIs" dxfId="31" priority="89" stopIfTrue="1" operator="equal">
      <formula>"x"</formula>
    </cfRule>
  </conditionalFormatting>
  <conditionalFormatting sqref="J51:J53">
    <cfRule type="cellIs" dxfId="30" priority="88" operator="equal">
      <formula>"x"</formula>
    </cfRule>
  </conditionalFormatting>
  <conditionalFormatting sqref="K51:K53">
    <cfRule type="cellIs" dxfId="29" priority="87" operator="equal">
      <formula>"x"</formula>
    </cfRule>
  </conditionalFormatting>
  <conditionalFormatting sqref="L51:L53">
    <cfRule type="cellIs" dxfId="28" priority="86" stopIfTrue="1" operator="equal">
      <formula>"x"</formula>
    </cfRule>
  </conditionalFormatting>
  <conditionalFormatting sqref="M51:M53">
    <cfRule type="cellIs" dxfId="27" priority="85" operator="equal">
      <formula>"x"</formula>
    </cfRule>
  </conditionalFormatting>
  <conditionalFormatting sqref="I54">
    <cfRule type="cellIs" dxfId="26" priority="84" stopIfTrue="1" operator="equal">
      <formula>"x"</formula>
    </cfRule>
  </conditionalFormatting>
  <conditionalFormatting sqref="J54">
    <cfRule type="cellIs" dxfId="25" priority="83" operator="equal">
      <formula>"x"</formula>
    </cfRule>
  </conditionalFormatting>
  <conditionalFormatting sqref="K54">
    <cfRule type="cellIs" dxfId="24" priority="82" operator="equal">
      <formula>"x"</formula>
    </cfRule>
  </conditionalFormatting>
  <conditionalFormatting sqref="L54">
    <cfRule type="cellIs" dxfId="23" priority="81" stopIfTrue="1" operator="equal">
      <formula>"x"</formula>
    </cfRule>
  </conditionalFormatting>
  <conditionalFormatting sqref="M54">
    <cfRule type="cellIs" dxfId="22" priority="80" operator="equal">
      <formula>"x"</formula>
    </cfRule>
  </conditionalFormatting>
  <conditionalFormatting sqref="I55:I57">
    <cfRule type="cellIs" dxfId="21" priority="79" stopIfTrue="1" operator="equal">
      <formula>"x"</formula>
    </cfRule>
  </conditionalFormatting>
  <conditionalFormatting sqref="J55:J57">
    <cfRule type="cellIs" dxfId="20" priority="78" operator="equal">
      <formula>"x"</formula>
    </cfRule>
  </conditionalFormatting>
  <conditionalFormatting sqref="K55:K57">
    <cfRule type="cellIs" dxfId="19" priority="77" operator="equal">
      <formula>"x"</formula>
    </cfRule>
  </conditionalFormatting>
  <conditionalFormatting sqref="L55:L57">
    <cfRule type="cellIs" dxfId="18" priority="76" stopIfTrue="1" operator="equal">
      <formula>"x"</formula>
    </cfRule>
  </conditionalFormatting>
  <conditionalFormatting sqref="M55:M57">
    <cfRule type="cellIs" dxfId="17" priority="75" operator="equal">
      <formula>"x"</formula>
    </cfRule>
  </conditionalFormatting>
  <conditionalFormatting sqref="I58:I60">
    <cfRule type="cellIs" dxfId="16" priority="49" stopIfTrue="1" operator="equal">
      <formula>"x"</formula>
    </cfRule>
  </conditionalFormatting>
  <conditionalFormatting sqref="J58:J60">
    <cfRule type="cellIs" dxfId="15" priority="48" operator="equal">
      <formula>"x"</formula>
    </cfRule>
  </conditionalFormatting>
  <conditionalFormatting sqref="K58:K60">
    <cfRule type="cellIs" dxfId="14" priority="47" operator="equal">
      <formula>"x"</formula>
    </cfRule>
  </conditionalFormatting>
  <conditionalFormatting sqref="L58:L60">
    <cfRule type="cellIs" dxfId="13" priority="46" stopIfTrue="1" operator="equal">
      <formula>"x"</formula>
    </cfRule>
  </conditionalFormatting>
  <conditionalFormatting sqref="M58:M60">
    <cfRule type="cellIs" dxfId="12" priority="45" operator="equal">
      <formula>"x"</formula>
    </cfRule>
  </conditionalFormatting>
  <conditionalFormatting sqref="N10:N60">
    <cfRule type="cellIs" dxfId="11" priority="1" stopIfTrue="1" operator="equal">
      <formula>$AF$7</formula>
    </cfRule>
    <cfRule type="cellIs" dxfId="10" priority="2" stopIfTrue="1" operator="equal">
      <formula>$AF$6</formula>
    </cfRule>
  </conditionalFormatting>
  <dataValidations count="1">
    <dataValidation type="list" allowBlank="1" showInputMessage="1" showErrorMessage="1" sqref="N10:N60">
      <formula1>$AF$6:$AF$7</formula1>
    </dataValidation>
  </dataValidations>
  <pageMargins left="0.511811024" right="0.511811024" top="0.78740157499999996" bottom="0.78740157499999996" header="0.31496062000000002" footer="0.31496062000000002"/>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5</vt:i4>
      </vt:variant>
    </vt:vector>
  </HeadingPairs>
  <TitlesOfParts>
    <vt:vector size="15" baseType="lpstr">
      <vt:lpstr>SUMÁRIO</vt:lpstr>
      <vt:lpstr>TUTORIAL</vt:lpstr>
      <vt:lpstr>Monitoria Anual 1</vt:lpstr>
      <vt:lpstr>Painel de Gestão - 1</vt:lpstr>
      <vt:lpstr>Monitoria Anual 2</vt:lpstr>
      <vt:lpstr>Painel de Gestão - 2</vt:lpstr>
      <vt:lpstr>Monitoria Anual 3</vt:lpstr>
      <vt:lpstr>Painel de Gestão - 3</vt:lpstr>
      <vt:lpstr>Monitoria_última</vt:lpstr>
      <vt:lpstr>Painel de Gestão - 4</vt:lpstr>
      <vt:lpstr>TUTORIAL!_Toc331412130</vt:lpstr>
      <vt:lpstr>TUTORIAL!_Toc331412131</vt:lpstr>
      <vt:lpstr>TUTORIAL!_Toc331412132</vt:lpstr>
      <vt:lpstr>TUTORIAL!_Toc331412133</vt:lpstr>
      <vt:lpstr>TUTORIAL!_Toc331412162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Navega</dc:creator>
  <cp:lastModifiedBy>02494465109</cp:lastModifiedBy>
  <dcterms:created xsi:type="dcterms:W3CDTF">2012-07-30T00:05:19Z</dcterms:created>
  <dcterms:modified xsi:type="dcterms:W3CDTF">2016-04-13T18:04:08Z</dcterms:modified>
</cp:coreProperties>
</file>